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Back to the Beach</t>
      </text>
    </comment>
    <comment authorId="0" ref="D2">
      <text>
        <t xml:space="preserve">Episode 2: Nacho Momma</t>
      </text>
    </comment>
    <comment authorId="0" ref="E2">
      <text>
        <t xml:space="preserve">Episode 3: No Pain, No Gain</t>
      </text>
    </comment>
    <comment authorId="0" ref="F2">
      <text>
        <t xml:space="preserve">Episode 4: The Winds Twist</t>
      </text>
    </comment>
    <comment authorId="0" ref="G2">
      <text>
        <t xml:space="preserve">Episode 5: The End of Innocence</t>
      </text>
    </comment>
    <comment authorId="0" ref="H2">
      <text>
        <t xml:space="preserve">Episode 6: The Underdogs</t>
      </text>
    </comment>
    <comment authorId="0" ref="I2">
      <text>
        <t xml:space="preserve">Episode 7: True Lies</t>
      </text>
    </comment>
    <comment authorId="0" ref="J2">
      <text>
        <t xml:space="preserve">Episode 8: Jury's Out</t>
      </text>
    </comment>
    <comment authorId="0" ref="K2">
      <text>
        <t xml:space="preserve">Episode 10: Two Peas in a Pod</t>
      </text>
    </comment>
    <comment authorId="0" ref="L2">
      <text>
        <t xml:space="preserve">Episode 11: The Princess</t>
      </text>
    </comment>
    <comment authorId="0" ref="M2">
      <text>
        <t xml:space="preserve">Episode 12: Marquesan Vacation</t>
      </text>
    </comment>
    <comment authorId="0" ref="N2">
      <text>
        <t xml:space="preserve">Episode 13: A Tale of Two Cities</t>
      </text>
    </comment>
    <comment authorId="0" ref="O2">
      <text>
        <t xml:space="preserve">Episode 14: The Sole Survivor</t>
      </text>
    </comment>
  </commentList>
</comments>
</file>

<file path=xl/sharedStrings.xml><?xml version="1.0" encoding="utf-8"?>
<sst xmlns="http://schemas.openxmlformats.org/spreadsheetml/2006/main" count="40" uniqueCount="39">
  <si>
    <t>Survivor Season 04: Marquesas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</si>
  <si>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</si>
  <si>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</si>
  <si>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</si>
  <si>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</si>
  <si>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</si>
  <si>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</si>
  <si>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</si>
  <si>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</si>
  <si>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</si>
  <si>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</si>
  <si>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</si>
  <si>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</si>
  <si>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</si>
  <si>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</si>
  <si>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</si>
  <si>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</si>
  <si>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</si>
  <si>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Vecepia</t>
  </si>
  <si>
    <t>Neleh</t>
  </si>
  <si>
    <t>Kathy</t>
  </si>
  <si>
    <t>Paschal</t>
  </si>
  <si>
    <t>Sean</t>
  </si>
  <si>
    <t>Robert</t>
  </si>
  <si>
    <t>Tammy</t>
  </si>
  <si>
    <t>Zoe</t>
  </si>
  <si>
    <t>John</t>
  </si>
  <si>
    <t>Rob</t>
  </si>
  <si>
    <t>Gina</t>
  </si>
  <si>
    <t>Gabriel</t>
  </si>
  <si>
    <t>Sarah</t>
  </si>
  <si>
    <t>Hunter</t>
  </si>
  <si>
    <t>Patricia</t>
  </si>
  <si>
    <t>Peter</t>
  </si>
  <si>
    <t>Total Per Ep.</t>
  </si>
  <si>
    <t>Transcript</t>
  </si>
  <si>
    <t>Maraamu</t>
  </si>
  <si>
    <t>Rotu</t>
  </si>
  <si>
    <t>Soliantu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</si>
</sst>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CFF1F"/>
        <bgColor rgb="FFECFF1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5" fontId="3" numFmtId="0" xfId="0" applyAlignment="1" applyBorder="1" applyFill="1" applyFont="1">
      <alignment horizontal="center"/>
    </xf>
    <xf borderId="4" fillId="5" fontId="2" numFmtId="0" xfId="0" applyAlignment="1" applyBorder="1" applyFont="1">
      <alignment horizontal="center"/>
    </xf>
    <xf borderId="4" fillId="2" fontId="0" numFmtId="0" xfId="0" applyAlignment="1" applyBorder="1" applyFont="1">
      <alignment horizontal="center" readingOrder="0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2" fontId="2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3" fontId="2" numFmtId="0" xfId="0" applyAlignment="1" applyFont="1">
      <alignment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6" width="7.29"/>
    <col customWidth="1" min="17" max="17" width="9.43"/>
    <col customWidth="1" min="18" max="18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7" t="s">
        <v>17</v>
      </c>
    </row>
    <row r="3">
      <c r="A3" s="8">
        <v>1.0</v>
      </c>
      <c r="B3" s="8" t="s">
        <v>18</v>
      </c>
      <c r="C3" s="9">
        <v>2.0</v>
      </c>
      <c r="D3" s="9">
        <v>4.0</v>
      </c>
      <c r="E3" s="9">
        <v>4.0</v>
      </c>
      <c r="F3" s="10">
        <v>3.0</v>
      </c>
      <c r="G3" s="10">
        <v>1.0</v>
      </c>
      <c r="H3" s="10">
        <v>0.0</v>
      </c>
      <c r="I3" s="11">
        <v>0.0</v>
      </c>
      <c r="J3" s="11">
        <v>2.0</v>
      </c>
      <c r="K3" s="11">
        <v>1.0</v>
      </c>
      <c r="L3" s="11">
        <v>1.0</v>
      </c>
      <c r="M3" s="11">
        <v>2.0</v>
      </c>
      <c r="N3" s="11">
        <v>3.0</v>
      </c>
      <c r="O3" s="11">
        <v>13.0</v>
      </c>
      <c r="P3" s="12">
        <f t="shared" ref="P3:P18" si="1">SUM(C3:O3)</f>
        <v>36</v>
      </c>
      <c r="Q3" s="13">
        <f t="shared" ref="Q3:Q6" si="2">AVERAGE(C3:O3)</f>
        <v>2.769230769</v>
      </c>
      <c r="R3" s="14">
        <f t="shared" ref="R3:R18" si="3">P3/P$19</f>
        <v>0.07531380753</v>
      </c>
    </row>
    <row r="4">
      <c r="A4" s="8">
        <v>2.0</v>
      </c>
      <c r="B4" s="8" t="s">
        <v>19</v>
      </c>
      <c r="C4" s="10">
        <v>2.0</v>
      </c>
      <c r="D4" s="10">
        <v>2.0</v>
      </c>
      <c r="E4" s="10">
        <v>3.0</v>
      </c>
      <c r="F4" s="9">
        <v>2.0</v>
      </c>
      <c r="G4" s="9">
        <v>3.0</v>
      </c>
      <c r="H4" s="9">
        <v>2.0</v>
      </c>
      <c r="I4" s="11">
        <v>0.0</v>
      </c>
      <c r="J4" s="11">
        <v>2.0</v>
      </c>
      <c r="K4" s="11">
        <v>4.0</v>
      </c>
      <c r="L4" s="11">
        <v>6.0</v>
      </c>
      <c r="M4" s="11">
        <v>1.0</v>
      </c>
      <c r="N4" s="11">
        <v>3.0</v>
      </c>
      <c r="O4" s="11">
        <v>8.0</v>
      </c>
      <c r="P4" s="12">
        <f t="shared" si="1"/>
        <v>38</v>
      </c>
      <c r="Q4" s="13">
        <f t="shared" si="2"/>
        <v>2.923076923</v>
      </c>
      <c r="R4" s="14">
        <f t="shared" si="3"/>
        <v>0.07949790795</v>
      </c>
    </row>
    <row r="5">
      <c r="A5" s="8">
        <v>3.0</v>
      </c>
      <c r="B5" s="8" t="s">
        <v>20</v>
      </c>
      <c r="C5" s="10">
        <v>3.0</v>
      </c>
      <c r="D5" s="10">
        <v>4.0</v>
      </c>
      <c r="E5" s="10">
        <v>4.0</v>
      </c>
      <c r="F5" s="9">
        <v>8.0</v>
      </c>
      <c r="G5" s="9">
        <v>4.0</v>
      </c>
      <c r="H5" s="9">
        <v>7.0</v>
      </c>
      <c r="I5" s="11">
        <v>13.0</v>
      </c>
      <c r="J5" s="11">
        <v>15.0</v>
      </c>
      <c r="K5" s="11">
        <v>0.0</v>
      </c>
      <c r="L5" s="11">
        <v>6.0</v>
      </c>
      <c r="M5" s="11">
        <v>7.0</v>
      </c>
      <c r="N5" s="11">
        <v>7.0</v>
      </c>
      <c r="O5" s="11">
        <v>6.0</v>
      </c>
      <c r="P5" s="12">
        <f t="shared" si="1"/>
        <v>84</v>
      </c>
      <c r="Q5" s="13">
        <f t="shared" si="2"/>
        <v>6.461538462</v>
      </c>
      <c r="R5" s="14">
        <f t="shared" si="3"/>
        <v>0.1757322176</v>
      </c>
    </row>
    <row r="6">
      <c r="A6" s="8">
        <v>4.0</v>
      </c>
      <c r="B6" s="8" t="s">
        <v>21</v>
      </c>
      <c r="C6" s="10">
        <v>2.0</v>
      </c>
      <c r="D6" s="10">
        <v>1.0</v>
      </c>
      <c r="E6" s="10">
        <v>2.0</v>
      </c>
      <c r="F6" s="9">
        <v>4.0</v>
      </c>
      <c r="G6" s="9">
        <v>1.0</v>
      </c>
      <c r="H6" s="9">
        <v>2.0</v>
      </c>
      <c r="I6" s="11">
        <v>1.0</v>
      </c>
      <c r="J6" s="11">
        <v>6.0</v>
      </c>
      <c r="K6" s="11">
        <v>8.0</v>
      </c>
      <c r="L6" s="11">
        <v>7.0</v>
      </c>
      <c r="M6" s="11">
        <v>3.0</v>
      </c>
      <c r="N6" s="11">
        <v>5.0</v>
      </c>
      <c r="O6" s="11">
        <v>4.0</v>
      </c>
      <c r="P6" s="12">
        <f t="shared" si="1"/>
        <v>46</v>
      </c>
      <c r="Q6" s="13">
        <f t="shared" si="2"/>
        <v>3.538461538</v>
      </c>
      <c r="R6" s="14">
        <f t="shared" si="3"/>
        <v>0.09623430962</v>
      </c>
    </row>
    <row r="7">
      <c r="A7" s="8">
        <v>5.0</v>
      </c>
      <c r="B7" s="8" t="s">
        <v>22</v>
      </c>
      <c r="C7" s="9">
        <v>6.0</v>
      </c>
      <c r="D7" s="9">
        <v>4.0</v>
      </c>
      <c r="E7" s="9">
        <v>2.0</v>
      </c>
      <c r="F7" s="10">
        <v>2.0</v>
      </c>
      <c r="G7" s="10">
        <v>4.0</v>
      </c>
      <c r="H7" s="10">
        <v>2.0</v>
      </c>
      <c r="I7" s="11">
        <v>1.0</v>
      </c>
      <c r="J7" s="11">
        <v>7.0</v>
      </c>
      <c r="K7" s="11">
        <v>13.0</v>
      </c>
      <c r="L7" s="11">
        <v>9.0</v>
      </c>
      <c r="M7" s="11">
        <v>1.0</v>
      </c>
      <c r="N7" s="11">
        <v>6.0</v>
      </c>
      <c r="O7" s="15"/>
      <c r="P7" s="12">
        <f t="shared" si="1"/>
        <v>57</v>
      </c>
      <c r="Q7" s="13">
        <f>AVERAGE(C7:N7)</f>
        <v>4.75</v>
      </c>
      <c r="R7" s="14">
        <f t="shared" si="3"/>
        <v>0.1192468619</v>
      </c>
    </row>
    <row r="8">
      <c r="A8" s="8">
        <v>6.0</v>
      </c>
      <c r="B8" s="8" t="s">
        <v>23</v>
      </c>
      <c r="C8" s="10">
        <v>3.0</v>
      </c>
      <c r="D8" s="10">
        <v>1.0</v>
      </c>
      <c r="E8" s="10">
        <v>3.0</v>
      </c>
      <c r="F8" s="10">
        <v>0.0</v>
      </c>
      <c r="G8" s="10">
        <v>4.0</v>
      </c>
      <c r="H8" s="10">
        <v>2.0</v>
      </c>
      <c r="I8" s="11">
        <v>1.0</v>
      </c>
      <c r="J8" s="11">
        <v>2.0</v>
      </c>
      <c r="K8" s="11">
        <v>4.0</v>
      </c>
      <c r="L8" s="11">
        <v>4.0</v>
      </c>
      <c r="M8" s="11">
        <v>4.0</v>
      </c>
      <c r="N8" s="15"/>
      <c r="O8" s="15"/>
      <c r="P8" s="12">
        <f t="shared" si="1"/>
        <v>28</v>
      </c>
      <c r="Q8" s="13">
        <f>AVERAGE(C8:M8)</f>
        <v>2.545454545</v>
      </c>
      <c r="R8" s="14">
        <f t="shared" si="3"/>
        <v>0.05857740586</v>
      </c>
    </row>
    <row r="9">
      <c r="A9" s="8">
        <v>7.0</v>
      </c>
      <c r="B9" s="8" t="s">
        <v>24</v>
      </c>
      <c r="C9" s="10">
        <v>3.0</v>
      </c>
      <c r="D9" s="10">
        <v>2.0</v>
      </c>
      <c r="E9" s="10">
        <v>4.0</v>
      </c>
      <c r="F9" s="10">
        <v>3.0</v>
      </c>
      <c r="G9" s="10">
        <v>1.0</v>
      </c>
      <c r="H9" s="10">
        <v>2.0</v>
      </c>
      <c r="I9" s="11">
        <v>1.0</v>
      </c>
      <c r="J9" s="11">
        <v>1.0</v>
      </c>
      <c r="K9" s="11">
        <v>9.0</v>
      </c>
      <c r="L9" s="11">
        <v>5.0</v>
      </c>
      <c r="M9" s="15"/>
      <c r="N9" s="15"/>
      <c r="O9" s="15"/>
      <c r="P9" s="12">
        <f t="shared" si="1"/>
        <v>31</v>
      </c>
      <c r="Q9" s="13">
        <f>AVERAGE(C9:L9)</f>
        <v>3.1</v>
      </c>
      <c r="R9" s="14">
        <f t="shared" si="3"/>
        <v>0.06485355649</v>
      </c>
    </row>
    <row r="10">
      <c r="A10" s="8">
        <v>8.0</v>
      </c>
      <c r="B10" s="8" t="s">
        <v>25</v>
      </c>
      <c r="C10" s="10">
        <v>1.0</v>
      </c>
      <c r="D10" s="10">
        <v>0.0</v>
      </c>
      <c r="E10" s="10">
        <v>1.0</v>
      </c>
      <c r="F10" s="10">
        <v>0.0</v>
      </c>
      <c r="G10" s="10">
        <v>0.0</v>
      </c>
      <c r="H10" s="10">
        <v>0.0</v>
      </c>
      <c r="I10" s="11">
        <v>0.0</v>
      </c>
      <c r="J10" s="11">
        <v>1.0</v>
      </c>
      <c r="K10" s="11">
        <v>3.0</v>
      </c>
      <c r="L10" s="15"/>
      <c r="M10" s="15"/>
      <c r="N10" s="15"/>
      <c r="O10" s="15"/>
      <c r="P10" s="12">
        <f t="shared" si="1"/>
        <v>6</v>
      </c>
      <c r="Q10" s="13">
        <f>AVERAGE(C10:K10)</f>
        <v>0.6666666667</v>
      </c>
      <c r="R10" s="14">
        <f t="shared" si="3"/>
        <v>0.01255230126</v>
      </c>
    </row>
    <row r="11">
      <c r="A11" s="8">
        <v>9.0</v>
      </c>
      <c r="B11" s="8" t="s">
        <v>26</v>
      </c>
      <c r="C11" s="10">
        <v>5.0</v>
      </c>
      <c r="D11" s="10">
        <v>6.0</v>
      </c>
      <c r="E11" s="10">
        <v>5.0</v>
      </c>
      <c r="F11" s="10">
        <v>0.0</v>
      </c>
      <c r="G11" s="10">
        <v>7.0</v>
      </c>
      <c r="H11" s="10">
        <v>6.0</v>
      </c>
      <c r="I11" s="11">
        <v>0.0</v>
      </c>
      <c r="J11" s="11">
        <v>4.0</v>
      </c>
      <c r="K11" s="15"/>
      <c r="L11" s="15"/>
      <c r="M11" s="15"/>
      <c r="N11" s="15"/>
      <c r="O11" s="15"/>
      <c r="P11" s="12">
        <f t="shared" si="1"/>
        <v>33</v>
      </c>
      <c r="Q11" s="13">
        <f>AVERAGE(C11:J11)</f>
        <v>4.125</v>
      </c>
      <c r="R11" s="14">
        <f t="shared" si="3"/>
        <v>0.0690376569</v>
      </c>
    </row>
    <row r="12">
      <c r="A12" s="8">
        <v>10.0</v>
      </c>
      <c r="B12" s="8" t="s">
        <v>27</v>
      </c>
      <c r="C12" s="9">
        <v>7.0</v>
      </c>
      <c r="D12" s="9">
        <v>6.0</v>
      </c>
      <c r="E12" s="9">
        <v>5.0</v>
      </c>
      <c r="F12" s="10">
        <v>3.0</v>
      </c>
      <c r="G12" s="10">
        <v>2.0</v>
      </c>
      <c r="H12" s="10">
        <v>8.0</v>
      </c>
      <c r="I12" s="11">
        <v>9.0</v>
      </c>
      <c r="J12" s="15"/>
      <c r="K12" s="15"/>
      <c r="L12" s="15"/>
      <c r="M12" s="15"/>
      <c r="N12" s="15"/>
      <c r="O12" s="15"/>
      <c r="P12" s="12">
        <f t="shared" si="1"/>
        <v>40</v>
      </c>
      <c r="Q12" s="13">
        <f>AVERAGE(C12:I12)</f>
        <v>5.714285714</v>
      </c>
      <c r="R12" s="14">
        <f t="shared" si="3"/>
        <v>0.08368200837</v>
      </c>
    </row>
    <row r="13">
      <c r="A13" s="8">
        <v>11.0</v>
      </c>
      <c r="B13" s="8" t="s">
        <v>28</v>
      </c>
      <c r="C13" s="9">
        <v>6.0</v>
      </c>
      <c r="D13" s="9">
        <v>4.0</v>
      </c>
      <c r="E13" s="9">
        <v>3.0</v>
      </c>
      <c r="F13" s="9">
        <v>11.0</v>
      </c>
      <c r="G13" s="9">
        <v>7.0</v>
      </c>
      <c r="H13" s="9">
        <v>6.0</v>
      </c>
      <c r="I13" s="16"/>
      <c r="J13" s="16"/>
      <c r="K13" s="16"/>
      <c r="L13" s="16"/>
      <c r="M13" s="16"/>
      <c r="N13" s="16"/>
      <c r="O13" s="16"/>
      <c r="P13" s="12">
        <f t="shared" si="1"/>
        <v>37</v>
      </c>
      <c r="Q13" s="13">
        <f>AVERAGE(C13:H13)</f>
        <v>6.166666667</v>
      </c>
      <c r="R13" s="14">
        <f t="shared" si="3"/>
        <v>0.07740585774</v>
      </c>
    </row>
    <row r="14">
      <c r="A14" s="8">
        <v>12.0</v>
      </c>
      <c r="B14" s="8" t="s">
        <v>29</v>
      </c>
      <c r="C14" s="10">
        <v>2.0</v>
      </c>
      <c r="D14" s="10">
        <v>3.0</v>
      </c>
      <c r="E14" s="10">
        <v>3.0</v>
      </c>
      <c r="F14" s="10">
        <v>1.0</v>
      </c>
      <c r="G14" s="10">
        <v>3.0</v>
      </c>
      <c r="H14" s="16"/>
      <c r="I14" s="16"/>
      <c r="J14" s="16"/>
      <c r="K14" s="16"/>
      <c r="L14" s="16"/>
      <c r="M14" s="16"/>
      <c r="N14" s="16"/>
      <c r="O14" s="16"/>
      <c r="P14" s="12">
        <f t="shared" si="1"/>
        <v>12</v>
      </c>
      <c r="Q14" s="13">
        <f>AVERAGE(C14:G14)</f>
        <v>2.4</v>
      </c>
      <c r="R14" s="14">
        <f t="shared" si="3"/>
        <v>0.02510460251</v>
      </c>
    </row>
    <row r="15">
      <c r="A15" s="8">
        <v>13.0</v>
      </c>
      <c r="B15" s="8" t="s">
        <v>30</v>
      </c>
      <c r="C15" s="9">
        <v>2.0</v>
      </c>
      <c r="D15" s="9">
        <v>2.0</v>
      </c>
      <c r="E15" s="9">
        <v>0.0</v>
      </c>
      <c r="F15" s="9">
        <v>3.0</v>
      </c>
      <c r="G15" s="16"/>
      <c r="H15" s="16"/>
      <c r="I15" s="16"/>
      <c r="J15" s="16"/>
      <c r="K15" s="16"/>
      <c r="L15" s="16"/>
      <c r="M15" s="16"/>
      <c r="N15" s="16"/>
      <c r="O15" s="16"/>
      <c r="P15" s="12">
        <f t="shared" si="1"/>
        <v>7</v>
      </c>
      <c r="Q15" s="13">
        <f>AVERAGE(C15:F15)</f>
        <v>1.75</v>
      </c>
      <c r="R15" s="14">
        <f t="shared" si="3"/>
        <v>0.01464435146</v>
      </c>
    </row>
    <row r="16">
      <c r="A16" s="8">
        <v>14.0</v>
      </c>
      <c r="B16" s="8" t="s">
        <v>31</v>
      </c>
      <c r="C16" s="9">
        <v>2.0</v>
      </c>
      <c r="D16" s="9">
        <v>5.0</v>
      </c>
      <c r="E16" s="9">
        <v>6.0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2">
        <f t="shared" si="1"/>
        <v>13</v>
      </c>
      <c r="Q16" s="13">
        <f>AVERAGE(C16:E16)</f>
        <v>4.333333333</v>
      </c>
      <c r="R16" s="14">
        <f t="shared" si="3"/>
        <v>0.02719665272</v>
      </c>
    </row>
    <row r="17">
      <c r="A17" s="8">
        <v>15.0</v>
      </c>
      <c r="B17" s="8" t="s">
        <v>32</v>
      </c>
      <c r="C17" s="9">
        <v>3.0</v>
      </c>
      <c r="D17" s="9">
        <v>2.0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2">
        <f t="shared" si="1"/>
        <v>5</v>
      </c>
      <c r="Q17" s="13">
        <f>AVERAGE(C17:D17)</f>
        <v>2.5</v>
      </c>
      <c r="R17" s="14">
        <f t="shared" si="3"/>
        <v>0.01046025105</v>
      </c>
    </row>
    <row r="18">
      <c r="A18" s="8">
        <v>16.0</v>
      </c>
      <c r="B18" s="8" t="s">
        <v>33</v>
      </c>
      <c r="C18" s="17">
        <v>5.0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2">
        <f t="shared" si="1"/>
        <v>5</v>
      </c>
      <c r="Q18" s="13">
        <f>AVERAGE(C18)</f>
        <v>5</v>
      </c>
      <c r="R18" s="14">
        <f t="shared" si="3"/>
        <v>0.01046025105</v>
      </c>
    </row>
    <row r="19">
      <c r="A19" s="4" t="s">
        <v>34</v>
      </c>
      <c r="B19" s="3"/>
      <c r="C19" s="12">
        <f t="shared" ref="C19:P19" si="4">SUM(C3:C18)</f>
        <v>54</v>
      </c>
      <c r="D19" s="12">
        <f t="shared" si="4"/>
        <v>46</v>
      </c>
      <c r="E19" s="12">
        <f t="shared" si="4"/>
        <v>45</v>
      </c>
      <c r="F19" s="12">
        <f t="shared" si="4"/>
        <v>40</v>
      </c>
      <c r="G19" s="12">
        <f t="shared" si="4"/>
        <v>37</v>
      </c>
      <c r="H19" s="12">
        <f t="shared" si="4"/>
        <v>37</v>
      </c>
      <c r="I19" s="12">
        <f t="shared" si="4"/>
        <v>26</v>
      </c>
      <c r="J19" s="12">
        <f t="shared" si="4"/>
        <v>40</v>
      </c>
      <c r="K19" s="12">
        <f t="shared" si="4"/>
        <v>42</v>
      </c>
      <c r="L19" s="12">
        <f t="shared" si="4"/>
        <v>38</v>
      </c>
      <c r="M19" s="12">
        <f t="shared" si="4"/>
        <v>18</v>
      </c>
      <c r="N19" s="12">
        <f t="shared" si="4"/>
        <v>24</v>
      </c>
      <c r="O19" s="12">
        <f t="shared" si="4"/>
        <v>31</v>
      </c>
      <c r="P19" s="12">
        <f t="shared" si="4"/>
        <v>478</v>
      </c>
      <c r="Q19" s="13"/>
      <c r="R19" s="18"/>
    </row>
    <row r="20">
      <c r="A20" s="19" t="s">
        <v>16</v>
      </c>
      <c r="B20" s="3"/>
      <c r="C20" s="13">
        <f>AVERAGE(C3:C18)</f>
        <v>3.375</v>
      </c>
      <c r="D20" s="13">
        <f>AVERAGE(D3:D17)</f>
        <v>3.066666667</v>
      </c>
      <c r="E20" s="13">
        <f>AVERAGE(E3:E16)</f>
        <v>3.214285714</v>
      </c>
      <c r="F20" s="13">
        <f>AVERAGE(F3:F15)</f>
        <v>3.076923077</v>
      </c>
      <c r="G20" s="13">
        <f>AVERAGE(G3:G14)</f>
        <v>3.083333333</v>
      </c>
      <c r="H20" s="13">
        <f>AVERAGE(H3:H13)</f>
        <v>3.363636364</v>
      </c>
      <c r="I20" s="13">
        <f>AVERAGE(I3:I12)</f>
        <v>2.6</v>
      </c>
      <c r="J20" s="13">
        <f>AVERAGE(J3:J11)</f>
        <v>4.444444444</v>
      </c>
      <c r="K20" s="13">
        <f>AVERAGE(K3:K10)</f>
        <v>5.25</v>
      </c>
      <c r="L20" s="13">
        <f>AVERAGE(L3:L9)</f>
        <v>5.428571429</v>
      </c>
      <c r="M20" s="13">
        <f>AVERAGE(M3:M8)</f>
        <v>3</v>
      </c>
      <c r="N20" s="13">
        <f>AVERAGE(N3:N7)</f>
        <v>4.8</v>
      </c>
      <c r="O20" s="13">
        <f>AVERAGE(O3:O6)</f>
        <v>7.75</v>
      </c>
      <c r="P20" s="13"/>
      <c r="Q20" s="13"/>
      <c r="R20" s="18"/>
    </row>
    <row r="21">
      <c r="A21" s="4" t="s">
        <v>35</v>
      </c>
      <c r="B21" s="3"/>
      <c r="C21" s="20" t="str">
        <f>HYPERLINK("https://docs.google.com/document/d/1emLnwCj6ZOoI4u8PbtHvm4SyUa_hlAKu7AilyI2eDm0/edit?usp=sharing","Link")</f>
        <v>Link</v>
      </c>
      <c r="D21" s="20" t="str">
        <f>HYPERLINK("https://docs.google.com/document/d/1Mtw3BDvnbzMC45PdnsydI67awrymBj3PWw7ShgsSoho/edit?usp=sharing","Link")</f>
        <v>Link</v>
      </c>
      <c r="E21" s="20" t="str">
        <f>HYPERLINK("https://docs.google.com/document/d/1R9MNKKJkB5EHk9_TtcVsSkpt4muYlcYE2uzzgSK_x6E/edit?usp=sharing","Link")</f>
        <v>Link</v>
      </c>
      <c r="F21" s="20" t="str">
        <f>HYPERLINK("https://docs.google.com/document/d/1Iq836Xwo-hDnBFAp2AX13dGGuvMhQsvKzikz9cIepPM/edit?usp=sharing","Link")</f>
        <v>Link</v>
      </c>
      <c r="G21" s="20" t="str">
        <f>HYPERLINK("https://docs.google.com/document/d/18_AFNiQk3UW4DY8XI16MB498ZC5mk-4dEvZnrBowroI/edit?usp=sharing","Link")</f>
        <v>Link</v>
      </c>
      <c r="H21" s="20" t="str">
        <f>HYPERLINK("https://docs.google.com/document/d/1NAQSqRjnqNz8a-PIjX1IW7XSn2ZWlGLFctkDlGLiV00/edit?usp=sharing","Link")</f>
        <v>Link</v>
      </c>
      <c r="I21" s="20" t="str">
        <f>HYPERLINK("https://docs.google.com/document/d/1MxpfKshPJQzVOiB4OXDQo0Nb50NSXltanQBzyyDDhEE/edit?usp=sharing","Link")</f>
        <v>Link</v>
      </c>
      <c r="J21" s="20" t="str">
        <f>HYPERLINK("https://docs.google.com/document/d/18mtFdT2H-7LAYX3TOccQW0PPJlYGu9k_7o6qwdsHe8c/edit?usp=sharing","Link")</f>
        <v>Link</v>
      </c>
      <c r="K21" s="20" t="str">
        <f>HYPERLINK("https://docs.google.com/document/d/1G1ZYzxrZ0iu65l1QVEHN4lze3-jvpviembAvf_Px3-I/edit?usp=sharing","Link")</f>
        <v>Link</v>
      </c>
      <c r="L21" s="20" t="str">
        <f>HYPERLINK("https://docs.google.com/document/d/1S8Lkm5S4amYCxPoaRzrTMrNmeF2M78PW9AlISWJ9-RI/edit?usp=sharing","Link")</f>
        <v>Link</v>
      </c>
      <c r="M21" s="20" t="str">
        <f>HYPERLINK("https://docs.google.com/document/d/1dJYZPC_lDHEqvi8tjEPJnCS5OgbOvmK5xG6EnS0vrUk/edit?usp=sharing","Link")</f>
        <v>Link</v>
      </c>
      <c r="N21" s="20" t="str">
        <f>HYPERLINK("https://docs.google.com/document/d/1hfeE-6c1hhfOnx09jfI_COvLq9KDIEu8elEEcHs4ekQ/edit?usp=sharing","Link")</f>
        <v>Link</v>
      </c>
      <c r="O21" s="20" t="str">
        <f>HYPERLINK("https://docs.google.com/document/d/1sraz6qoMMTs2cgydr5KtlIMAu-EKITSy-YMCS1Hv-O4/edit?usp=sharing","Link")</f>
        <v>Link</v>
      </c>
      <c r="P21" s="21" t="str">
        <f>HYPERLINK("https://docs.google.com/document/d/1x1i6bJS-v7BCPsDWvQ6qrbxB4azVa-68KlXBjIxmPt4/edit?usp=sharing","Season Transcript")</f>
        <v>Season Transcript</v>
      </c>
      <c r="Q21" s="3"/>
      <c r="R21" s="22" t="str">
        <f>HYPERLINK("https://docs.google.com/document/d/1M4Q0bx7KBaRvY_T9EsU2pDtfGF6YpNzGzUA7jEKUgtA/edit?usp=sharing","Differences")</f>
        <v>Differences</v>
      </c>
    </row>
    <row r="22"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4"/>
      <c r="R22" s="25"/>
    </row>
    <row r="23">
      <c r="A23" s="26" t="s">
        <v>36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/>
      <c r="R23" s="29"/>
    </row>
    <row r="24">
      <c r="A24" s="30" t="s">
        <v>37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8"/>
      <c r="R24" s="29"/>
    </row>
    <row r="25">
      <c r="A25" s="31" t="s">
        <v>38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  <c r="R25" s="29"/>
    </row>
  </sheetData>
  <mergeCells count="10">
    <mergeCell ref="A19:B19"/>
    <mergeCell ref="A20:B20"/>
    <mergeCell ref="A21:B21"/>
    <mergeCell ref="P21:Q21"/>
    <mergeCell ref="A1:R1"/>
    <mergeCell ref="A23:B23"/>
    <mergeCell ref="A24:B24"/>
    <mergeCell ref="A25:B25"/>
    <mergeCell ref="A2:B2"/>
    <mergeCell ref="A22:B22"/>
  </mergeCells>
  <drawing r:id="rId2"/>
  <legacyDrawing r:id="rId3"/>
</worksheet>
</file>