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Episode 1: They're Back!</t>
      </text>
    </comment>
    <comment authorId="0" ref="D2">
      <text>
        <t xml:space="preserve">Episode 2: Panicked, Desperate, Thirsty as Hell</t>
      </text>
    </comment>
    <comment authorId="0" ref="E2">
      <text>
        <t xml:space="preserve">Episode 3: Shark Attack</t>
      </text>
    </comment>
    <comment authorId="0" ref="F2">
      <text>
        <t xml:space="preserve">Episode 4: Wipe Out!</t>
      </text>
    </comment>
    <comment authorId="0" ref="G2">
      <text>
        <t xml:space="preserve">Episode 5: I've Been Bamboozled!</t>
      </text>
    </comment>
    <comment authorId="0" ref="H2">
      <text>
        <t xml:space="preserve">Episode 6: Outraged</t>
      </text>
    </comment>
    <comment authorId="0" ref="I2">
      <text>
        <t xml:space="preserve">Episode 7: Sorry... I Blew It</t>
      </text>
    </comment>
    <comment authorId="0" ref="J2">
      <text>
        <t xml:space="preserve">Episode 8: Pick a Tribemate</t>
      </text>
    </comment>
    <comment authorId="0" ref="K2">
      <text>
        <t xml:space="preserve">Episode 10: Mad Scramble and Broken Hearts</t>
      </text>
    </comment>
    <comment authorId="0" ref="L2">
      <text>
        <t xml:space="preserve">Episode 11: Anger, Tears and Chaos</t>
      </text>
    </comment>
    <comment authorId="0" ref="M2">
      <text>
        <t xml:space="preserve">Episode 12: A Thoughtful Gesture or a Deceptive Plan</t>
      </text>
    </comment>
    <comment authorId="0" ref="N2">
      <text>
        <t xml:space="preserve">Episode 13: Stupid People, Stupid, Stupid People</t>
      </text>
    </comment>
    <comment authorId="0" ref="O2">
      <text>
        <t xml:space="preserve">Episode 14: A Chapera Surprise</t>
      </text>
    </comment>
    <comment authorId="0" ref="P2">
      <text>
        <t xml:space="preserve">Episode 15: The Instigator</t>
      </text>
    </comment>
    <comment authorId="0" ref="Q2">
      <text>
        <t xml:space="preserve">Episode 16: The Sole Surviving All-Star</t>
      </text>
    </comment>
  </commentList>
</comments>
</file>

<file path=xl/sharedStrings.xml><?xml version="1.0" encoding="utf-8"?>
<sst xmlns="http://schemas.openxmlformats.org/spreadsheetml/2006/main" count="45" uniqueCount="44">
  <si>
    <t>Survivor Season 08: All-Stars - Confessionals Per Episode</t>
  </si>
  <si>
    <t>Castaway</t>
  </si>
  <si>
    <t>Ep. 1</t>
  </si>
  <si>
    <t>Ep. 2</t>
  </si>
  <si>
    <t>Ep. 3</t>
  </si>
  <si>
    <t>Ep. 4</t>
  </si>
  <si>
    <t>Ep. 5</t>
  </si>
  <si>
    <t>Ep. 6</t>
  </si>
  <si>
    <t>Ep. 7</t>
  </si>
  <si>
    <t>Ep. 8</t>
  </si>
  <si>
    <t>Ep. 10</t>
  </si>
  <si>
    <t>Ep. 11</t>
  </si>
  <si>
    <t>Ep. 12</t>
  </si>
  <si>
    <t>Ep. 13</t>
  </si>
  <si>
    <t>Ep. 14</t>
  </si>
  <si>
    <t>Ep. 15</t>
  </si>
  <si>
    <t>Ep. 16</t>
  </si>
  <si>
    <t>Total</t>
  </si>
  <si>
    <t>Average</t>
  </si>
  <si>
    <t>Percentage</t>
  </si>
  <si>
    <t>Amber</t>
  </si>
  <si>
    <t>Rob M.</t>
  </si>
  <si>
    <t>Jenna L.</t>
  </si>
  <si>
    <t>Rupert</t>
  </si>
  <si>
    <t>Tom</t>
  </si>
  <si>
    <t>Shii Ann</t>
  </si>
  <si>
    <t>Alicia</t>
  </si>
  <si>
    <t>Kathy</t>
  </si>
  <si>
    <t>Lex</t>
  </si>
  <si>
    <t>Jerri</t>
  </si>
  <si>
    <t>Ethan</t>
  </si>
  <si>
    <t>Colby</t>
  </si>
  <si>
    <t>Sue</t>
  </si>
  <si>
    <t>Richard</t>
  </si>
  <si>
    <t>Rob C.</t>
  </si>
  <si>
    <t>Jenna M.</t>
  </si>
  <si>
    <t>Rudy</t>
  </si>
  <si>
    <t>Tina</t>
  </si>
  <si>
    <t>Total Per Ep.</t>
  </si>
  <si>
    <t>Transcript</t>
  </si>
  <si>
    <t>Saboga</t>
  </si>
  <si>
    <t>Mogo Mogo</t>
  </si>
  <si>
    <t>Chapera</t>
  </si>
  <si>
    <t>Chaboga Mogo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</si>
</sst>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</font>
    <font/>
    <font>
      <color rgb="FFFFFFFF"/>
    </font>
    <font>
      <color rgb="FF000000"/>
    </font>
    <font>
      <u/>
      <color rgb="FF0000FF"/>
    </font>
    <font>
      <u/>
      <color rgb="FF0000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CC0000"/>
        <bgColor rgb="FFCC0000"/>
      </patternFill>
    </fill>
    <fill>
      <patternFill patternType="solid">
        <fgColor rgb="FF0000FF"/>
        <bgColor rgb="FF0000FF"/>
      </patternFill>
    </fill>
    <fill>
      <patternFill patternType="solid">
        <fgColor rgb="FF38761D"/>
        <bgColor rgb="FF38761D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0" fontId="1" numFmtId="0" xfId="0" applyAlignment="1" applyBorder="1" applyFont="1">
      <alignment readingOrder="0"/>
    </xf>
    <xf borderId="4" fillId="0" fontId="1" numFmtId="0" xfId="0" applyAlignment="1" applyBorder="1" applyFont="1">
      <alignment horizontal="center" readingOrder="0"/>
    </xf>
    <xf borderId="4" fillId="0" fontId="1" numFmtId="2" xfId="0" applyAlignment="1" applyBorder="1" applyFont="1" applyNumberFormat="1">
      <alignment horizontal="center" readingOrder="0"/>
    </xf>
    <xf borderId="4" fillId="0" fontId="1" numFmtId="10" xfId="0" applyAlignment="1" applyBorder="1" applyFont="1" applyNumberFormat="1">
      <alignment horizontal="center" readingOrder="0"/>
    </xf>
    <xf borderId="4" fillId="0" fontId="2" numFmtId="0" xfId="0" applyAlignment="1" applyBorder="1" applyFont="1">
      <alignment readingOrder="0"/>
    </xf>
    <xf borderId="4" fillId="2" fontId="3" numFmtId="0" xfId="0" applyAlignment="1" applyBorder="1" applyFill="1" applyFont="1">
      <alignment horizontal="center" readingOrder="0"/>
    </xf>
    <xf borderId="4" fillId="3" fontId="3" numFmtId="0" xfId="0" applyAlignment="1" applyBorder="1" applyFill="1" applyFont="1">
      <alignment horizontal="center" readingOrder="0"/>
    </xf>
    <xf borderId="4" fillId="0" fontId="2" numFmtId="0" xfId="0" applyAlignment="1" applyBorder="1" applyFont="1">
      <alignment horizontal="center"/>
    </xf>
    <xf borderId="4" fillId="0" fontId="2" numFmtId="2" xfId="0" applyAlignment="1" applyBorder="1" applyFont="1" applyNumberFormat="1">
      <alignment horizontal="center"/>
    </xf>
    <xf borderId="4" fillId="0" fontId="2" numFmtId="10" xfId="0" applyAlignment="1" applyBorder="1" applyFont="1" applyNumberFormat="1">
      <alignment horizontal="center" readingOrder="0"/>
    </xf>
    <xf borderId="4" fillId="4" fontId="3" numFmtId="0" xfId="0" applyAlignment="1" applyBorder="1" applyFill="1" applyFont="1">
      <alignment horizontal="center" readingOrder="0"/>
    </xf>
    <xf borderId="4" fillId="5" fontId="2" numFmtId="0" xfId="0" applyAlignment="1" applyBorder="1" applyFill="1" applyFont="1">
      <alignment horizontal="center" readingOrder="0"/>
    </xf>
    <xf borderId="4" fillId="0" fontId="4" numFmtId="0" xfId="0" applyAlignment="1" applyBorder="1" applyFont="1">
      <alignment readingOrder="0"/>
    </xf>
    <xf borderId="4" fillId="6" fontId="3" numFmtId="0" xfId="0" applyAlignment="1" applyBorder="1" applyFill="1" applyFont="1">
      <alignment horizontal="center"/>
    </xf>
    <xf borderId="4" fillId="6" fontId="2" numFmtId="0" xfId="0" applyAlignment="1" applyBorder="1" applyFont="1">
      <alignment horizontal="center"/>
    </xf>
    <xf borderId="4" fillId="0" fontId="2" numFmtId="10" xfId="0" applyAlignment="1" applyBorder="1" applyFont="1" applyNumberFormat="1">
      <alignment horizontal="center"/>
    </xf>
    <xf borderId="1" fillId="0" fontId="1" numFmtId="2" xfId="0" applyAlignment="1" applyBorder="1" applyFont="1" applyNumberFormat="1">
      <alignment readingOrder="0"/>
    </xf>
    <xf borderId="4" fillId="0" fontId="5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readingOrder="0"/>
    </xf>
    <xf borderId="4" fillId="0" fontId="7" numFmtId="10" xfId="0" applyAlignment="1" applyBorder="1" applyFont="1" applyNumberFormat="1">
      <alignment horizontal="center"/>
    </xf>
    <xf borderId="5" fillId="0" fontId="2" numFmtId="0" xfId="0" applyBorder="1" applyFont="1"/>
    <xf borderId="5" fillId="0" fontId="2" numFmtId="2" xfId="0" applyBorder="1" applyFont="1" applyNumberFormat="1"/>
    <xf borderId="5" fillId="0" fontId="2" numFmtId="10" xfId="0" applyAlignment="1" applyBorder="1" applyFont="1" applyNumberFormat="1">
      <alignment horizontal="center"/>
    </xf>
    <xf borderId="0" fillId="5" fontId="2" numFmtId="0" xfId="0" applyAlignment="1" applyFont="1">
      <alignment readingOrder="0"/>
    </xf>
    <xf borderId="6" fillId="0" fontId="2" numFmtId="0" xfId="0" applyBorder="1" applyFont="1"/>
    <xf borderId="6" fillId="0" fontId="2" numFmtId="2" xfId="0" applyBorder="1" applyFont="1" applyNumberFormat="1"/>
    <xf borderId="6" fillId="0" fontId="2" numFmtId="10" xfId="0" applyAlignment="1" applyBorder="1" applyFont="1" applyNumberFormat="1">
      <alignment horizontal="center"/>
    </xf>
    <xf borderId="0" fillId="4" fontId="3" numFmtId="0" xfId="0" applyAlignment="1" applyFont="1">
      <alignment readingOrder="0"/>
    </xf>
    <xf borderId="0" fillId="2" fontId="3" numFmtId="0" xfId="0" applyAlignment="1" applyFont="1">
      <alignment readingOrder="0"/>
    </xf>
    <xf borderId="0" fillId="3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0"/>
    <col customWidth="1" min="3" max="18" width="7.29"/>
    <col customWidth="1" min="19" max="19" width="9.43"/>
    <col customWidth="1" min="20" max="20" width="12.29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</row>
    <row r="2">
      <c r="A2" s="4" t="s">
        <v>1</v>
      </c>
      <c r="B2" s="3"/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6" t="s">
        <v>18</v>
      </c>
      <c r="T2" s="7" t="s">
        <v>19</v>
      </c>
    </row>
    <row r="3">
      <c r="A3" s="8">
        <v>1.0</v>
      </c>
      <c r="B3" s="8" t="s">
        <v>20</v>
      </c>
      <c r="C3" s="9">
        <v>1.0</v>
      </c>
      <c r="D3" s="9">
        <v>0.0</v>
      </c>
      <c r="E3" s="9">
        <v>1.0</v>
      </c>
      <c r="F3" s="9">
        <v>1.0</v>
      </c>
      <c r="G3" s="9">
        <v>1.0</v>
      </c>
      <c r="H3" s="9">
        <v>4.0</v>
      </c>
      <c r="I3" s="9">
        <v>3.0</v>
      </c>
      <c r="J3" s="9">
        <v>6.0</v>
      </c>
      <c r="K3" s="9">
        <v>7.0</v>
      </c>
      <c r="L3" s="10">
        <v>2.0</v>
      </c>
      <c r="M3" s="10">
        <v>1.0</v>
      </c>
      <c r="N3" s="10">
        <v>2.0</v>
      </c>
      <c r="O3" s="10">
        <v>1.0</v>
      </c>
      <c r="P3" s="10">
        <v>7.0</v>
      </c>
      <c r="Q3" s="10">
        <v>11.0</v>
      </c>
      <c r="R3" s="11">
        <f t="shared" ref="R3:R20" si="1">SUM(C3:Q3)</f>
        <v>48</v>
      </c>
      <c r="S3" s="12">
        <f t="shared" ref="S3:S6" si="2">AVERAGE(C3:Q3)</f>
        <v>3.2</v>
      </c>
      <c r="T3" s="13">
        <f t="shared" ref="T3:T20" si="3">R3/R$21</f>
        <v>0.09467455621</v>
      </c>
    </row>
    <row r="4">
      <c r="A4" s="8">
        <v>2.0</v>
      </c>
      <c r="B4" s="8" t="s">
        <v>21</v>
      </c>
      <c r="C4" s="9">
        <v>9.0</v>
      </c>
      <c r="D4" s="9">
        <v>2.0</v>
      </c>
      <c r="E4" s="9">
        <v>3.0</v>
      </c>
      <c r="F4" s="9">
        <v>6.0</v>
      </c>
      <c r="G4" s="9">
        <v>1.0</v>
      </c>
      <c r="H4" s="9">
        <v>5.0</v>
      </c>
      <c r="I4" s="9">
        <v>1.0</v>
      </c>
      <c r="J4" s="9">
        <v>7.0</v>
      </c>
      <c r="K4" s="14">
        <v>5.0</v>
      </c>
      <c r="L4" s="10">
        <v>5.0</v>
      </c>
      <c r="M4" s="10">
        <v>6.0</v>
      </c>
      <c r="N4" s="10">
        <v>7.0</v>
      </c>
      <c r="O4" s="10">
        <v>2.0</v>
      </c>
      <c r="P4" s="10">
        <v>8.0</v>
      </c>
      <c r="Q4" s="10">
        <v>8.0</v>
      </c>
      <c r="R4" s="11">
        <f t="shared" si="1"/>
        <v>75</v>
      </c>
      <c r="S4" s="12">
        <f t="shared" si="2"/>
        <v>5</v>
      </c>
      <c r="T4" s="13">
        <f t="shared" si="3"/>
        <v>0.1479289941</v>
      </c>
    </row>
    <row r="5">
      <c r="A5" s="8">
        <v>3.0</v>
      </c>
      <c r="B5" s="8" t="s">
        <v>22</v>
      </c>
      <c r="C5" s="15">
        <v>6.0</v>
      </c>
      <c r="D5" s="15">
        <v>6.0</v>
      </c>
      <c r="E5" s="15">
        <v>0.0</v>
      </c>
      <c r="F5" s="15">
        <v>1.0</v>
      </c>
      <c r="G5" s="9">
        <v>1.0</v>
      </c>
      <c r="H5" s="9">
        <v>0.0</v>
      </c>
      <c r="I5" s="9">
        <v>4.0</v>
      </c>
      <c r="J5" s="9">
        <v>4.0</v>
      </c>
      <c r="K5" s="14">
        <v>2.0</v>
      </c>
      <c r="L5" s="10">
        <v>3.0</v>
      </c>
      <c r="M5" s="10">
        <v>3.0</v>
      </c>
      <c r="N5" s="10">
        <v>2.0</v>
      </c>
      <c r="O5" s="10">
        <v>2.0</v>
      </c>
      <c r="P5" s="10">
        <v>1.0</v>
      </c>
      <c r="Q5" s="10">
        <v>6.0</v>
      </c>
      <c r="R5" s="11">
        <f t="shared" si="1"/>
        <v>41</v>
      </c>
      <c r="S5" s="12">
        <f t="shared" si="2"/>
        <v>2.733333333</v>
      </c>
      <c r="T5" s="13">
        <f t="shared" si="3"/>
        <v>0.0808678501</v>
      </c>
    </row>
    <row r="6">
      <c r="A6" s="8">
        <v>4.0</v>
      </c>
      <c r="B6" s="16" t="s">
        <v>23</v>
      </c>
      <c r="C6" s="15">
        <v>5.0</v>
      </c>
      <c r="D6" s="15">
        <v>4.0</v>
      </c>
      <c r="E6" s="15">
        <v>7.0</v>
      </c>
      <c r="F6" s="15">
        <v>4.0</v>
      </c>
      <c r="G6" s="9">
        <v>2.0</v>
      </c>
      <c r="H6" s="9">
        <v>7.0</v>
      </c>
      <c r="I6" s="9">
        <v>2.0</v>
      </c>
      <c r="J6" s="9">
        <v>3.0</v>
      </c>
      <c r="K6" s="14">
        <v>2.0</v>
      </c>
      <c r="L6" s="10">
        <v>2.0</v>
      </c>
      <c r="M6" s="10">
        <v>2.0</v>
      </c>
      <c r="N6" s="10">
        <v>2.0</v>
      </c>
      <c r="O6" s="10">
        <v>4.0</v>
      </c>
      <c r="P6" s="10">
        <v>9.0</v>
      </c>
      <c r="Q6" s="10">
        <v>4.0</v>
      </c>
      <c r="R6" s="11">
        <f t="shared" si="1"/>
        <v>59</v>
      </c>
      <c r="S6" s="12">
        <f t="shared" si="2"/>
        <v>3.933333333</v>
      </c>
      <c r="T6" s="13">
        <f t="shared" si="3"/>
        <v>0.1163708087</v>
      </c>
    </row>
    <row r="7">
      <c r="A7" s="8">
        <v>5.0</v>
      </c>
      <c r="B7" s="8" t="s">
        <v>24</v>
      </c>
      <c r="C7" s="9">
        <v>4.0</v>
      </c>
      <c r="D7" s="9">
        <v>1.0</v>
      </c>
      <c r="E7" s="9">
        <v>2.0</v>
      </c>
      <c r="F7" s="9">
        <v>5.0</v>
      </c>
      <c r="G7" s="9">
        <v>1.0</v>
      </c>
      <c r="H7" s="9">
        <v>2.0</v>
      </c>
      <c r="I7" s="9">
        <v>4.0</v>
      </c>
      <c r="J7" s="9">
        <v>0.0</v>
      </c>
      <c r="K7" s="14">
        <v>2.0</v>
      </c>
      <c r="L7" s="10">
        <v>1.0</v>
      </c>
      <c r="M7" s="10">
        <v>2.0</v>
      </c>
      <c r="N7" s="10">
        <v>2.0</v>
      </c>
      <c r="O7" s="10">
        <v>4.0</v>
      </c>
      <c r="P7" s="10">
        <v>2.0</v>
      </c>
      <c r="Q7" s="17"/>
      <c r="R7" s="11">
        <f t="shared" si="1"/>
        <v>32</v>
      </c>
      <c r="S7" s="12">
        <f>AVERAGE(C7:P7)</f>
        <v>2.285714286</v>
      </c>
      <c r="T7" s="13">
        <f t="shared" si="3"/>
        <v>0.06311637081</v>
      </c>
    </row>
    <row r="8">
      <c r="A8" s="8">
        <v>6.0</v>
      </c>
      <c r="B8" s="8" t="s">
        <v>25</v>
      </c>
      <c r="C8" s="14">
        <v>3.0</v>
      </c>
      <c r="D8" s="14">
        <v>2.0</v>
      </c>
      <c r="E8" s="14">
        <v>2.0</v>
      </c>
      <c r="F8" s="14">
        <v>1.0</v>
      </c>
      <c r="G8" s="14">
        <v>2.0</v>
      </c>
      <c r="H8" s="14">
        <v>5.0</v>
      </c>
      <c r="I8" s="14">
        <v>4.0</v>
      </c>
      <c r="J8" s="14">
        <v>0.0</v>
      </c>
      <c r="K8" s="9">
        <v>2.0</v>
      </c>
      <c r="L8" s="10">
        <v>0.0</v>
      </c>
      <c r="M8" s="10">
        <v>5.0</v>
      </c>
      <c r="N8" s="10">
        <v>4.0</v>
      </c>
      <c r="O8" s="10">
        <v>7.0</v>
      </c>
      <c r="P8" s="17"/>
      <c r="Q8" s="17"/>
      <c r="R8" s="11">
        <f t="shared" si="1"/>
        <v>37</v>
      </c>
      <c r="S8" s="12">
        <f>AVERAGE(C8:O8)</f>
        <v>2.846153846</v>
      </c>
      <c r="T8" s="13">
        <f t="shared" si="3"/>
        <v>0.07297830375</v>
      </c>
    </row>
    <row r="9">
      <c r="A9" s="8">
        <v>7.0</v>
      </c>
      <c r="B9" s="8" t="s">
        <v>26</v>
      </c>
      <c r="C9" s="9">
        <v>5.0</v>
      </c>
      <c r="D9" s="9">
        <v>1.0</v>
      </c>
      <c r="E9" s="9">
        <v>2.0</v>
      </c>
      <c r="F9" s="9">
        <v>3.0</v>
      </c>
      <c r="G9" s="9">
        <v>0.0</v>
      </c>
      <c r="H9" s="9">
        <v>5.0</v>
      </c>
      <c r="I9" s="9">
        <v>1.0</v>
      </c>
      <c r="J9" s="9">
        <v>1.0</v>
      </c>
      <c r="K9" s="14">
        <v>3.0</v>
      </c>
      <c r="L9" s="10">
        <v>0.0</v>
      </c>
      <c r="M9" s="10">
        <v>0.0</v>
      </c>
      <c r="N9" s="10">
        <v>6.0</v>
      </c>
      <c r="O9" s="17"/>
      <c r="P9" s="17"/>
      <c r="Q9" s="17"/>
      <c r="R9" s="11">
        <f t="shared" si="1"/>
        <v>27</v>
      </c>
      <c r="S9" s="12">
        <f>AVERAGE(C9:N9)</f>
        <v>2.25</v>
      </c>
      <c r="T9" s="13">
        <f t="shared" si="3"/>
        <v>0.05325443787</v>
      </c>
    </row>
    <row r="10">
      <c r="A10" s="8">
        <v>8.0</v>
      </c>
      <c r="B10" s="8" t="s">
        <v>27</v>
      </c>
      <c r="C10" s="14">
        <v>1.0</v>
      </c>
      <c r="D10" s="14">
        <v>2.0</v>
      </c>
      <c r="E10" s="14">
        <v>2.0</v>
      </c>
      <c r="F10" s="14">
        <v>1.0</v>
      </c>
      <c r="G10" s="14">
        <v>2.0</v>
      </c>
      <c r="H10" s="14">
        <v>4.0</v>
      </c>
      <c r="I10" s="14">
        <v>4.0</v>
      </c>
      <c r="J10" s="14">
        <v>6.0</v>
      </c>
      <c r="K10" s="9">
        <v>4.0</v>
      </c>
      <c r="L10" s="10">
        <v>3.0</v>
      </c>
      <c r="M10" s="10">
        <v>4.0</v>
      </c>
      <c r="N10" s="17"/>
      <c r="O10" s="17"/>
      <c r="P10" s="17"/>
      <c r="Q10" s="17"/>
      <c r="R10" s="11">
        <f t="shared" si="1"/>
        <v>33</v>
      </c>
      <c r="S10" s="12">
        <f>AVERAGE(C10:M10)</f>
        <v>3</v>
      </c>
      <c r="T10" s="13">
        <f t="shared" si="3"/>
        <v>0.0650887574</v>
      </c>
    </row>
    <row r="11">
      <c r="A11" s="8">
        <v>9.0</v>
      </c>
      <c r="B11" s="8" t="s">
        <v>28</v>
      </c>
      <c r="C11" s="14">
        <v>2.0</v>
      </c>
      <c r="D11" s="14">
        <v>3.0</v>
      </c>
      <c r="E11" s="14">
        <v>3.0</v>
      </c>
      <c r="F11" s="14">
        <v>2.0</v>
      </c>
      <c r="G11" s="14">
        <v>0.0</v>
      </c>
      <c r="H11" s="14">
        <v>4.0</v>
      </c>
      <c r="I11" s="14">
        <v>5.0</v>
      </c>
      <c r="J11" s="14">
        <v>3.0</v>
      </c>
      <c r="K11" s="9">
        <v>6.0</v>
      </c>
      <c r="L11" s="10">
        <v>3.0</v>
      </c>
      <c r="M11" s="17"/>
      <c r="N11" s="17"/>
      <c r="O11" s="17"/>
      <c r="P11" s="17"/>
      <c r="Q11" s="17"/>
      <c r="R11" s="11">
        <f t="shared" si="1"/>
        <v>31</v>
      </c>
      <c r="S11" s="12">
        <f>AVERAGE(C11:L11)</f>
        <v>3.1</v>
      </c>
      <c r="T11" s="13">
        <f t="shared" si="3"/>
        <v>0.06114398422</v>
      </c>
    </row>
    <row r="12">
      <c r="A12" s="8">
        <v>10.0</v>
      </c>
      <c r="B12" s="8" t="s">
        <v>29</v>
      </c>
      <c r="C12" s="15">
        <v>2.0</v>
      </c>
      <c r="D12" s="15">
        <v>4.0</v>
      </c>
      <c r="E12" s="15">
        <v>4.0</v>
      </c>
      <c r="F12" s="15">
        <v>4.0</v>
      </c>
      <c r="G12" s="14">
        <v>7.0</v>
      </c>
      <c r="H12" s="14">
        <v>3.0</v>
      </c>
      <c r="I12" s="14">
        <v>3.0</v>
      </c>
      <c r="J12" s="14">
        <v>2.0</v>
      </c>
      <c r="K12" s="9">
        <v>3.0</v>
      </c>
      <c r="L12" s="18"/>
      <c r="M12" s="18"/>
      <c r="N12" s="18"/>
      <c r="O12" s="18"/>
      <c r="P12" s="18"/>
      <c r="Q12" s="18"/>
      <c r="R12" s="11">
        <f t="shared" si="1"/>
        <v>32</v>
      </c>
      <c r="S12" s="12">
        <f>AVERAGE(C12:K12)</f>
        <v>3.555555556</v>
      </c>
      <c r="T12" s="13">
        <f t="shared" si="3"/>
        <v>0.06311637081</v>
      </c>
    </row>
    <row r="13">
      <c r="A13" s="8">
        <v>11.0</v>
      </c>
      <c r="B13" s="8" t="s">
        <v>30</v>
      </c>
      <c r="C13" s="15">
        <v>1.0</v>
      </c>
      <c r="D13" s="15">
        <v>4.0</v>
      </c>
      <c r="E13" s="15">
        <v>3.0</v>
      </c>
      <c r="F13" s="15">
        <v>1.0</v>
      </c>
      <c r="G13" s="14">
        <v>3.0</v>
      </c>
      <c r="H13" s="14">
        <v>3.0</v>
      </c>
      <c r="I13" s="14">
        <v>4.0</v>
      </c>
      <c r="J13" s="14">
        <v>2.0</v>
      </c>
      <c r="K13" s="18"/>
      <c r="L13" s="18"/>
      <c r="M13" s="18"/>
      <c r="N13" s="18"/>
      <c r="O13" s="18"/>
      <c r="P13" s="18"/>
      <c r="Q13" s="18"/>
      <c r="R13" s="11">
        <f t="shared" si="1"/>
        <v>21</v>
      </c>
      <c r="S13" s="12">
        <f>AVERAGE(C13:J13)</f>
        <v>2.625</v>
      </c>
      <c r="T13" s="13">
        <f t="shared" si="3"/>
        <v>0.04142011834</v>
      </c>
    </row>
    <row r="14">
      <c r="A14" s="8">
        <v>12.0</v>
      </c>
      <c r="B14" s="8" t="s">
        <v>31</v>
      </c>
      <c r="C14" s="14">
        <v>2.0</v>
      </c>
      <c r="D14" s="14">
        <v>3.0</v>
      </c>
      <c r="E14" s="14">
        <v>4.0</v>
      </c>
      <c r="F14" s="14">
        <v>0.0</v>
      </c>
      <c r="G14" s="14">
        <v>5.0</v>
      </c>
      <c r="H14" s="14">
        <v>3.0</v>
      </c>
      <c r="I14" s="14">
        <v>4.0</v>
      </c>
      <c r="J14" s="17"/>
      <c r="K14" s="18"/>
      <c r="L14" s="18"/>
      <c r="M14" s="18"/>
      <c r="N14" s="18"/>
      <c r="O14" s="18"/>
      <c r="P14" s="18"/>
      <c r="Q14" s="18"/>
      <c r="R14" s="11">
        <f t="shared" si="1"/>
        <v>21</v>
      </c>
      <c r="S14" s="12">
        <f>AVERAGE(C14:I14)</f>
        <v>3</v>
      </c>
      <c r="T14" s="13">
        <f t="shared" si="3"/>
        <v>0.04142011834</v>
      </c>
    </row>
    <row r="15">
      <c r="A15" s="8">
        <v>13.0</v>
      </c>
      <c r="B15" s="8" t="s">
        <v>32</v>
      </c>
      <c r="C15" s="9">
        <v>2.0</v>
      </c>
      <c r="D15" s="9">
        <v>0.0</v>
      </c>
      <c r="E15" s="9">
        <v>1.0</v>
      </c>
      <c r="F15" s="9">
        <v>0.0</v>
      </c>
      <c r="G15" s="9">
        <v>1.0</v>
      </c>
      <c r="H15" s="9">
        <v>3.0</v>
      </c>
      <c r="I15" s="17"/>
      <c r="J15" s="17"/>
      <c r="K15" s="18"/>
      <c r="L15" s="18"/>
      <c r="M15" s="18"/>
      <c r="N15" s="18"/>
      <c r="O15" s="18"/>
      <c r="P15" s="18"/>
      <c r="Q15" s="18"/>
      <c r="R15" s="11">
        <f t="shared" si="1"/>
        <v>7</v>
      </c>
      <c r="S15" s="12">
        <f>AVERAGE(C15:H15)</f>
        <v>1.166666667</v>
      </c>
      <c r="T15" s="13">
        <f t="shared" si="3"/>
        <v>0.01380670611</v>
      </c>
    </row>
    <row r="16">
      <c r="A16" s="8">
        <v>14.0</v>
      </c>
      <c r="B16" s="8" t="s">
        <v>33</v>
      </c>
      <c r="C16" s="14">
        <v>3.0</v>
      </c>
      <c r="D16" s="14">
        <v>4.0</v>
      </c>
      <c r="E16" s="14">
        <v>5.0</v>
      </c>
      <c r="F16" s="14">
        <v>2.0</v>
      </c>
      <c r="G16" s="14">
        <v>6.0</v>
      </c>
      <c r="H16" s="17"/>
      <c r="I16" s="17"/>
      <c r="J16" s="17"/>
      <c r="K16" s="18"/>
      <c r="L16" s="18"/>
      <c r="M16" s="18"/>
      <c r="N16" s="18"/>
      <c r="O16" s="18"/>
      <c r="P16" s="18"/>
      <c r="Q16" s="18"/>
      <c r="R16" s="11">
        <f t="shared" si="1"/>
        <v>20</v>
      </c>
      <c r="S16" s="12">
        <f>AVERAGE(C16:G16)</f>
        <v>4</v>
      </c>
      <c r="T16" s="13">
        <f t="shared" si="3"/>
        <v>0.03944773176</v>
      </c>
    </row>
    <row r="17">
      <c r="A17" s="8">
        <v>15.0</v>
      </c>
      <c r="B17" s="16" t="s">
        <v>34</v>
      </c>
      <c r="C17" s="9">
        <v>4.0</v>
      </c>
      <c r="D17" s="9">
        <v>2.0</v>
      </c>
      <c r="E17" s="9">
        <v>1.0</v>
      </c>
      <c r="F17" s="9">
        <v>5.0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1">
        <f t="shared" si="1"/>
        <v>12</v>
      </c>
      <c r="S17" s="12">
        <f>AVERAGE(C17:F17)</f>
        <v>3</v>
      </c>
      <c r="T17" s="13">
        <f t="shared" si="3"/>
        <v>0.02366863905</v>
      </c>
    </row>
    <row r="18">
      <c r="A18" s="8">
        <v>16.0</v>
      </c>
      <c r="B18" s="8" t="s">
        <v>35</v>
      </c>
      <c r="C18" s="14">
        <v>1.0</v>
      </c>
      <c r="D18" s="14">
        <v>1.0</v>
      </c>
      <c r="E18" s="14">
        <v>3.0</v>
      </c>
      <c r="F18" s="17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1">
        <f t="shared" si="1"/>
        <v>5</v>
      </c>
      <c r="S18" s="12">
        <f>AVERAGE(C18:E18)</f>
        <v>1.666666667</v>
      </c>
      <c r="T18" s="13">
        <f t="shared" si="3"/>
        <v>0.009861932939</v>
      </c>
    </row>
    <row r="19">
      <c r="A19" s="8">
        <v>17.0</v>
      </c>
      <c r="B19" s="8" t="s">
        <v>36</v>
      </c>
      <c r="C19" s="15">
        <v>3.0</v>
      </c>
      <c r="D19" s="15">
        <v>1.0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1">
        <f t="shared" si="1"/>
        <v>4</v>
      </c>
      <c r="S19" s="12">
        <f>AVERAGE(C19:D19)</f>
        <v>2</v>
      </c>
      <c r="T19" s="13">
        <f t="shared" si="3"/>
        <v>0.007889546351</v>
      </c>
    </row>
    <row r="20">
      <c r="A20" s="8">
        <v>18.0</v>
      </c>
      <c r="B20" s="8" t="s">
        <v>37</v>
      </c>
      <c r="C20" s="15">
        <v>2.0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1">
        <f t="shared" si="1"/>
        <v>2</v>
      </c>
      <c r="S20" s="12">
        <f>AVERAGE(C20)</f>
        <v>2</v>
      </c>
      <c r="T20" s="13">
        <f t="shared" si="3"/>
        <v>0.003944773176</v>
      </c>
    </row>
    <row r="21">
      <c r="A21" s="4" t="s">
        <v>38</v>
      </c>
      <c r="B21" s="3"/>
      <c r="C21" s="11">
        <f t="shared" ref="C21:R21" si="4">SUM(C3:C20)</f>
        <v>56</v>
      </c>
      <c r="D21" s="11">
        <f t="shared" si="4"/>
        <v>40</v>
      </c>
      <c r="E21" s="11">
        <f t="shared" si="4"/>
        <v>43</v>
      </c>
      <c r="F21" s="11">
        <f t="shared" si="4"/>
        <v>36</v>
      </c>
      <c r="G21" s="11">
        <f t="shared" si="4"/>
        <v>32</v>
      </c>
      <c r="H21" s="11">
        <f t="shared" si="4"/>
        <v>48</v>
      </c>
      <c r="I21" s="11">
        <f t="shared" si="4"/>
        <v>39</v>
      </c>
      <c r="J21" s="11">
        <f t="shared" si="4"/>
        <v>34</v>
      </c>
      <c r="K21" s="11">
        <f t="shared" si="4"/>
        <v>36</v>
      </c>
      <c r="L21" s="11">
        <f t="shared" si="4"/>
        <v>19</v>
      </c>
      <c r="M21" s="11">
        <f t="shared" si="4"/>
        <v>23</v>
      </c>
      <c r="N21" s="11">
        <f t="shared" si="4"/>
        <v>25</v>
      </c>
      <c r="O21" s="11">
        <f t="shared" si="4"/>
        <v>20</v>
      </c>
      <c r="P21" s="11">
        <f t="shared" si="4"/>
        <v>27</v>
      </c>
      <c r="Q21" s="11">
        <f t="shared" si="4"/>
        <v>29</v>
      </c>
      <c r="R21" s="11">
        <f t="shared" si="4"/>
        <v>507</v>
      </c>
      <c r="S21" s="12"/>
      <c r="T21" s="19"/>
    </row>
    <row r="22">
      <c r="A22" s="20" t="s">
        <v>18</v>
      </c>
      <c r="B22" s="3"/>
      <c r="C22" s="12">
        <f>AVERAGE(C3:C20)</f>
        <v>3.111111111</v>
      </c>
      <c r="D22" s="12">
        <f>AVERAGE(D3:D19)</f>
        <v>2.352941176</v>
      </c>
      <c r="E22" s="12">
        <f>AVERAGE(E3:E18)</f>
        <v>2.6875</v>
      </c>
      <c r="F22" s="12">
        <f>AVERAGE(F3:F17)</f>
        <v>2.4</v>
      </c>
      <c r="G22" s="12">
        <f>AVERAGE(G3:G16)</f>
        <v>2.285714286</v>
      </c>
      <c r="H22" s="12">
        <f>AVERAGE(H3:H15)</f>
        <v>3.692307692</v>
      </c>
      <c r="I22" s="12">
        <f>AVERAGE(I3:I14)</f>
        <v>3.25</v>
      </c>
      <c r="J22" s="12">
        <f>AVERAGE(J3:J13)</f>
        <v>3.090909091</v>
      </c>
      <c r="K22" s="12">
        <f>AVERAGE(K3:K12)</f>
        <v>3.6</v>
      </c>
      <c r="L22" s="12">
        <f>AVERAGE(L3:L11)</f>
        <v>2.111111111</v>
      </c>
      <c r="M22" s="12">
        <f>AVERAGE(M3:M10)</f>
        <v>2.875</v>
      </c>
      <c r="N22" s="12">
        <f>AVERAGE(N3:N9)</f>
        <v>3.571428571</v>
      </c>
      <c r="O22" s="12">
        <f>AVERAGE(O3:O8)</f>
        <v>3.333333333</v>
      </c>
      <c r="P22" s="12">
        <f>AVERAGE(P3:P7)</f>
        <v>5.4</v>
      </c>
      <c r="Q22" s="12">
        <f>AVERAGE(Q3:Q6)</f>
        <v>7.25</v>
      </c>
      <c r="R22" s="12"/>
      <c r="S22" s="12"/>
      <c r="T22" s="19"/>
    </row>
    <row r="23">
      <c r="A23" s="4" t="s">
        <v>39</v>
      </c>
      <c r="B23" s="3"/>
      <c r="C23" s="21" t="str">
        <f>HYPERLINK("https://docs.google.com/document/d/1GBgZXtosKoTUaNlloWCYFHmvHLM_qPCi211l-ppEqMw/edit?usp=sharing","Link")</f>
        <v>Link</v>
      </c>
      <c r="D23" s="21" t="str">
        <f>HYPERLINK("https://docs.google.com/document/d/1C9QppTXv6I1ShmtbBz71CrU8k_VhBgAIw_Xi0mWjGbI/edit?usp=sharing","Link")</f>
        <v>Link</v>
      </c>
      <c r="E23" s="21" t="str">
        <f>HYPERLINK("https://docs.google.com/document/d/19pCkMrTuZAO9tAM5AA4r1JflCO3Jh7Ns9fOoDPMSvDk/edit?usp=sharing","Link")</f>
        <v>Link</v>
      </c>
      <c r="F23" s="21" t="str">
        <f>HYPERLINK("https://docs.google.com/document/d/1YeSXuITjiQ9pPWLkLU5NdKUq41kql9Aedl-4yRxQTt0/edit?usp=sharing","Link")</f>
        <v>Link</v>
      </c>
      <c r="G23" s="21" t="str">
        <f>HYPERLINK("https://docs.google.com/document/d/12p7YF-1QaS_FMuILy_LRZzAxn7rMRIqEJrtW397Z5a8/edit?usp=sharing","Link")</f>
        <v>Link</v>
      </c>
      <c r="H23" s="21" t="str">
        <f>HYPERLINK("https://docs.google.com/document/d/1DkK70frgvbp-Fp3sbqFCtwQtqLDeVk3isKZ2c2x2aIc/edit?usp=sharing","Link")</f>
        <v>Link</v>
      </c>
      <c r="I23" s="21" t="str">
        <f>HYPERLINK("https://docs.google.com/document/d/1QTCjyjE9OyuzhkuKzWCCAdEjLj7PL0gO-kgiqHHE6iE/edit?usp=sharing","Link")</f>
        <v>Link</v>
      </c>
      <c r="J23" s="21" t="str">
        <f>HYPERLINK("https://docs.google.com/document/d/1_iwq5p8_MVexktDArAKiCblZaM_IbixdrnpxSOzjqT4/edit?usp=sharing","Link")</f>
        <v>Link</v>
      </c>
      <c r="K23" s="21" t="str">
        <f>HYPERLINK("https://docs.google.com/document/d/1E7U8n_JYcAXaNGcxF5C1FxKjvvppapou3Md0hArg2sQ/edit?usp=sharing","Link")</f>
        <v>Link</v>
      </c>
      <c r="L23" s="21" t="str">
        <f>HYPERLINK("https://docs.google.com/document/d/1hBbSHcM7zHMszlo_XPP-xXksjWhC9P8gGEaNv5wfpGU/edit?usp=sharing","Link")</f>
        <v>Link</v>
      </c>
      <c r="M23" s="21" t="str">
        <f>HYPERLINK("https://docs.google.com/document/d/1m4Xd3b_n2KHRdzKNjA6BwIlSoE40ntAshnVlHAKpuE0/edit?usp=sharing","Link")</f>
        <v>Link</v>
      </c>
      <c r="N23" s="21" t="str">
        <f>HYPERLINK("https://docs.google.com/document/d/1In0oaMBUJXQ3pDzGpCqiDSyjMLkv773v7x2Ls-66xow/edit?usp=sharing","Link")</f>
        <v>Link</v>
      </c>
      <c r="O23" s="21" t="str">
        <f>HYPERLINK("https://docs.google.com/document/d/1Gud3rTS0kzXnkI4XDNN4rA8ndLnGZqm4X-8lwkKRLXg/edit?usp=sharing","Link")</f>
        <v>Link</v>
      </c>
      <c r="P23" s="21" t="str">
        <f>HYPERLINK("https://docs.google.com/document/d/1iZXNcKb2dhXKVOVuR7D5Hsq2jsNQZCm3OiiZCNy4u88/edit?usp=sharing","Link")</f>
        <v>Link</v>
      </c>
      <c r="Q23" s="21" t="str">
        <f>HYPERLINK("https://docs.google.com/document/d/1wUc6lpwyWI8q_70pArp7mgOuimQLEXsEPmdz3dqh0f4/edit?usp=sharing","Link")</f>
        <v>Link</v>
      </c>
      <c r="R23" s="22" t="str">
        <f>HYPERLINK("https://docs.google.com/document/d/1S5nJ52tS-MhJeYtvQZlLTdmaqb3mg457xxDJYqoyCQY/edit?usp=sharing","Season Transcript")</f>
        <v>Season Transcript</v>
      </c>
      <c r="S23" s="3"/>
      <c r="T23" s="23" t="str">
        <f>HYPERLINK("https://docs.google.com/document/d/17o2pOizWgAwFKM3-VTzTqZCB9JHHCoMbs1e_oQo0NwE/edit?usp=sharing","Differences")</f>
        <v>Differences</v>
      </c>
    </row>
    <row r="24"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5"/>
      <c r="T24" s="26"/>
    </row>
    <row r="25">
      <c r="A25" s="27" t="s">
        <v>40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9"/>
      <c r="T25" s="30"/>
    </row>
    <row r="26">
      <c r="A26" s="31" t="s">
        <v>41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9"/>
      <c r="T26" s="30"/>
    </row>
    <row r="27">
      <c r="A27" s="32" t="s">
        <v>42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9"/>
      <c r="T27" s="30"/>
    </row>
    <row r="28">
      <c r="A28" s="33" t="s">
        <v>43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9"/>
      <c r="T28" s="30"/>
    </row>
  </sheetData>
  <mergeCells count="11">
    <mergeCell ref="A25:B25"/>
    <mergeCell ref="A26:B26"/>
    <mergeCell ref="A27:B27"/>
    <mergeCell ref="A28:B28"/>
    <mergeCell ref="A21:B21"/>
    <mergeCell ref="A1:T1"/>
    <mergeCell ref="A2:B2"/>
    <mergeCell ref="R23:S23"/>
    <mergeCell ref="A22:B22"/>
    <mergeCell ref="A24:B24"/>
    <mergeCell ref="A23:B23"/>
  </mergeCells>
  <drawing r:id="rId2"/>
  <legacyDrawing r:id="rId3"/>
</worksheet>
</file>