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Episode 1: Young at Heart (Jimmy J.)</t>
      </text>
    </comment>
    <comment authorId="0" ref="D2">
      <text>
        <t xml:space="preserve">Episode 2: Fatigue Makes Cowards of Us All (Jimmy J.)</t>
      </text>
    </comment>
    <comment authorId="0" ref="E2">
      <text>
        <t xml:space="preserve">Episode 3: Glitter in Their Eyes (Marty)</t>
      </text>
    </comment>
    <comment authorId="0" ref="F2">
      <text>
        <t xml:space="preserve">Episode 4: Pulling the Trigger (Marty)</t>
      </text>
    </comment>
    <comment authorId="0" ref="G2">
      <text>
        <t xml:space="preserve">Episode 5: Turf Wars (Alina)</t>
      </text>
    </comment>
    <comment authorId="0" ref="H2">
      <text>
        <t xml:space="preserve">Episode 6: Worst Case Scenario (Brenda)</t>
      </text>
    </comment>
    <comment authorId="0" ref="I2">
      <text>
        <t xml:space="preserve">Episode 7: What Goes Around, Comes Around (Jane)</t>
      </text>
    </comment>
    <comment authorId="0" ref="J2">
      <text>
        <t xml:space="preserve">Episode 8: Company Will Be Arriving Soon (Alina)</t>
      </text>
    </comment>
    <comment authorId="0" ref="K2">
      <text>
        <t xml:space="preserve">Episode 9: Running the Camp (Brenda)</t>
      </text>
    </comment>
    <comment authorId="0" ref="L2">
      <text>
        <t xml:space="preserve">Episode 10: Stuck in the Middle (Chase)</t>
      </text>
    </comment>
    <comment authorId="0" ref="M2">
      <text>
        <t xml:space="preserve">Episode 12: You Started, You're Finishing (Holly)</t>
      </text>
    </comment>
    <comment authorId="0" ref="N2">
      <text>
        <t xml:space="preserve">Episode 13: Not Sure Where I Stand (Benry)</t>
      </text>
    </comment>
    <comment authorId="0" ref="O2">
      <text>
        <t xml:space="preserve">Episode 14: This Is Going to Hurt (Chase)</t>
      </text>
    </comment>
    <comment authorId="0" ref="P2">
      <text>
        <t xml:space="preserve">Episode 15: What About Me? (Dan)</t>
      </text>
    </comment>
  </commentList>
</comments>
</file>

<file path=xl/sharedStrings.xml><?xml version="1.0" encoding="utf-8"?>
<sst xmlns="http://schemas.openxmlformats.org/spreadsheetml/2006/main" count="45" uniqueCount="44">
  <si>
    <t>Survivor Season 21: Nicaragua - Confessionals Per Episode</t>
  </si>
  <si>
    <t>Castaway</t>
  </si>
  <si>
    <t>Ep. 1</t>
  </si>
  <si>
    <t>Ep. 2</t>
  </si>
  <si>
    <t>Ep. 3</t>
  </si>
  <si>
    <t>Ep. 4</t>
  </si>
  <si>
    <t>Ep. 5</t>
  </si>
  <si>
    <t>Ep. 6</t>
  </si>
  <si>
    <t>Ep. 7</t>
  </si>
  <si>
    <t>Ep. 8</t>
  </si>
  <si>
    <t>Ep. 9</t>
  </si>
  <si>
    <t>Ep. 10</t>
  </si>
  <si>
    <t>Ep. 12</t>
  </si>
  <si>
    <t>Ep. 13</t>
  </si>
  <si>
    <t>Ep. 14</t>
  </si>
  <si>
    <t>Ep. 15</t>
  </si>
  <si>
    <t>Total</t>
  </si>
  <si>
    <t>Average</t>
  </si>
  <si>
    <t>Percentage</t>
  </si>
  <si>
    <t>Fabio</t>
  </si>
  <si>
    <t>Chase</t>
  </si>
  <si>
    <t>Sash</t>
  </si>
  <si>
    <t>Holly</t>
  </si>
  <si>
    <t>Dan</t>
  </si>
  <si>
    <t>Jane</t>
  </si>
  <si>
    <t>Benry</t>
  </si>
  <si>
    <t>Kelly S.</t>
  </si>
  <si>
    <t>NaOnka</t>
  </si>
  <si>
    <t>Brenda</t>
  </si>
  <si>
    <t>Marty</t>
  </si>
  <si>
    <t>Alina</t>
  </si>
  <si>
    <t>Jill</t>
  </si>
  <si>
    <t>Yve</t>
  </si>
  <si>
    <t>Kelly B.</t>
  </si>
  <si>
    <t>Tyrone</t>
  </si>
  <si>
    <t>Jimmy T.</t>
  </si>
  <si>
    <t>Jimmy J.</t>
  </si>
  <si>
    <t>Shannon</t>
  </si>
  <si>
    <t>Wendy</t>
  </si>
  <si>
    <t>Total Per Ep.</t>
  </si>
  <si>
    <t>Transcript</t>
  </si>
  <si>
    <t>Espada</t>
  </si>
  <si>
    <t>La Flor</t>
  </si>
  <si>
    <t>Libertad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</si>
</sst>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/>
    <font>
      <color rgb="FFFFFFFF"/>
    </font>
    <font>
      <u/>
      <color rgb="FF0000FF"/>
    </font>
    <font>
      <u/>
      <color rgb="FF0000FF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80000"/>
        <bgColor rgb="FFC80000"/>
      </patternFill>
    </fill>
    <fill>
      <patternFill patternType="solid">
        <fgColor rgb="FF3C78D8"/>
        <bgColor rgb="FF3C78D8"/>
      </patternFill>
    </fill>
    <fill>
      <patternFill patternType="solid">
        <fgColor rgb="FF000000"/>
        <bgColor rgb="FF0000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0" fontId="1" numFmtId="0" xfId="0" applyAlignment="1" applyBorder="1" applyFont="1">
      <alignment readingOrder="0"/>
    </xf>
    <xf borderId="4" fillId="0" fontId="1" numFmtId="0" xfId="0" applyAlignment="1" applyBorder="1" applyFont="1">
      <alignment horizontal="center" readingOrder="0"/>
    </xf>
    <xf borderId="4" fillId="0" fontId="1" numFmtId="2" xfId="0" applyAlignment="1" applyBorder="1" applyFont="1" applyNumberFormat="1">
      <alignment horizontal="center" readingOrder="0"/>
    </xf>
    <xf borderId="4" fillId="0" fontId="1" numFmtId="10" xfId="0" applyAlignment="1" applyBorder="1" applyFont="1" applyNumberFormat="1">
      <alignment horizontal="center" readingOrder="0"/>
    </xf>
    <xf borderId="4" fillId="0" fontId="2" numFmtId="0" xfId="0" applyAlignment="1" applyBorder="1" applyFont="1">
      <alignment readingOrder="0"/>
    </xf>
    <xf borderId="4" fillId="2" fontId="2" numFmtId="0" xfId="0" applyAlignment="1" applyBorder="1" applyFill="1" applyFont="1">
      <alignment horizontal="center" readingOrder="0"/>
    </xf>
    <xf borderId="4" fillId="3" fontId="3" numFmtId="0" xfId="0" applyAlignment="1" applyBorder="1" applyFill="1" applyFont="1">
      <alignment horizontal="center" readingOrder="0"/>
    </xf>
    <xf borderId="4" fillId="0" fontId="2" numFmtId="0" xfId="0" applyAlignment="1" applyBorder="1" applyFont="1">
      <alignment horizontal="center"/>
    </xf>
    <xf borderId="4" fillId="0" fontId="2" numFmtId="2" xfId="0" applyAlignment="1" applyBorder="1" applyFont="1" applyNumberFormat="1">
      <alignment horizontal="center"/>
    </xf>
    <xf borderId="4" fillId="0" fontId="2" numFmtId="10" xfId="0" applyAlignment="1" applyBorder="1" applyFont="1" applyNumberFormat="1">
      <alignment horizontal="center" readingOrder="0"/>
    </xf>
    <xf borderId="4" fillId="4" fontId="3" numFmtId="0" xfId="0" applyAlignment="1" applyBorder="1" applyFill="1" applyFont="1">
      <alignment horizontal="center" readingOrder="0"/>
    </xf>
    <xf borderId="4" fillId="5" fontId="3" numFmtId="0" xfId="0" applyAlignment="1" applyBorder="1" applyFill="1" applyFont="1">
      <alignment horizontal="center"/>
    </xf>
    <xf borderId="4" fillId="5" fontId="2" numFmtId="0" xfId="0" applyAlignment="1" applyBorder="1" applyFont="1">
      <alignment horizontal="center"/>
    </xf>
    <xf borderId="4" fillId="0" fontId="2" numFmtId="10" xfId="0" applyAlignment="1" applyBorder="1" applyFont="1" applyNumberFormat="1">
      <alignment horizontal="center"/>
    </xf>
    <xf borderId="1" fillId="0" fontId="1" numFmtId="2" xfId="0" applyAlignment="1" applyBorder="1" applyFont="1" applyNumberFormat="1">
      <alignment readingOrder="0"/>
    </xf>
    <xf borderId="4" fillId="0" fontId="4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4" fillId="0" fontId="6" numFmtId="10" xfId="0" applyAlignment="1" applyBorder="1" applyFont="1" applyNumberFormat="1">
      <alignment horizontal="center"/>
    </xf>
    <xf borderId="5" fillId="0" fontId="2" numFmtId="0" xfId="0" applyBorder="1" applyFont="1"/>
    <xf borderId="5" fillId="0" fontId="2" numFmtId="2" xfId="0" applyBorder="1" applyFont="1" applyNumberFormat="1"/>
    <xf borderId="5" fillId="0" fontId="2" numFmtId="10" xfId="0" applyAlignment="1" applyBorder="1" applyFont="1" applyNumberFormat="1">
      <alignment horizontal="center"/>
    </xf>
    <xf borderId="0" fillId="4" fontId="3" numFmtId="0" xfId="0" applyAlignment="1" applyFont="1">
      <alignment readingOrder="0"/>
    </xf>
    <xf borderId="6" fillId="0" fontId="2" numFmtId="0" xfId="0" applyBorder="1" applyFont="1"/>
    <xf borderId="6" fillId="0" fontId="2" numFmtId="2" xfId="0" applyBorder="1" applyFont="1" applyNumberFormat="1"/>
    <xf borderId="6" fillId="0" fontId="2" numFmtId="10" xfId="0" applyAlignment="1" applyBorder="1" applyFont="1" applyNumberFormat="1">
      <alignment horizontal="center"/>
    </xf>
    <xf borderId="0" fillId="2" fontId="2" numFmtId="0" xfId="0" applyAlignment="1" applyFont="1">
      <alignment readingOrder="0"/>
    </xf>
    <xf borderId="0" fillId="3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0"/>
    <col customWidth="1" min="3" max="17" width="7.29"/>
    <col customWidth="1" min="18" max="18" width="9.43"/>
    <col customWidth="1" min="19" max="19" width="12.29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>
      <c r="A2" s="4" t="s">
        <v>1</v>
      </c>
      <c r="B2" s="3"/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6" t="s">
        <v>17</v>
      </c>
      <c r="S2" s="7" t="s">
        <v>18</v>
      </c>
    </row>
    <row r="3">
      <c r="A3" s="8">
        <v>1.0</v>
      </c>
      <c r="B3" s="8" t="s">
        <v>19</v>
      </c>
      <c r="C3" s="9">
        <v>3.0</v>
      </c>
      <c r="D3" s="9">
        <v>2.0</v>
      </c>
      <c r="E3" s="9">
        <v>1.0</v>
      </c>
      <c r="F3" s="9">
        <v>0.0</v>
      </c>
      <c r="G3" s="9">
        <v>1.0</v>
      </c>
      <c r="H3" s="9">
        <v>2.0</v>
      </c>
      <c r="I3" s="9">
        <v>1.0</v>
      </c>
      <c r="J3" s="10">
        <v>1.0</v>
      </c>
      <c r="K3" s="10">
        <v>1.0</v>
      </c>
      <c r="L3" s="10">
        <v>4.0</v>
      </c>
      <c r="M3" s="10">
        <v>3.0</v>
      </c>
      <c r="N3" s="10">
        <v>2.0</v>
      </c>
      <c r="O3" s="10">
        <v>5.0</v>
      </c>
      <c r="P3" s="10">
        <v>14.0</v>
      </c>
      <c r="Q3" s="11">
        <f t="shared" ref="Q3:Q22" si="1">SUM(C3:P3)</f>
        <v>40</v>
      </c>
      <c r="R3" s="12">
        <f t="shared" ref="R3:R7" si="2">AVERAGE(C3:P3)</f>
        <v>2.857142857</v>
      </c>
      <c r="S3" s="13">
        <f t="shared" ref="S3:S22" si="3">Q3/Q$23</f>
        <v>0.09615384615</v>
      </c>
    </row>
    <row r="4">
      <c r="A4" s="8">
        <v>2.0</v>
      </c>
      <c r="B4" s="8" t="s">
        <v>20</v>
      </c>
      <c r="C4" s="9">
        <v>2.0</v>
      </c>
      <c r="D4" s="9">
        <v>2.0</v>
      </c>
      <c r="E4" s="9">
        <v>0.0</v>
      </c>
      <c r="F4" s="9">
        <v>2.0</v>
      </c>
      <c r="G4" s="14">
        <v>0.0</v>
      </c>
      <c r="H4" s="14">
        <v>2.0</v>
      </c>
      <c r="I4" s="14">
        <v>2.0</v>
      </c>
      <c r="J4" s="10">
        <v>1.0</v>
      </c>
      <c r="K4" s="10">
        <v>2.0</v>
      </c>
      <c r="L4" s="10">
        <v>4.0</v>
      </c>
      <c r="M4" s="10">
        <v>3.0</v>
      </c>
      <c r="N4" s="10">
        <v>3.0</v>
      </c>
      <c r="O4" s="10">
        <v>6.0</v>
      </c>
      <c r="P4" s="10">
        <v>7.0</v>
      </c>
      <c r="Q4" s="11">
        <f t="shared" si="1"/>
        <v>36</v>
      </c>
      <c r="R4" s="12">
        <f t="shared" si="2"/>
        <v>2.571428571</v>
      </c>
      <c r="S4" s="13">
        <f t="shared" si="3"/>
        <v>0.08653846154</v>
      </c>
    </row>
    <row r="5">
      <c r="A5" s="8">
        <v>3.0</v>
      </c>
      <c r="B5" s="8" t="s">
        <v>21</v>
      </c>
      <c r="C5" s="9">
        <v>1.0</v>
      </c>
      <c r="D5" s="9">
        <v>2.0</v>
      </c>
      <c r="E5" s="9">
        <v>0.0</v>
      </c>
      <c r="F5" s="9">
        <v>0.0</v>
      </c>
      <c r="G5" s="9">
        <v>0.0</v>
      </c>
      <c r="H5" s="9">
        <v>2.0</v>
      </c>
      <c r="I5" s="9">
        <v>2.0</v>
      </c>
      <c r="J5" s="10">
        <v>2.0</v>
      </c>
      <c r="K5" s="10">
        <v>1.0</v>
      </c>
      <c r="L5" s="10">
        <v>2.0</v>
      </c>
      <c r="M5" s="10">
        <v>1.0</v>
      </c>
      <c r="N5" s="10">
        <v>7.0</v>
      </c>
      <c r="O5" s="10">
        <v>2.0</v>
      </c>
      <c r="P5" s="10">
        <v>9.0</v>
      </c>
      <c r="Q5" s="11">
        <f t="shared" si="1"/>
        <v>31</v>
      </c>
      <c r="R5" s="12">
        <f t="shared" si="2"/>
        <v>2.214285714</v>
      </c>
      <c r="S5" s="13">
        <f t="shared" si="3"/>
        <v>0.07451923077</v>
      </c>
    </row>
    <row r="6">
      <c r="A6" s="8">
        <v>4.0</v>
      </c>
      <c r="B6" s="8" t="s">
        <v>22</v>
      </c>
      <c r="C6" s="14">
        <v>2.0</v>
      </c>
      <c r="D6" s="14">
        <v>6.0</v>
      </c>
      <c r="E6" s="14">
        <v>0.0</v>
      </c>
      <c r="F6" s="14">
        <v>0.0</v>
      </c>
      <c r="G6" s="14">
        <v>5.0</v>
      </c>
      <c r="H6" s="14">
        <v>3.0</v>
      </c>
      <c r="I6" s="14">
        <v>2.0</v>
      </c>
      <c r="J6" s="10">
        <v>1.0</v>
      </c>
      <c r="K6" s="10">
        <v>0.0</v>
      </c>
      <c r="L6" s="10">
        <v>3.0</v>
      </c>
      <c r="M6" s="10">
        <v>2.0</v>
      </c>
      <c r="N6" s="10">
        <v>2.0</v>
      </c>
      <c r="O6" s="10">
        <v>2.0</v>
      </c>
      <c r="P6" s="10">
        <v>4.0</v>
      </c>
      <c r="Q6" s="11">
        <f t="shared" si="1"/>
        <v>32</v>
      </c>
      <c r="R6" s="12">
        <f t="shared" si="2"/>
        <v>2.285714286</v>
      </c>
      <c r="S6" s="13">
        <f t="shared" si="3"/>
        <v>0.07692307692</v>
      </c>
    </row>
    <row r="7">
      <c r="A7" s="8">
        <v>5.0</v>
      </c>
      <c r="B7" s="8" t="s">
        <v>23</v>
      </c>
      <c r="C7" s="14">
        <v>0.0</v>
      </c>
      <c r="D7" s="14">
        <v>3.0</v>
      </c>
      <c r="E7" s="14">
        <v>2.0</v>
      </c>
      <c r="F7" s="14">
        <v>1.0</v>
      </c>
      <c r="G7" s="14">
        <v>0.0</v>
      </c>
      <c r="H7" s="14">
        <v>1.0</v>
      </c>
      <c r="I7" s="14">
        <v>0.0</v>
      </c>
      <c r="J7" s="10">
        <v>0.0</v>
      </c>
      <c r="K7" s="10">
        <v>1.0</v>
      </c>
      <c r="L7" s="10">
        <v>1.0</v>
      </c>
      <c r="M7" s="10">
        <v>1.0</v>
      </c>
      <c r="N7" s="10">
        <v>1.0</v>
      </c>
      <c r="O7" s="10">
        <v>1.0</v>
      </c>
      <c r="P7" s="10">
        <v>1.0</v>
      </c>
      <c r="Q7" s="11">
        <f t="shared" si="1"/>
        <v>13</v>
      </c>
      <c r="R7" s="12">
        <f t="shared" si="2"/>
        <v>0.9285714286</v>
      </c>
      <c r="S7" s="13">
        <f t="shared" si="3"/>
        <v>0.03125</v>
      </c>
    </row>
    <row r="8">
      <c r="A8" s="8">
        <v>6.0</v>
      </c>
      <c r="B8" s="8" t="s">
        <v>24</v>
      </c>
      <c r="C8" s="14">
        <v>1.0</v>
      </c>
      <c r="D8" s="14">
        <v>0.0</v>
      </c>
      <c r="E8" s="14">
        <v>1.0</v>
      </c>
      <c r="F8" s="14">
        <v>2.0</v>
      </c>
      <c r="G8" s="9">
        <v>2.0</v>
      </c>
      <c r="H8" s="9">
        <v>1.0</v>
      </c>
      <c r="I8" s="9">
        <v>4.0</v>
      </c>
      <c r="J8" s="10">
        <v>3.0</v>
      </c>
      <c r="K8" s="10">
        <v>4.0</v>
      </c>
      <c r="L8" s="10">
        <v>6.0</v>
      </c>
      <c r="M8" s="10">
        <v>2.0</v>
      </c>
      <c r="N8" s="10">
        <v>5.0</v>
      </c>
      <c r="O8" s="10">
        <v>2.0</v>
      </c>
      <c r="P8" s="15"/>
      <c r="Q8" s="11">
        <f t="shared" si="1"/>
        <v>33</v>
      </c>
      <c r="R8" s="12">
        <f>AVERAGE(C8:O8)</f>
        <v>2.538461538</v>
      </c>
      <c r="S8" s="13">
        <f t="shared" si="3"/>
        <v>0.07932692308</v>
      </c>
    </row>
    <row r="9">
      <c r="A9" s="8">
        <v>7.0</v>
      </c>
      <c r="B9" s="8" t="s">
        <v>25</v>
      </c>
      <c r="C9" s="9">
        <v>0.0</v>
      </c>
      <c r="D9" s="9">
        <v>0.0</v>
      </c>
      <c r="E9" s="9">
        <v>0.0</v>
      </c>
      <c r="F9" s="9">
        <v>0.0</v>
      </c>
      <c r="G9" s="14">
        <v>3.0</v>
      </c>
      <c r="H9" s="14">
        <v>1.0</v>
      </c>
      <c r="I9" s="14">
        <v>0.0</v>
      </c>
      <c r="J9" s="10">
        <v>1.0</v>
      </c>
      <c r="K9" s="10">
        <v>2.0</v>
      </c>
      <c r="L9" s="10">
        <v>5.0</v>
      </c>
      <c r="M9" s="10">
        <v>2.0</v>
      </c>
      <c r="N9" s="10">
        <v>6.0</v>
      </c>
      <c r="O9" s="15"/>
      <c r="P9" s="15"/>
      <c r="Q9" s="11">
        <f t="shared" si="1"/>
        <v>20</v>
      </c>
      <c r="R9" s="12">
        <f>AVERAGE(C9:N9)</f>
        <v>1.666666667</v>
      </c>
      <c r="S9" s="13">
        <f t="shared" si="3"/>
        <v>0.04807692308</v>
      </c>
    </row>
    <row r="10">
      <c r="A10" s="8">
        <v>8.0</v>
      </c>
      <c r="B10" s="8" t="s">
        <v>26</v>
      </c>
      <c r="C10" s="9">
        <v>0.0</v>
      </c>
      <c r="D10" s="9">
        <v>0.0</v>
      </c>
      <c r="E10" s="9">
        <v>0.0</v>
      </c>
      <c r="F10" s="9">
        <v>0.0</v>
      </c>
      <c r="G10" s="9">
        <v>0.0</v>
      </c>
      <c r="H10" s="9">
        <v>0.0</v>
      </c>
      <c r="I10" s="9">
        <v>1.0</v>
      </c>
      <c r="J10" s="10">
        <v>0.0</v>
      </c>
      <c r="K10" s="10">
        <v>0.0</v>
      </c>
      <c r="L10" s="10">
        <v>0.0</v>
      </c>
      <c r="M10" s="10">
        <v>4.0</v>
      </c>
      <c r="N10" s="15"/>
      <c r="O10" s="15"/>
      <c r="P10" s="15"/>
      <c r="Q10" s="11">
        <f t="shared" si="1"/>
        <v>5</v>
      </c>
      <c r="R10" s="12">
        <f t="shared" ref="R10:R11" si="4">AVERAGE(C10:M10)</f>
        <v>0.4545454545</v>
      </c>
      <c r="S10" s="13">
        <f t="shared" si="3"/>
        <v>0.01201923077</v>
      </c>
    </row>
    <row r="11">
      <c r="A11" s="8">
        <v>9.0</v>
      </c>
      <c r="B11" s="8" t="s">
        <v>27</v>
      </c>
      <c r="C11" s="9">
        <v>2.0</v>
      </c>
      <c r="D11" s="9">
        <v>6.0</v>
      </c>
      <c r="E11" s="9">
        <v>7.0</v>
      </c>
      <c r="F11" s="9">
        <v>4.0</v>
      </c>
      <c r="G11" s="14">
        <v>6.0</v>
      </c>
      <c r="H11" s="14">
        <v>2.0</v>
      </c>
      <c r="I11" s="14">
        <v>3.0</v>
      </c>
      <c r="J11" s="10">
        <v>8.0</v>
      </c>
      <c r="K11" s="10">
        <v>3.0</v>
      </c>
      <c r="L11" s="10">
        <v>4.0</v>
      </c>
      <c r="M11" s="10">
        <v>5.0</v>
      </c>
      <c r="N11" s="15"/>
      <c r="O11" s="15"/>
      <c r="P11" s="15"/>
      <c r="Q11" s="11">
        <f t="shared" si="1"/>
        <v>50</v>
      </c>
      <c r="R11" s="12">
        <f t="shared" si="4"/>
        <v>4.545454545</v>
      </c>
      <c r="S11" s="13">
        <f t="shared" si="3"/>
        <v>0.1201923077</v>
      </c>
    </row>
    <row r="12">
      <c r="A12" s="8">
        <v>10.0</v>
      </c>
      <c r="B12" s="8" t="s">
        <v>28</v>
      </c>
      <c r="C12" s="9">
        <v>2.0</v>
      </c>
      <c r="D12" s="9">
        <v>2.0</v>
      </c>
      <c r="E12" s="9">
        <v>1.0</v>
      </c>
      <c r="F12" s="9">
        <v>2.0</v>
      </c>
      <c r="G12" s="9">
        <v>1.0</v>
      </c>
      <c r="H12" s="9">
        <v>5.0</v>
      </c>
      <c r="I12" s="9">
        <v>1.0</v>
      </c>
      <c r="J12" s="10">
        <v>5.0</v>
      </c>
      <c r="K12" s="10">
        <v>4.0</v>
      </c>
      <c r="L12" s="10">
        <v>4.0</v>
      </c>
      <c r="M12" s="15"/>
      <c r="N12" s="15"/>
      <c r="O12" s="15"/>
      <c r="P12" s="15"/>
      <c r="Q12" s="11">
        <f t="shared" si="1"/>
        <v>27</v>
      </c>
      <c r="R12" s="12">
        <f>AVERAGE(C12:L12)</f>
        <v>2.7</v>
      </c>
      <c r="S12" s="13">
        <f t="shared" si="3"/>
        <v>0.06490384615</v>
      </c>
    </row>
    <row r="13">
      <c r="A13" s="8">
        <v>11.0</v>
      </c>
      <c r="B13" s="8" t="s">
        <v>29</v>
      </c>
      <c r="C13" s="14">
        <v>3.0</v>
      </c>
      <c r="D13" s="14">
        <v>4.0</v>
      </c>
      <c r="E13" s="14">
        <v>8.0</v>
      </c>
      <c r="F13" s="14">
        <v>5.0</v>
      </c>
      <c r="G13" s="9">
        <v>4.0</v>
      </c>
      <c r="H13" s="9">
        <v>4.0</v>
      </c>
      <c r="I13" s="9">
        <v>3.0</v>
      </c>
      <c r="J13" s="10">
        <v>7.0</v>
      </c>
      <c r="K13" s="10">
        <v>4.0</v>
      </c>
      <c r="L13" s="15"/>
      <c r="M13" s="15"/>
      <c r="N13" s="15"/>
      <c r="O13" s="15"/>
      <c r="P13" s="15"/>
      <c r="Q13" s="11">
        <f t="shared" si="1"/>
        <v>42</v>
      </c>
      <c r="R13" s="12">
        <f>AVERAGE(C13:K13)</f>
        <v>4.666666667</v>
      </c>
      <c r="S13" s="13">
        <f t="shared" si="3"/>
        <v>0.1009615385</v>
      </c>
    </row>
    <row r="14">
      <c r="A14" s="8">
        <v>12.0</v>
      </c>
      <c r="B14" s="8" t="s">
        <v>30</v>
      </c>
      <c r="C14" s="9">
        <v>4.0</v>
      </c>
      <c r="D14" s="9">
        <v>3.0</v>
      </c>
      <c r="E14" s="9">
        <v>1.0</v>
      </c>
      <c r="F14" s="9">
        <v>2.0</v>
      </c>
      <c r="G14" s="14">
        <v>3.0</v>
      </c>
      <c r="H14" s="14">
        <v>1.0</v>
      </c>
      <c r="I14" s="14">
        <v>0.0</v>
      </c>
      <c r="J14" s="10">
        <v>4.0</v>
      </c>
      <c r="K14" s="15"/>
      <c r="L14" s="15"/>
      <c r="M14" s="15"/>
      <c r="N14" s="15"/>
      <c r="O14" s="15"/>
      <c r="P14" s="15"/>
      <c r="Q14" s="11">
        <f t="shared" si="1"/>
        <v>18</v>
      </c>
      <c r="R14" s="12">
        <f>AVERAGE(C14:J14)</f>
        <v>2.25</v>
      </c>
      <c r="S14" s="13">
        <f t="shared" si="3"/>
        <v>0.04326923077</v>
      </c>
    </row>
    <row r="15">
      <c r="A15" s="8">
        <v>13.0</v>
      </c>
      <c r="B15" s="8" t="s">
        <v>31</v>
      </c>
      <c r="C15" s="14">
        <v>0.0</v>
      </c>
      <c r="D15" s="14">
        <v>4.0</v>
      </c>
      <c r="E15" s="14">
        <v>4.0</v>
      </c>
      <c r="F15" s="14">
        <v>3.0</v>
      </c>
      <c r="G15" s="9">
        <v>0.0</v>
      </c>
      <c r="H15" s="9">
        <v>1.0</v>
      </c>
      <c r="I15" s="9">
        <v>2.0</v>
      </c>
      <c r="J15" s="16"/>
      <c r="K15" s="16"/>
      <c r="L15" s="16"/>
      <c r="M15" s="16"/>
      <c r="N15" s="16"/>
      <c r="O15" s="16"/>
      <c r="P15" s="16"/>
      <c r="Q15" s="11">
        <f t="shared" si="1"/>
        <v>14</v>
      </c>
      <c r="R15" s="12">
        <f>AVERAGE(C15:I15)</f>
        <v>2</v>
      </c>
      <c r="S15" s="13">
        <f t="shared" si="3"/>
        <v>0.03365384615</v>
      </c>
    </row>
    <row r="16">
      <c r="A16" s="8">
        <v>14.0</v>
      </c>
      <c r="B16" s="8" t="s">
        <v>32</v>
      </c>
      <c r="C16" s="14">
        <v>0.0</v>
      </c>
      <c r="D16" s="14">
        <v>0.0</v>
      </c>
      <c r="E16" s="14">
        <v>2.0</v>
      </c>
      <c r="F16" s="14">
        <v>1.0</v>
      </c>
      <c r="G16" s="14">
        <v>0.0</v>
      </c>
      <c r="H16" s="14">
        <v>3.0</v>
      </c>
      <c r="I16" s="16"/>
      <c r="J16" s="16"/>
      <c r="K16" s="16"/>
      <c r="L16" s="16"/>
      <c r="M16" s="16"/>
      <c r="N16" s="16"/>
      <c r="O16" s="16"/>
      <c r="P16" s="16"/>
      <c r="Q16" s="11">
        <f t="shared" si="1"/>
        <v>6</v>
      </c>
      <c r="R16" s="12">
        <f t="shared" ref="R16:R17" si="5">AVERAGE(C16:H16)</f>
        <v>1</v>
      </c>
      <c r="S16" s="13">
        <f t="shared" si="3"/>
        <v>0.01442307692</v>
      </c>
    </row>
    <row r="17">
      <c r="A17" s="8">
        <v>15.0</v>
      </c>
      <c r="B17" s="8" t="s">
        <v>33</v>
      </c>
      <c r="C17" s="9">
        <v>3.0</v>
      </c>
      <c r="D17" s="9">
        <v>0.0</v>
      </c>
      <c r="E17" s="9">
        <v>2.0</v>
      </c>
      <c r="F17" s="9">
        <v>1.0</v>
      </c>
      <c r="G17" s="9">
        <v>0.0</v>
      </c>
      <c r="H17" s="9">
        <v>1.0</v>
      </c>
      <c r="I17" s="16"/>
      <c r="J17" s="16"/>
      <c r="K17" s="16"/>
      <c r="L17" s="16"/>
      <c r="M17" s="16"/>
      <c r="N17" s="16"/>
      <c r="O17" s="16"/>
      <c r="P17" s="16"/>
      <c r="Q17" s="11">
        <f t="shared" si="1"/>
        <v>7</v>
      </c>
      <c r="R17" s="12">
        <f t="shared" si="5"/>
        <v>1.166666667</v>
      </c>
      <c r="S17" s="13">
        <f t="shared" si="3"/>
        <v>0.01682692308</v>
      </c>
    </row>
    <row r="18">
      <c r="A18" s="8">
        <v>16.0</v>
      </c>
      <c r="B18" s="8" t="s">
        <v>34</v>
      </c>
      <c r="C18" s="14">
        <v>0.0</v>
      </c>
      <c r="D18" s="14">
        <v>1.0</v>
      </c>
      <c r="E18" s="14">
        <v>3.0</v>
      </c>
      <c r="F18" s="14">
        <v>2.0</v>
      </c>
      <c r="G18" s="14">
        <v>2.0</v>
      </c>
      <c r="H18" s="16"/>
      <c r="I18" s="16"/>
      <c r="J18" s="16"/>
      <c r="K18" s="16"/>
      <c r="L18" s="16"/>
      <c r="M18" s="16"/>
      <c r="N18" s="16"/>
      <c r="O18" s="16"/>
      <c r="P18" s="16"/>
      <c r="Q18" s="11">
        <f t="shared" si="1"/>
        <v>8</v>
      </c>
      <c r="R18" s="12">
        <f>AVERAGE(C18:G18)</f>
        <v>1.6</v>
      </c>
      <c r="S18" s="13">
        <f t="shared" si="3"/>
        <v>0.01923076923</v>
      </c>
    </row>
    <row r="19">
      <c r="A19" s="8">
        <v>17.0</v>
      </c>
      <c r="B19" s="8" t="s">
        <v>35</v>
      </c>
      <c r="C19" s="14">
        <v>3.0</v>
      </c>
      <c r="D19" s="14">
        <v>3.0</v>
      </c>
      <c r="E19" s="14">
        <v>2.0</v>
      </c>
      <c r="F19" s="14">
        <v>3.0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1">
        <f t="shared" si="1"/>
        <v>11</v>
      </c>
      <c r="R19" s="12">
        <f>AVERAGE(C19:F19)</f>
        <v>2.75</v>
      </c>
      <c r="S19" s="13">
        <f t="shared" si="3"/>
        <v>0.02644230769</v>
      </c>
    </row>
    <row r="20">
      <c r="A20" s="8">
        <v>18.0</v>
      </c>
      <c r="B20" s="8" t="s">
        <v>36</v>
      </c>
      <c r="C20" s="14">
        <v>7.0</v>
      </c>
      <c r="D20" s="14">
        <v>4.0</v>
      </c>
      <c r="E20" s="14">
        <v>1.0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1">
        <f t="shared" si="1"/>
        <v>12</v>
      </c>
      <c r="R20" s="12">
        <f>AVERAGE(C20:E20)</f>
        <v>4</v>
      </c>
      <c r="S20" s="13">
        <f t="shared" si="3"/>
        <v>0.02884615385</v>
      </c>
    </row>
    <row r="21">
      <c r="A21" s="8">
        <v>19.0</v>
      </c>
      <c r="B21" s="8" t="s">
        <v>37</v>
      </c>
      <c r="C21" s="9">
        <v>5.0</v>
      </c>
      <c r="D21" s="9">
        <v>4.0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1">
        <f t="shared" si="1"/>
        <v>9</v>
      </c>
      <c r="R21" s="12">
        <f>AVERAGE(C21:D21)</f>
        <v>4.5</v>
      </c>
      <c r="S21" s="13">
        <f t="shared" si="3"/>
        <v>0.02163461538</v>
      </c>
    </row>
    <row r="22">
      <c r="A22" s="8">
        <v>20.0</v>
      </c>
      <c r="B22" s="8" t="s">
        <v>38</v>
      </c>
      <c r="C22" s="14">
        <v>2.0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1">
        <f t="shared" si="1"/>
        <v>2</v>
      </c>
      <c r="R22" s="12">
        <f>AVERAGE(C22)</f>
        <v>2</v>
      </c>
      <c r="S22" s="13">
        <f t="shared" si="3"/>
        <v>0.004807692308</v>
      </c>
    </row>
    <row r="23">
      <c r="A23" s="4" t="s">
        <v>39</v>
      </c>
      <c r="B23" s="3"/>
      <c r="C23" s="11">
        <f t="shared" ref="C23:Q23" si="6">SUM(C3:C22)</f>
        <v>40</v>
      </c>
      <c r="D23" s="11">
        <f t="shared" si="6"/>
        <v>46</v>
      </c>
      <c r="E23" s="11">
        <f t="shared" si="6"/>
        <v>35</v>
      </c>
      <c r="F23" s="11">
        <f t="shared" si="6"/>
        <v>28</v>
      </c>
      <c r="G23" s="11">
        <f t="shared" si="6"/>
        <v>27</v>
      </c>
      <c r="H23" s="11">
        <f t="shared" si="6"/>
        <v>29</v>
      </c>
      <c r="I23" s="11">
        <f t="shared" si="6"/>
        <v>21</v>
      </c>
      <c r="J23" s="11">
        <f t="shared" si="6"/>
        <v>33</v>
      </c>
      <c r="K23" s="11">
        <f t="shared" si="6"/>
        <v>22</v>
      </c>
      <c r="L23" s="11">
        <f t="shared" si="6"/>
        <v>33</v>
      </c>
      <c r="M23" s="11">
        <f t="shared" si="6"/>
        <v>23</v>
      </c>
      <c r="N23" s="11">
        <f t="shared" si="6"/>
        <v>26</v>
      </c>
      <c r="O23" s="11">
        <f t="shared" si="6"/>
        <v>18</v>
      </c>
      <c r="P23" s="11">
        <f t="shared" si="6"/>
        <v>35</v>
      </c>
      <c r="Q23" s="11">
        <f t="shared" si="6"/>
        <v>416</v>
      </c>
      <c r="R23" s="12"/>
      <c r="S23" s="17"/>
    </row>
    <row r="24">
      <c r="A24" s="18" t="s">
        <v>17</v>
      </c>
      <c r="B24" s="3"/>
      <c r="C24" s="12">
        <f>AVERAGE(C3:C22)</f>
        <v>2</v>
      </c>
      <c r="D24" s="12">
        <f>AVERAGE(D3:D21)</f>
        <v>2.421052632</v>
      </c>
      <c r="E24" s="12">
        <f>AVERAGE(E3:E20)</f>
        <v>1.944444444</v>
      </c>
      <c r="F24" s="12">
        <f>AVERAGE(F3:F19)</f>
        <v>1.647058824</v>
      </c>
      <c r="G24" s="12">
        <f>AVERAGE(G3:G18)</f>
        <v>1.6875</v>
      </c>
      <c r="H24" s="12">
        <f>AVERAGE(H3:H17)</f>
        <v>1.933333333</v>
      </c>
      <c r="I24" s="12">
        <f>AVERAGE(I3:I15)</f>
        <v>1.615384615</v>
      </c>
      <c r="J24" s="12">
        <f>AVERAGE(J3:J14)</f>
        <v>2.75</v>
      </c>
      <c r="K24" s="12">
        <f>AVERAGE(K3:K13)</f>
        <v>2</v>
      </c>
      <c r="L24" s="12">
        <f>AVERAGE(L3:L12)</f>
        <v>3.3</v>
      </c>
      <c r="M24" s="12">
        <f>AVERAGE(M3:M11)</f>
        <v>2.555555556</v>
      </c>
      <c r="N24" s="12">
        <f>AVERAGE(N3:N9)</f>
        <v>3.714285714</v>
      </c>
      <c r="O24" s="12">
        <f>AVERAGE(O3:O8)</f>
        <v>3</v>
      </c>
      <c r="P24" s="12">
        <f>AVERAGE(P3:P7)</f>
        <v>7</v>
      </c>
      <c r="Q24" s="12"/>
      <c r="R24" s="12"/>
      <c r="S24" s="17"/>
    </row>
    <row r="25">
      <c r="A25" s="4" t="s">
        <v>40</v>
      </c>
      <c r="B25" s="3"/>
      <c r="C25" s="19" t="str">
        <f>HYPERLINK("https://docs.google.com/document/d/1i2X18sYdCsZYUecF8M3Uowz90SOTfv_G2RBcMZOe8RU/edit?usp=sharing","Link")</f>
        <v>Link</v>
      </c>
      <c r="D25" s="19" t="str">
        <f>HYPERLINK("https://docs.google.com/document/d/1CNuFZ8FjyussytMSNVMWJBCOHSHg-I0EiZwOS7m-m0g/edit?usp=sharing","Link")</f>
        <v>Link</v>
      </c>
      <c r="E25" s="19" t="str">
        <f>HYPERLINK("https://docs.google.com/document/d/1hhwPy2N-G4lMgb-eEtPaLgTf8MwVYuCy1KzCusj-aeE/edit?usp=sharing","Link")</f>
        <v>Link</v>
      </c>
      <c r="F25" s="19" t="str">
        <f>HYPERLINK("https://docs.google.com/document/d/1Nad3gLzMoOPweqW2_A0yeLcSJpHDAiVusnk4SqmiadI/edit?usp=sharing","Link")</f>
        <v>Link</v>
      </c>
      <c r="G25" s="19" t="str">
        <f>HYPERLINK("https://docs.google.com/document/d/1EUk3Q5iNtjK6alDovscmV62XZz1stXXrm2Whj7D93wg/edit?usp=sharing","Link")</f>
        <v>Link</v>
      </c>
      <c r="H25" s="19" t="str">
        <f>HYPERLINK("https://docs.google.com/document/d/1MK3WyzNYszAjalpwg9geI5p_gRlOT5Mrrb1kEekRXh8/edit?usp=sharing","Link")</f>
        <v>Link</v>
      </c>
      <c r="I25" s="19" t="str">
        <f>HYPERLINK("https://docs.google.com/document/d/1WVM-4n57Z2xe9pFvDZ_raf82sw7RJK-mSfrcLLDnHyA/edit?usp=sharing","Link")</f>
        <v>Link</v>
      </c>
      <c r="J25" s="19" t="str">
        <f>HYPERLINK("https://docs.google.com/document/d/1AT1nHkVsJyfSyeJxw8zs0D5hZv2O7JLmQ3ukZZ-3E_Q/edit?usp=sharing","Link")</f>
        <v>Link</v>
      </c>
      <c r="K25" s="19" t="str">
        <f>HYPERLINK("https://docs.google.com/document/d/1hzrgfHlvnqs3NV1pmBQ-iFGfWnU6crOzKRn2wxJ06AY/edit?usp=sharing","Link")</f>
        <v>Link</v>
      </c>
      <c r="L25" s="19" t="str">
        <f>HYPERLINK("https://docs.google.com/document/d/1iZjSE3XbOClXHPPchUquyJAdEs-vZQhDBz9y4s5JfWk/edit?usp=sharing","Link")</f>
        <v>Link</v>
      </c>
      <c r="M25" s="19" t="str">
        <f>HYPERLINK("https://docs.google.com/document/d/1X_qgS37Slb8ReVgX7WZeU0aExDFOFQm2oxisVT-MpGU/edit?usp=sharing","Link")</f>
        <v>Link</v>
      </c>
      <c r="N25" s="19" t="str">
        <f>HYPERLINK("https://docs.google.com/document/d/1D17I0xtEb3r7HkXn0gg3Y-6eBWgiWTVuuMfCMbzWhMY/edit?usp=sharing","Link")</f>
        <v>Link</v>
      </c>
      <c r="O25" s="19" t="str">
        <f>HYPERLINK("https://docs.google.com/document/d/19rUiMJ3mtd1pqd6CLhWkoEMtAmOjFC1Y2HfYitI1V1w/edit?usp=sharing","Link")</f>
        <v>Link</v>
      </c>
      <c r="P25" s="19" t="str">
        <f>HYPERLINK("https://docs.google.com/document/d/1w1CDoGUriqBaAxl6hom-inYg8zPmOLz3CUkNeD1kNgQ/edit?usp=sharing","Link")</f>
        <v>Link</v>
      </c>
      <c r="Q25" s="20" t="str">
        <f>HYPERLINK("https://docs.google.com/document/d/1ByHrP8CxJLFPI8nZ_cHvwprlW_EmYOf0PXo6Deg9U-w/edit?usp=sharing","Season Transcript")</f>
        <v>Season Transcript</v>
      </c>
      <c r="R25" s="3"/>
      <c r="S25" s="21" t="str">
        <f>HYPERLINK("https://docs.google.com/document/d/13fD3qYCybzAFAZWp0-C9OU3rAMSe4YBqPsM_JHqC-Po/edit?usp=sharing","Differences")</f>
        <v>Differences</v>
      </c>
    </row>
    <row r="26"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3"/>
      <c r="S26" s="24"/>
    </row>
    <row r="27">
      <c r="A27" s="25" t="s">
        <v>41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7"/>
      <c r="S27" s="28"/>
    </row>
    <row r="28">
      <c r="A28" s="29" t="s">
        <v>42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7"/>
      <c r="S28" s="28"/>
    </row>
    <row r="29">
      <c r="A29" s="30" t="s">
        <v>43</v>
      </c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7"/>
      <c r="S29" s="28"/>
    </row>
  </sheetData>
  <mergeCells count="10">
    <mergeCell ref="A28:B28"/>
    <mergeCell ref="A29:B29"/>
    <mergeCell ref="A25:B25"/>
    <mergeCell ref="Q25:R25"/>
    <mergeCell ref="A1:S1"/>
    <mergeCell ref="A2:B2"/>
    <mergeCell ref="A23:B23"/>
    <mergeCell ref="A24:B24"/>
    <mergeCell ref="A27:B27"/>
    <mergeCell ref="A26:B26"/>
  </mergeCells>
  <drawing r:id="rId2"/>
  <legacyDrawing r:id="rId3"/>
</worksheet>
</file>