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She Annoys Me Greatly (Phillip)</t>
      </text>
    </comment>
    <comment authorId="0" ref="D2">
      <text>
        <t xml:space="preserve">Episode 2: Honey Badger (Brandon)</t>
      </text>
    </comment>
    <comment authorId="0" ref="E2">
      <text>
        <t xml:space="preserve">Episode 3: There's Gonna Be Hell to Pay (Brandon)</t>
      </text>
    </comment>
    <comment authorId="0" ref="F2">
      <text>
        <t xml:space="preserve">Episode 4: Kill or Be Killed (Eddie)</t>
      </text>
    </comment>
    <comment authorId="0" ref="G2">
      <text>
        <t xml:space="preserve">Episode 5: Persona Non Grata (Phillip)</t>
      </text>
    </comment>
    <comment authorId="0" ref="H2">
      <text>
        <t xml:space="preserve">Episode 6: Operation Thunder Dome (Phillip)</t>
      </text>
    </comment>
    <comment authorId="0" ref="I2">
      <text>
        <t xml:space="preserve">Episode 7: Tubby Lunchbox (Corinne)</t>
      </text>
    </comment>
    <comment authorId="0" ref="J2">
      <text>
        <t xml:space="preserve">Episode 8: Blindside Time (Corinne)</t>
      </text>
    </comment>
    <comment authorId="0" ref="K2">
      <text>
        <t xml:space="preserve">Episode 9: Cut Off the Head of the Snake (Malcolm)</t>
      </text>
    </comment>
    <comment authorId="0" ref="L2">
      <text>
        <t xml:space="preserve">Episode 10: Zipping Over the Cuckoo's Nest (Cochran)</t>
      </text>
    </comment>
    <comment authorId="0" ref="M2">
      <text>
        <t xml:space="preserve">Episode 11: Come Over to the Dark Side (Malcolm)</t>
      </text>
    </comment>
    <comment authorId="0" ref="N2">
      <text>
        <t xml:space="preserve">Episode 12: The Beginning of the End (Cochran)</t>
      </text>
    </comment>
    <comment authorId="0" ref="O2">
      <text>
        <t xml:space="preserve">Episode 13: Don't Say Anything About My Mom (Cochran)</t>
      </text>
    </comment>
    <comment authorId="0" ref="P2">
      <text>
        <t xml:space="preserve">Episode 14: Last Push (none)</t>
      </text>
    </comment>
  </commentList>
</comments>
</file>

<file path=xl/sharedStrings.xml><?xml version="1.0" encoding="utf-8"?>
<sst xmlns="http://schemas.openxmlformats.org/spreadsheetml/2006/main" count="45" uniqueCount="44">
  <si>
    <t>Survivor Season 26: Caramoan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</si>
  <si>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</si>
  <si>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</si>
  <si>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</si>
  <si>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</si>
  <si>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</si>
  <si>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</si>
  <si>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</si>
  <si>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</si>
  <si>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</si>
  <si>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</si>
  <si>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</si>
  <si>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</si>
  <si>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</si>
  <si>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</si>
  <si>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</si>
  <si>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</si>
  <si>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</si>
  <si>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</si>
  <si>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Cochran</t>
  </si>
  <si>
    <t>Dawn</t>
  </si>
  <si>
    <t>Sherri</t>
  </si>
  <si>
    <t>Eddie</t>
  </si>
  <si>
    <t>Erik</t>
  </si>
  <si>
    <t>Brenda</t>
  </si>
  <si>
    <t>Andrea</t>
  </si>
  <si>
    <t>Reynold</t>
  </si>
  <si>
    <t>Malcolm</t>
  </si>
  <si>
    <t>Phillip</t>
  </si>
  <si>
    <t>Michael</t>
  </si>
  <si>
    <t>Corinne</t>
  </si>
  <si>
    <t>Julia</t>
  </si>
  <si>
    <t>Matt</t>
  </si>
  <si>
    <t>Brandon</t>
  </si>
  <si>
    <t>Laura</t>
  </si>
  <si>
    <t>Shamar</t>
  </si>
  <si>
    <t>Hope</t>
  </si>
  <si>
    <t>Allie</t>
  </si>
  <si>
    <t>Francesca</t>
  </si>
  <si>
    <t>Total Per Ep.</t>
  </si>
  <si>
    <t>Transcript</t>
  </si>
  <si>
    <t>Bikal</t>
  </si>
  <si>
    <t>Gota</t>
  </si>
  <si>
    <t>Enil Edam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</si>
</sst>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8B39AD"/>
        <bgColor rgb="FF8B39AD"/>
      </patternFill>
    </fill>
    <fill>
      <patternFill patternType="solid">
        <fgColor rgb="FF48DC0B"/>
        <bgColor rgb="FF48DC0B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5" fontId="2" numFmtId="0" xfId="0" applyAlignment="1" applyBorder="1" applyFill="1" applyFont="1">
      <alignment horizontal="center"/>
    </xf>
    <xf borderId="4" fillId="5" fontId="3" numFmtId="0" xfId="0" applyAlignment="1" applyBorder="1" applyFon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0" xfId="0" applyAlignment="1" applyBorder="1" applyFont="1">
      <alignment horizontal="center"/>
    </xf>
    <xf borderId="0" fillId="2" fontId="3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0" xfId="0" applyAlignment="1" applyBorder="1" applyFont="1">
      <alignment horizontal="center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5" t="s">
        <v>18</v>
      </c>
    </row>
    <row r="3">
      <c r="A3" s="7">
        <v>1.0</v>
      </c>
      <c r="B3" s="7" t="s">
        <v>19</v>
      </c>
      <c r="C3" s="8">
        <v>6.0</v>
      </c>
      <c r="D3" s="8">
        <v>1.0</v>
      </c>
      <c r="E3" s="8">
        <v>1.0</v>
      </c>
      <c r="F3" s="8">
        <v>3.0</v>
      </c>
      <c r="G3" s="8">
        <v>0.0</v>
      </c>
      <c r="H3" s="8">
        <v>3.0</v>
      </c>
      <c r="I3" s="8">
        <v>7.0</v>
      </c>
      <c r="J3" s="9">
        <v>7.0</v>
      </c>
      <c r="K3" s="9">
        <v>4.0</v>
      </c>
      <c r="L3" s="9">
        <v>5.0</v>
      </c>
      <c r="M3" s="9">
        <v>4.0</v>
      </c>
      <c r="N3" s="9">
        <v>9.0</v>
      </c>
      <c r="O3" s="9">
        <v>7.0</v>
      </c>
      <c r="P3" s="9">
        <v>10.0</v>
      </c>
      <c r="Q3" s="10">
        <f t="shared" ref="Q3:Q22" si="1">SUM(C3:P3)</f>
        <v>67</v>
      </c>
      <c r="R3" s="11">
        <f t="shared" ref="R3:R7" si="2">AVERAGE(C3:P3)</f>
        <v>4.785714286</v>
      </c>
      <c r="S3" s="12">
        <f t="shared" ref="S3:S22" si="3">Q3/Q$23</f>
        <v>0.1622276029</v>
      </c>
    </row>
    <row r="4">
      <c r="A4" s="7">
        <v>2.0</v>
      </c>
      <c r="B4" s="7" t="s">
        <v>20</v>
      </c>
      <c r="C4" s="8">
        <v>2.0</v>
      </c>
      <c r="D4" s="8">
        <v>3.0</v>
      </c>
      <c r="E4" s="8">
        <v>0.0</v>
      </c>
      <c r="F4" s="8">
        <v>0.0</v>
      </c>
      <c r="G4" s="8">
        <v>1.0</v>
      </c>
      <c r="H4" s="8">
        <v>0.0</v>
      </c>
      <c r="I4" s="8">
        <v>2.0</v>
      </c>
      <c r="J4" s="9">
        <v>3.0</v>
      </c>
      <c r="K4" s="9">
        <v>3.0</v>
      </c>
      <c r="L4" s="9">
        <v>6.0</v>
      </c>
      <c r="M4" s="9">
        <v>1.0</v>
      </c>
      <c r="N4" s="9">
        <v>1.0</v>
      </c>
      <c r="O4" s="9">
        <v>3.0</v>
      </c>
      <c r="P4" s="9">
        <v>10.0</v>
      </c>
      <c r="Q4" s="10">
        <f t="shared" si="1"/>
        <v>35</v>
      </c>
      <c r="R4" s="11">
        <f t="shared" si="2"/>
        <v>2.5</v>
      </c>
      <c r="S4" s="12">
        <f t="shared" si="3"/>
        <v>0.08474576271</v>
      </c>
    </row>
    <row r="5">
      <c r="A5" s="7">
        <v>2.0</v>
      </c>
      <c r="B5" s="7" t="s">
        <v>21</v>
      </c>
      <c r="C5" s="13">
        <v>1.0</v>
      </c>
      <c r="D5" s="13">
        <v>3.0</v>
      </c>
      <c r="E5" s="13">
        <v>3.0</v>
      </c>
      <c r="F5" s="13">
        <v>1.0</v>
      </c>
      <c r="G5" s="13">
        <v>3.0</v>
      </c>
      <c r="H5" s="13">
        <v>0.0</v>
      </c>
      <c r="I5" s="13">
        <v>0.0</v>
      </c>
      <c r="J5" s="9">
        <v>1.0</v>
      </c>
      <c r="K5" s="9">
        <v>1.0</v>
      </c>
      <c r="L5" s="9">
        <v>0.0</v>
      </c>
      <c r="M5" s="9">
        <v>3.0</v>
      </c>
      <c r="N5" s="9">
        <v>0.0</v>
      </c>
      <c r="O5" s="9">
        <v>1.0</v>
      </c>
      <c r="P5" s="9">
        <v>4.0</v>
      </c>
      <c r="Q5" s="10">
        <f t="shared" si="1"/>
        <v>21</v>
      </c>
      <c r="R5" s="11">
        <f t="shared" si="2"/>
        <v>1.5</v>
      </c>
      <c r="S5" s="12">
        <f t="shared" si="3"/>
        <v>0.05084745763</v>
      </c>
    </row>
    <row r="6">
      <c r="A6" s="7">
        <v>4.0</v>
      </c>
      <c r="B6" s="7" t="s">
        <v>22</v>
      </c>
      <c r="C6" s="13">
        <v>3.0</v>
      </c>
      <c r="D6" s="13">
        <v>0.0</v>
      </c>
      <c r="E6" s="13">
        <v>1.0</v>
      </c>
      <c r="F6" s="13">
        <v>4.0</v>
      </c>
      <c r="G6" s="13">
        <v>3.0</v>
      </c>
      <c r="H6" s="13">
        <v>1.0</v>
      </c>
      <c r="I6" s="13">
        <v>0.0</v>
      </c>
      <c r="J6" s="9">
        <v>0.0</v>
      </c>
      <c r="K6" s="9">
        <v>1.0</v>
      </c>
      <c r="L6" s="9">
        <v>1.0</v>
      </c>
      <c r="M6" s="9">
        <v>1.0</v>
      </c>
      <c r="N6" s="9">
        <v>2.0</v>
      </c>
      <c r="O6" s="9">
        <v>2.0</v>
      </c>
      <c r="P6" s="9">
        <v>6.0</v>
      </c>
      <c r="Q6" s="10">
        <f t="shared" si="1"/>
        <v>25</v>
      </c>
      <c r="R6" s="11">
        <f t="shared" si="2"/>
        <v>1.785714286</v>
      </c>
      <c r="S6" s="12">
        <f t="shared" si="3"/>
        <v>0.06053268765</v>
      </c>
    </row>
    <row r="7">
      <c r="A7" s="7">
        <v>5.0</v>
      </c>
      <c r="B7" s="7" t="s">
        <v>23</v>
      </c>
      <c r="C7" s="8">
        <v>2.0</v>
      </c>
      <c r="D7" s="8">
        <v>0.0</v>
      </c>
      <c r="E7" s="8">
        <v>0.0</v>
      </c>
      <c r="F7" s="8">
        <v>0.0</v>
      </c>
      <c r="G7" s="8">
        <v>0.0</v>
      </c>
      <c r="H7" s="13">
        <v>1.0</v>
      </c>
      <c r="I7" s="13">
        <v>0.0</v>
      </c>
      <c r="J7" s="9">
        <v>2.0</v>
      </c>
      <c r="K7" s="9">
        <v>0.0</v>
      </c>
      <c r="L7" s="9">
        <v>1.0</v>
      </c>
      <c r="M7" s="9">
        <v>3.0</v>
      </c>
      <c r="N7" s="9">
        <v>3.0</v>
      </c>
      <c r="O7" s="9">
        <v>3.0</v>
      </c>
      <c r="P7" s="9">
        <v>0.0</v>
      </c>
      <c r="Q7" s="10">
        <f t="shared" si="1"/>
        <v>15</v>
      </c>
      <c r="R7" s="11">
        <f t="shared" si="2"/>
        <v>1.071428571</v>
      </c>
      <c r="S7" s="12">
        <f t="shared" si="3"/>
        <v>0.03631961259</v>
      </c>
    </row>
    <row r="8">
      <c r="A8" s="7">
        <v>6.0</v>
      </c>
      <c r="B8" s="7" t="s">
        <v>24</v>
      </c>
      <c r="C8" s="8">
        <v>1.0</v>
      </c>
      <c r="D8" s="8">
        <v>0.0</v>
      </c>
      <c r="E8" s="8">
        <v>0.0</v>
      </c>
      <c r="F8" s="8">
        <v>0.0</v>
      </c>
      <c r="G8" s="8">
        <v>0.0</v>
      </c>
      <c r="H8" s="13">
        <v>0.0</v>
      </c>
      <c r="I8" s="13">
        <v>0.0</v>
      </c>
      <c r="J8" s="9">
        <v>0.0</v>
      </c>
      <c r="K8" s="9">
        <v>0.0</v>
      </c>
      <c r="L8" s="9">
        <v>1.0</v>
      </c>
      <c r="M8" s="9">
        <v>3.0</v>
      </c>
      <c r="N8" s="9">
        <v>3.0</v>
      </c>
      <c r="O8" s="9">
        <v>5.0</v>
      </c>
      <c r="P8" s="14"/>
      <c r="Q8" s="10">
        <f t="shared" si="1"/>
        <v>13</v>
      </c>
      <c r="R8" s="11">
        <f>AVERAGE(C8:O8)</f>
        <v>1</v>
      </c>
      <c r="S8" s="12">
        <f t="shared" si="3"/>
        <v>0.03147699758</v>
      </c>
    </row>
    <row r="9">
      <c r="A9" s="7">
        <v>7.0</v>
      </c>
      <c r="B9" s="7" t="s">
        <v>25</v>
      </c>
      <c r="C9" s="8">
        <v>2.0</v>
      </c>
      <c r="D9" s="8">
        <v>0.0</v>
      </c>
      <c r="E9" s="8">
        <v>3.0</v>
      </c>
      <c r="F9" s="8">
        <v>2.0</v>
      </c>
      <c r="G9" s="8">
        <v>1.0</v>
      </c>
      <c r="H9" s="13">
        <v>1.0</v>
      </c>
      <c r="I9" s="13">
        <v>1.0</v>
      </c>
      <c r="J9" s="9">
        <v>4.0</v>
      </c>
      <c r="K9" s="9">
        <v>4.0</v>
      </c>
      <c r="L9" s="9">
        <v>1.0</v>
      </c>
      <c r="M9" s="9">
        <v>2.0</v>
      </c>
      <c r="N9" s="9">
        <v>4.0</v>
      </c>
      <c r="O9" s="14"/>
      <c r="P9" s="14"/>
      <c r="Q9" s="10">
        <f t="shared" si="1"/>
        <v>25</v>
      </c>
      <c r="R9" s="11">
        <f t="shared" ref="R9:R10" si="4">AVERAGE(C9:N9)</f>
        <v>2.083333333</v>
      </c>
      <c r="S9" s="12">
        <f t="shared" si="3"/>
        <v>0.06053268765</v>
      </c>
    </row>
    <row r="10">
      <c r="A10" s="7">
        <v>8.0</v>
      </c>
      <c r="B10" s="7" t="s">
        <v>26</v>
      </c>
      <c r="C10" s="13">
        <v>4.0</v>
      </c>
      <c r="D10" s="13">
        <v>3.0</v>
      </c>
      <c r="E10" s="13">
        <v>4.0</v>
      </c>
      <c r="F10" s="13">
        <v>7.0</v>
      </c>
      <c r="G10" s="13">
        <v>2.0</v>
      </c>
      <c r="H10" s="13">
        <v>2.0</v>
      </c>
      <c r="I10" s="13">
        <v>2.0</v>
      </c>
      <c r="J10" s="9">
        <v>4.0</v>
      </c>
      <c r="K10" s="9">
        <v>5.0</v>
      </c>
      <c r="L10" s="9">
        <v>2.0</v>
      </c>
      <c r="M10" s="9">
        <v>2.0</v>
      </c>
      <c r="N10" s="9">
        <v>3.0</v>
      </c>
      <c r="O10" s="14"/>
      <c r="P10" s="14"/>
      <c r="Q10" s="10">
        <f t="shared" si="1"/>
        <v>40</v>
      </c>
      <c r="R10" s="11">
        <f t="shared" si="4"/>
        <v>3.333333333</v>
      </c>
      <c r="S10" s="12">
        <f t="shared" si="3"/>
        <v>0.09685230024</v>
      </c>
    </row>
    <row r="11">
      <c r="A11" s="7">
        <v>9.0</v>
      </c>
      <c r="B11" s="7" t="s">
        <v>27</v>
      </c>
      <c r="C11" s="8">
        <v>1.0</v>
      </c>
      <c r="D11" s="8">
        <v>2.0</v>
      </c>
      <c r="E11" s="8">
        <v>1.0</v>
      </c>
      <c r="F11" s="8">
        <v>2.0</v>
      </c>
      <c r="G11" s="8">
        <v>2.0</v>
      </c>
      <c r="H11" s="13">
        <v>1.0</v>
      </c>
      <c r="I11" s="13">
        <v>3.0</v>
      </c>
      <c r="J11" s="9">
        <v>4.0</v>
      </c>
      <c r="K11" s="9">
        <v>6.0</v>
      </c>
      <c r="L11" s="9">
        <v>4.0</v>
      </c>
      <c r="M11" s="9">
        <v>9.0</v>
      </c>
      <c r="N11" s="14"/>
      <c r="O11" s="14"/>
      <c r="P11" s="14"/>
      <c r="Q11" s="10">
        <f t="shared" si="1"/>
        <v>35</v>
      </c>
      <c r="R11" s="11">
        <f>AVERAGE(C11:M11)</f>
        <v>3.181818182</v>
      </c>
      <c r="S11" s="12">
        <f t="shared" si="3"/>
        <v>0.08474576271</v>
      </c>
    </row>
    <row r="12">
      <c r="A12" s="7">
        <v>10.0</v>
      </c>
      <c r="B12" s="7" t="s">
        <v>28</v>
      </c>
      <c r="C12" s="8">
        <v>5.0</v>
      </c>
      <c r="D12" s="8">
        <v>3.0</v>
      </c>
      <c r="E12" s="8">
        <v>1.0</v>
      </c>
      <c r="F12" s="8">
        <v>2.0</v>
      </c>
      <c r="G12" s="8">
        <v>3.0</v>
      </c>
      <c r="H12" s="8">
        <v>5.0</v>
      </c>
      <c r="I12" s="8">
        <v>9.0</v>
      </c>
      <c r="J12" s="9">
        <v>1.0</v>
      </c>
      <c r="K12" s="9">
        <v>2.0</v>
      </c>
      <c r="L12" s="9">
        <v>2.0</v>
      </c>
      <c r="M12" s="14"/>
      <c r="N12" s="14"/>
      <c r="O12" s="14"/>
      <c r="P12" s="14"/>
      <c r="Q12" s="10">
        <f t="shared" si="1"/>
        <v>33</v>
      </c>
      <c r="R12" s="11">
        <f>AVERAGE(C12:L12)</f>
        <v>3.3</v>
      </c>
      <c r="S12" s="12">
        <f t="shared" si="3"/>
        <v>0.0799031477</v>
      </c>
    </row>
    <row r="13">
      <c r="A13" s="7">
        <v>11.0</v>
      </c>
      <c r="B13" s="7" t="s">
        <v>29</v>
      </c>
      <c r="C13" s="13">
        <v>3.0</v>
      </c>
      <c r="D13" s="13">
        <v>0.0</v>
      </c>
      <c r="E13" s="13">
        <v>1.0</v>
      </c>
      <c r="F13" s="13">
        <v>5.0</v>
      </c>
      <c r="G13" s="13">
        <v>3.0</v>
      </c>
      <c r="H13" s="8">
        <v>0.0</v>
      </c>
      <c r="I13" s="8">
        <v>1.0</v>
      </c>
      <c r="J13" s="9">
        <v>1.0</v>
      </c>
      <c r="K13" s="9">
        <v>0.0</v>
      </c>
      <c r="L13" s="14"/>
      <c r="M13" s="14"/>
      <c r="N13" s="14"/>
      <c r="O13" s="14"/>
      <c r="P13" s="14"/>
      <c r="Q13" s="10">
        <f t="shared" si="1"/>
        <v>14</v>
      </c>
      <c r="R13" s="11">
        <f>AVERAGE(C13:K13)</f>
        <v>1.555555556</v>
      </c>
      <c r="S13" s="12">
        <f t="shared" si="3"/>
        <v>0.03389830508</v>
      </c>
    </row>
    <row r="14">
      <c r="A14" s="7">
        <v>12.0</v>
      </c>
      <c r="B14" s="7" t="s">
        <v>30</v>
      </c>
      <c r="C14" s="8">
        <v>0.0</v>
      </c>
      <c r="D14" s="8">
        <v>0.0</v>
      </c>
      <c r="E14" s="8">
        <v>1.0</v>
      </c>
      <c r="F14" s="8">
        <v>0.0</v>
      </c>
      <c r="G14" s="8">
        <v>2.0</v>
      </c>
      <c r="H14" s="8">
        <v>7.0</v>
      </c>
      <c r="I14" s="8">
        <v>5.0</v>
      </c>
      <c r="J14" s="9">
        <v>7.0</v>
      </c>
      <c r="K14" s="14"/>
      <c r="L14" s="14"/>
      <c r="M14" s="14"/>
      <c r="N14" s="14"/>
      <c r="O14" s="14"/>
      <c r="P14" s="14"/>
      <c r="Q14" s="10">
        <f t="shared" si="1"/>
        <v>22</v>
      </c>
      <c r="R14" s="11">
        <f>AVERAGE(C14:J14)</f>
        <v>2.75</v>
      </c>
      <c r="S14" s="12">
        <f t="shared" si="3"/>
        <v>0.05326876513</v>
      </c>
    </row>
    <row r="15">
      <c r="A15" s="7">
        <v>13.0</v>
      </c>
      <c r="B15" s="7" t="s">
        <v>31</v>
      </c>
      <c r="C15" s="13">
        <v>1.0</v>
      </c>
      <c r="D15" s="13">
        <v>0.0</v>
      </c>
      <c r="E15" s="13">
        <v>1.0</v>
      </c>
      <c r="F15" s="13">
        <v>0.0</v>
      </c>
      <c r="G15" s="13">
        <v>0.0</v>
      </c>
      <c r="H15" s="8">
        <v>1.0</v>
      </c>
      <c r="I15" s="8">
        <v>1.0</v>
      </c>
      <c r="J15" s="14"/>
      <c r="K15" s="14"/>
      <c r="L15" s="14"/>
      <c r="M15" s="14"/>
      <c r="N15" s="14"/>
      <c r="O15" s="14"/>
      <c r="P15" s="14"/>
      <c r="Q15" s="10">
        <f t="shared" si="1"/>
        <v>4</v>
      </c>
      <c r="R15" s="11">
        <f>AVERAGE(C15:I15)</f>
        <v>0.5714285714</v>
      </c>
      <c r="S15" s="12">
        <f t="shared" si="3"/>
        <v>0.009685230024</v>
      </c>
    </row>
    <row r="16">
      <c r="A16" s="7">
        <v>14.0</v>
      </c>
      <c r="B16" s="7" t="s">
        <v>32</v>
      </c>
      <c r="C16" s="13">
        <v>5.0</v>
      </c>
      <c r="D16" s="13">
        <v>1.0</v>
      </c>
      <c r="E16" s="13">
        <v>1.0</v>
      </c>
      <c r="F16" s="13">
        <v>0.0</v>
      </c>
      <c r="G16" s="13">
        <v>4.0</v>
      </c>
      <c r="H16" s="8">
        <v>2.0</v>
      </c>
      <c r="I16" s="15"/>
      <c r="J16" s="14"/>
      <c r="K16" s="14"/>
      <c r="L16" s="14"/>
      <c r="M16" s="14"/>
      <c r="N16" s="14"/>
      <c r="O16" s="14"/>
      <c r="P16" s="14"/>
      <c r="Q16" s="10">
        <f t="shared" si="1"/>
        <v>13</v>
      </c>
      <c r="R16" s="11">
        <f>AVERAGE(C16:H16)</f>
        <v>2.166666667</v>
      </c>
      <c r="S16" s="12">
        <f t="shared" si="3"/>
        <v>0.03147699758</v>
      </c>
    </row>
    <row r="17">
      <c r="A17" s="7">
        <v>15.0</v>
      </c>
      <c r="B17" s="7" t="s">
        <v>33</v>
      </c>
      <c r="C17" s="8">
        <v>2.0</v>
      </c>
      <c r="D17" s="8">
        <v>4.0</v>
      </c>
      <c r="E17" s="8">
        <v>1.0</v>
      </c>
      <c r="F17" s="8">
        <v>1.0</v>
      </c>
      <c r="G17" s="8">
        <v>6.0</v>
      </c>
      <c r="H17" s="14"/>
      <c r="I17" s="14"/>
      <c r="J17" s="14"/>
      <c r="K17" s="14"/>
      <c r="L17" s="14"/>
      <c r="M17" s="14"/>
      <c r="N17" s="14"/>
      <c r="O17" s="14"/>
      <c r="P17" s="14"/>
      <c r="Q17" s="10">
        <f t="shared" si="1"/>
        <v>14</v>
      </c>
      <c r="R17" s="11">
        <f>AVERAGE(C17:G17)</f>
        <v>2.8</v>
      </c>
      <c r="S17" s="12">
        <f t="shared" si="3"/>
        <v>0.03389830508</v>
      </c>
    </row>
    <row r="18">
      <c r="A18" s="7">
        <v>16.0</v>
      </c>
      <c r="B18" s="7" t="s">
        <v>34</v>
      </c>
      <c r="C18" s="13">
        <v>2.0</v>
      </c>
      <c r="D18" s="13">
        <v>2.0</v>
      </c>
      <c r="E18" s="13">
        <v>6.0</v>
      </c>
      <c r="F18" s="13">
        <v>2.0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0">
        <f t="shared" si="1"/>
        <v>12</v>
      </c>
      <c r="R18" s="11">
        <f t="shared" ref="R18:R19" si="5">AVERAGE(C18:F18)</f>
        <v>3</v>
      </c>
      <c r="S18" s="12">
        <f t="shared" si="3"/>
        <v>0.02905569007</v>
      </c>
    </row>
    <row r="19">
      <c r="A19" s="7">
        <v>17.0</v>
      </c>
      <c r="B19" s="7" t="s">
        <v>35</v>
      </c>
      <c r="C19" s="13">
        <v>4.0</v>
      </c>
      <c r="D19" s="13">
        <v>2.0</v>
      </c>
      <c r="E19" s="13">
        <v>4.0</v>
      </c>
      <c r="F19" s="13">
        <v>2.0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0">
        <f t="shared" si="1"/>
        <v>12</v>
      </c>
      <c r="R19" s="11">
        <f t="shared" si="5"/>
        <v>3</v>
      </c>
      <c r="S19" s="12">
        <f t="shared" si="3"/>
        <v>0.02905569007</v>
      </c>
    </row>
    <row r="20">
      <c r="A20" s="7">
        <v>18.0</v>
      </c>
      <c r="B20" s="7" t="s">
        <v>36</v>
      </c>
      <c r="C20" s="13">
        <v>0.0</v>
      </c>
      <c r="D20" s="13">
        <v>0.0</v>
      </c>
      <c r="E20" s="13">
        <v>1.0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0">
        <f t="shared" si="1"/>
        <v>1</v>
      </c>
      <c r="R20" s="11">
        <f>AVERAGE(C20:E20)</f>
        <v>0.3333333333</v>
      </c>
      <c r="S20" s="12">
        <f t="shared" si="3"/>
        <v>0.002421307506</v>
      </c>
    </row>
    <row r="21">
      <c r="A21" s="7">
        <v>19.0</v>
      </c>
      <c r="B21" s="7" t="s">
        <v>37</v>
      </c>
      <c r="C21" s="13">
        <v>1.0</v>
      </c>
      <c r="D21" s="13">
        <v>2.0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0">
        <f t="shared" si="1"/>
        <v>3</v>
      </c>
      <c r="R21" s="11">
        <f>AVERAGE(C21:D21)</f>
        <v>1.5</v>
      </c>
      <c r="S21" s="12">
        <f t="shared" si="3"/>
        <v>0.007263922518</v>
      </c>
    </row>
    <row r="22">
      <c r="A22" s="7">
        <v>20.0</v>
      </c>
      <c r="B22" s="7" t="s">
        <v>38</v>
      </c>
      <c r="C22" s="8">
        <v>9.0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0">
        <f t="shared" si="1"/>
        <v>9</v>
      </c>
      <c r="R22" s="11">
        <f>AVERAGE(C22)</f>
        <v>9</v>
      </c>
      <c r="S22" s="12">
        <f t="shared" si="3"/>
        <v>0.02179176755</v>
      </c>
    </row>
    <row r="23">
      <c r="A23" s="4" t="s">
        <v>39</v>
      </c>
      <c r="B23" s="3"/>
      <c r="C23" s="10">
        <f t="shared" ref="C23:Q23" si="6">SUM(C3:C22)</f>
        <v>54</v>
      </c>
      <c r="D23" s="10">
        <f t="shared" si="6"/>
        <v>26</v>
      </c>
      <c r="E23" s="10">
        <f t="shared" si="6"/>
        <v>30</v>
      </c>
      <c r="F23" s="10">
        <f t="shared" si="6"/>
        <v>31</v>
      </c>
      <c r="G23" s="10">
        <f t="shared" si="6"/>
        <v>30</v>
      </c>
      <c r="H23" s="10">
        <f t="shared" si="6"/>
        <v>24</v>
      </c>
      <c r="I23" s="10">
        <f t="shared" si="6"/>
        <v>31</v>
      </c>
      <c r="J23" s="10">
        <f t="shared" si="6"/>
        <v>34</v>
      </c>
      <c r="K23" s="10">
        <f t="shared" si="6"/>
        <v>26</v>
      </c>
      <c r="L23" s="10">
        <f t="shared" si="6"/>
        <v>23</v>
      </c>
      <c r="M23" s="10">
        <f t="shared" si="6"/>
        <v>28</v>
      </c>
      <c r="N23" s="10">
        <f t="shared" si="6"/>
        <v>25</v>
      </c>
      <c r="O23" s="10">
        <f t="shared" si="6"/>
        <v>21</v>
      </c>
      <c r="P23" s="10">
        <f t="shared" si="6"/>
        <v>30</v>
      </c>
      <c r="Q23" s="10">
        <f t="shared" si="6"/>
        <v>413</v>
      </c>
      <c r="R23" s="11"/>
      <c r="S23" s="10"/>
    </row>
    <row r="24">
      <c r="A24" s="16" t="s">
        <v>17</v>
      </c>
      <c r="B24" s="3"/>
      <c r="C24" s="11">
        <f>AVERAGE(C3:C22)</f>
        <v>2.7</v>
      </c>
      <c r="D24" s="11">
        <f>AVERAGE(D3:D21)</f>
        <v>1.368421053</v>
      </c>
      <c r="E24" s="11">
        <f>AVERAGE(E3:E20)</f>
        <v>1.666666667</v>
      </c>
      <c r="F24" s="11">
        <f>AVERAGE(F3:F19)</f>
        <v>1.823529412</v>
      </c>
      <c r="G24" s="11">
        <f>AVERAGE(G3:G17)</f>
        <v>2</v>
      </c>
      <c r="H24" s="11">
        <f>AVERAGE(H3:H16)</f>
        <v>1.714285714</v>
      </c>
      <c r="I24" s="11">
        <f>AVERAGE(I3:I15)</f>
        <v>2.384615385</v>
      </c>
      <c r="J24" s="11">
        <f>AVERAGE(J3:J14)</f>
        <v>2.833333333</v>
      </c>
      <c r="K24" s="11">
        <f>AVERAGE(K3:K13)</f>
        <v>2.363636364</v>
      </c>
      <c r="L24" s="11">
        <f>AVERAGE(L3:L12)</f>
        <v>2.3</v>
      </c>
      <c r="M24" s="11">
        <f>AVERAGE(M3:M11)</f>
        <v>3.111111111</v>
      </c>
      <c r="N24" s="11">
        <f>AVERAGE(N3:N10)</f>
        <v>3.125</v>
      </c>
      <c r="O24" s="11">
        <f>AVERAGE(O3:O8)</f>
        <v>3.5</v>
      </c>
      <c r="P24" s="11">
        <f>AVERAGE(P3:P7)</f>
        <v>6</v>
      </c>
      <c r="Q24" s="11"/>
      <c r="R24" s="11"/>
      <c r="S24" s="11"/>
    </row>
    <row r="25">
      <c r="A25" s="4" t="s">
        <v>40</v>
      </c>
      <c r="B25" s="3"/>
      <c r="C25" s="17" t="str">
        <f>HYPERLINK("https://docs.google.com/document/d/1K7lfA5Z0MVhqmYYelUNuxf_n3YA5iohzf6emlz74QM4/edit?usp=sharing","Link")</f>
        <v>Link</v>
      </c>
      <c r="D25" s="17" t="str">
        <f>HYPERLINK("https://docs.google.com/document/d/1xnYgwRICbL0hYH3tOL5ElzC2jEo_8yPjIqMTz65FBw8/edit?usp=sharing","Link")</f>
        <v>Link</v>
      </c>
      <c r="E25" s="17" t="str">
        <f>HYPERLINK("https://docs.google.com/document/d/1uYDTzYjYlJZ6pl9PuzGz83l3-qwMA_ImwN7GQBB65rU/edit?usp=sharing","Link")</f>
        <v>Link</v>
      </c>
      <c r="F25" s="17" t="str">
        <f>HYPERLINK("https://docs.google.com/document/d/1ZJ3qAhwL0klYohEu-hYgPzKugVcNdpSpUx04UcSb_Wg/edit?usp=sharing","Link")</f>
        <v>Link</v>
      </c>
      <c r="G25" s="17" t="str">
        <f>HYPERLINK("https://docs.google.com/document/d/1-y991SCrGKevK6EujEEW9jzXSihGSDYV6pLW3OWWAxY/edit?usp=sharing","Link")</f>
        <v>Link</v>
      </c>
      <c r="H25" s="17" t="str">
        <f>HYPERLINK("https://docs.google.com/document/d/19-LFsMjChXsaAs0DBqvWMTBVfcKgWpgT1LNAZ77bdGU/edit?usp=sharing","Link")</f>
        <v>Link</v>
      </c>
      <c r="I25" s="17" t="str">
        <f>HYPERLINK("https://docs.google.com/document/d/1RRWtomJLqU7BDnYr11FDPwHPXDEBktkm_mZPGIlqN8c/edit?usp=sharing","Link")</f>
        <v>Link</v>
      </c>
      <c r="J25" s="17" t="str">
        <f>HYPERLINK("https://docs.google.com/document/d/1GeyMKIQoC9MMdBP0EqT91dQn8gTPkN0kofsMWmnPPBs/edit?usp=sharing","Link")</f>
        <v>Link</v>
      </c>
      <c r="K25" s="17" t="str">
        <f>HYPERLINK("https://docs.google.com/document/d/1qJYT9MoUFGIBc7PC50wEcfpTuos0GU6eG-fNIDkl-5Q/edit?usp=sharing","Link")</f>
        <v>Link</v>
      </c>
      <c r="L25" s="17" t="str">
        <f>HYPERLINK("https://docs.google.com/document/d/1fbN9zHDq-mqawO5ZEF388duhPnJaqP2xf3_am0wgSl8/edit?usp=sharing","Link")</f>
        <v>Link</v>
      </c>
      <c r="M25" s="17" t="str">
        <f>HYPERLINK("https://docs.google.com/document/d/1e1JSGOLDi5nzP3dD7vWFV-ImDh1RalcOKd8vVv158KY/edit?usp=sharing","Link")</f>
        <v>Link</v>
      </c>
      <c r="N25" s="17" t="str">
        <f>HYPERLINK("https://docs.google.com/document/d/1_CN0GKGPPkbPyTq8SudoJyNildJkYQu8LambkRuI1d4/edit?usp=sharing","Link")</f>
        <v>Link</v>
      </c>
      <c r="O25" s="17" t="str">
        <f>HYPERLINK("https://docs.google.com/document/d/1HJkFqWDY-rg_yxvjBqnzYMo-mQTpri9cMStnp5AqtNs/edit?usp=sharing","Link")</f>
        <v>Link</v>
      </c>
      <c r="P25" s="17" t="str">
        <f>HYPERLINK("https://docs.google.com/document/d/1v1OGr-bH83jznZLRR-WHOTaGuF8wMBSX1_r19r_tuyg/edit?usp=sharing","Link")</f>
        <v>Link</v>
      </c>
      <c r="Q25" s="18" t="str">
        <f>HYPERLINK("https://docs.google.com/document/d/1DV-RMjWpVbICApcw9a_LUHs_mtc0d7MqbkiFdn-qIgI/edit?usp=sharing","Season Transcript")</f>
        <v>Season Transcript</v>
      </c>
      <c r="R25" s="3"/>
      <c r="S25" s="17" t="str">
        <f>HYPERLINK("https://docs.google.com/document/d/1NcmULifVxUS5_fnA34LjheBPO5X3sIHpj8ujnciwjaQ/edit?usp=sharing","Differences")</f>
        <v>Differences</v>
      </c>
    </row>
    <row r="26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21"/>
    </row>
    <row r="27">
      <c r="A27" s="22" t="s">
        <v>41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25"/>
    </row>
    <row r="28">
      <c r="A28" s="26" t="s">
        <v>42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25"/>
    </row>
    <row r="29">
      <c r="A29" s="27" t="s">
        <v>43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25"/>
    </row>
  </sheetData>
  <mergeCells count="10">
    <mergeCell ref="A28:B28"/>
    <mergeCell ref="A29:B29"/>
    <mergeCell ref="A25:B25"/>
    <mergeCell ref="Q25:R25"/>
    <mergeCell ref="A1:S1"/>
    <mergeCell ref="A2:B2"/>
    <mergeCell ref="A23:B23"/>
    <mergeCell ref="A24:B24"/>
    <mergeCell ref="A27:B27"/>
    <mergeCell ref="A26:B26"/>
  </mergeCells>
  <drawing r:id="rId2"/>
  <legacyDrawing r:id="rId3"/>
</worksheet>
</file>