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Greatest of the Greats (Ben)</t>
      </text>
    </comment>
    <comment authorId="0" ref="D2">
      <text>
        <t xml:space="preserve">Episode 2: It's Like a Survivor Economy (Natalie)</t>
      </text>
    </comment>
    <comment authorId="0" ref="E2">
      <text>
        <t xml:space="preserve">Episode 3: Out for Blood (Michele)</t>
      </text>
    </comment>
    <comment authorId="0" ref="F2">
      <text>
        <t xml:space="preserve">Episode 4: I Like Revenge (Sandra)</t>
      </text>
    </comment>
    <comment authorId="0" ref="G2">
      <text>
        <t xml:space="preserve">Episode 5: The Buddy System on Steroids (Sarah)</t>
      </text>
    </comment>
    <comment authorId="0" ref="H2">
      <text>
        <t xml:space="preserve">Episode 6: Quick on the Draw (Jeremy)</t>
      </text>
    </comment>
    <comment authorId="0" ref="I2">
      <text>
        <t xml:space="preserve">Episode 7: We're in the Majors (Rob)</t>
      </text>
    </comment>
    <comment authorId="0" ref="J2">
      <text>
        <t xml:space="preserve">Episode 8: This Is Where the Battle Begins (Ben)</t>
      </text>
    </comment>
    <comment authorId="0" ref="K2">
      <text>
        <t xml:space="preserve">Episode 9: War Is Not Pretty (Probst)</t>
      </text>
    </comment>
    <comment authorId="0" ref="L2">
      <text>
        <t xml:space="preserve">Episode 10: The Full Circle (Ben)</t>
      </text>
    </comment>
    <comment authorId="0" ref="M2">
      <text>
        <t xml:space="preserve">Episode 11: This Is Extortion (Tony)</t>
      </text>
    </comment>
    <comment authorId="0" ref="N2">
      <text>
        <t xml:space="preserve">Episode 12: Friendly Fire (Nick)</t>
      </text>
    </comment>
    <comment authorId="0" ref="O2">
      <text>
        <t xml:space="preserve">Episode 13: The Penultimate Step of the War Pt. 1 (Jeremy)</t>
      </text>
    </comment>
    <comment authorId="0" ref="P2">
      <text>
        <t xml:space="preserve">Episode 14: The Penultimate Step of the War Pt. 2 (Jeremy)</t>
      </text>
    </comment>
    <comment authorId="0" ref="Q2">
      <text>
        <t xml:space="preserve">Episode 15: It All Boils Down to This (Tony)</t>
      </text>
    </comment>
  </commentList>
</comments>
</file>

<file path=xl/sharedStrings.xml><?xml version="1.0" encoding="utf-8"?>
<sst xmlns="http://schemas.openxmlformats.org/spreadsheetml/2006/main" count="56" uniqueCount="48">
  <si>
    <t>Survivor Season 40: Winners at War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</si>
  <si>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</si>
  <si>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</si>
  <si>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</si>
  <si>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</si>
  <si>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</si>
  <si>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</si>
  <si>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</si>
  <si>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</si>
  <si>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</si>
  <si>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</si>
  <si>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</si>
  <si>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</si>
  <si>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</si>
  <si>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</si>
  <si>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</si>
  <si>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Ep. 15</t>
  </si>
  <si>
    <t>Total</t>
  </si>
  <si>
    <t>Average</t>
  </si>
  <si>
    <t>Percentage</t>
  </si>
  <si>
    <t>Tony</t>
  </si>
  <si>
    <t>Natalie</t>
  </si>
  <si>
    <t>Michele</t>
  </si>
  <si>
    <t>Sarah</t>
  </si>
  <si>
    <t>Ben</t>
  </si>
  <si>
    <t>Denise</t>
  </si>
  <si>
    <t>Nick</t>
  </si>
  <si>
    <t>Jeremy</t>
  </si>
  <si>
    <t>Kim</t>
  </si>
  <si>
    <t>Sophie</t>
  </si>
  <si>
    <t>Tyson</t>
  </si>
  <si>
    <t>Adam</t>
  </si>
  <si>
    <t>Wendell</t>
  </si>
  <si>
    <t>Yul</t>
  </si>
  <si>
    <t>Sandra</t>
  </si>
  <si>
    <t>Parvati</t>
  </si>
  <si>
    <t>Rob</t>
  </si>
  <si>
    <t>Ethan</t>
  </si>
  <si>
    <t>Danni</t>
  </si>
  <si>
    <t>Amber</t>
  </si>
  <si>
    <t>Total Per Ep.</t>
  </si>
  <si>
    <t>Transcript</t>
  </si>
  <si>
    <t>Link</t>
  </si>
  <si>
    <t>Dakal</t>
  </si>
  <si>
    <t>Sele</t>
  </si>
  <si>
    <t>Yara</t>
  </si>
  <si>
    <t>Koru</t>
  </si>
  <si>
    <t>Edge of Extinction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</si>
</sst>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name val="Arial"/>
    </font>
    <font>
      <color rgb="FFFFFFFF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EC5656"/>
        <bgColor rgb="FFEC5656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27EB27"/>
        <bgColor rgb="FF27EB27"/>
      </patternFill>
    </fill>
    <fill>
      <patternFill patternType="solid">
        <fgColor rgb="FF434343"/>
        <bgColor rgb="FF43434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434343"/>
      </right>
    </border>
    <border>
      <left style="thin">
        <color rgb="FF434343"/>
      </left>
      <right style="thin">
        <color rgb="FF434343"/>
      </right>
    </border>
    <border>
      <left style="thin">
        <color rgb="FF434343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 vertical="bottom"/>
    </xf>
    <xf borderId="4" fillId="2" fontId="3" numFmtId="0" xfId="0" applyAlignment="1" applyBorder="1" applyFill="1" applyFont="1">
      <alignment horizontal="center" readingOrder="0" vertical="bottom"/>
    </xf>
    <xf borderId="4" fillId="2" fontId="3" numFmtId="0" xfId="0" applyAlignment="1" applyBorder="1" applyFont="1">
      <alignment horizontal="center" readingOrder="0" vertical="bottom"/>
    </xf>
    <xf borderId="6" fillId="3" fontId="4" numFmtId="0" xfId="0" applyAlignment="1" applyBorder="1" applyFill="1" applyFont="1">
      <alignment horizontal="center" readingOrder="0" vertical="bottom"/>
    </xf>
    <xf borderId="7" fillId="3" fontId="4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3" numFmtId="0" xfId="0" applyAlignment="1" applyBorder="1" applyFill="1" applyFont="1">
      <alignment horizontal="center" readingOrder="0" vertical="bottom"/>
    </xf>
    <xf borderId="4" fillId="5" fontId="3" numFmtId="0" xfId="0" applyAlignment="1" applyBorder="1" applyFill="1" applyFont="1">
      <alignment horizontal="center" readingOrder="0" vertical="bottom"/>
    </xf>
    <xf borderId="4" fillId="5" fontId="3" numFmtId="0" xfId="0" applyAlignment="1" applyBorder="1" applyFont="1">
      <alignment horizontal="center" readingOrder="0" vertical="bottom"/>
    </xf>
    <xf borderId="4" fillId="5" fontId="5" numFmtId="0" xfId="0" applyAlignment="1" applyBorder="1" applyFont="1">
      <alignment horizontal="center" readingOrder="0" vertical="bottom"/>
    </xf>
    <xf borderId="8" fillId="3" fontId="4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/>
    </xf>
    <xf borderId="4" fillId="4" fontId="3" numFmtId="0" xfId="0" applyAlignment="1" applyBorder="1" applyFont="1">
      <alignment horizontal="center" readingOrder="0" vertical="bottom"/>
    </xf>
    <xf borderId="9" fillId="3" fontId="4" numFmtId="0" xfId="0" applyAlignment="1" applyBorder="1" applyFont="1">
      <alignment horizontal="center" readingOrder="0" vertical="bottom"/>
    </xf>
    <xf borderId="4" fillId="6" fontId="3" numFmtId="0" xfId="0" applyAlignment="1" applyBorder="1" applyFill="1" applyFont="1">
      <alignment horizontal="center" readingOrder="0" vertical="bottom"/>
    </xf>
    <xf borderId="4" fillId="6" fontId="3" numFmtId="0" xfId="0" applyAlignment="1" applyBorder="1" applyFont="1">
      <alignment horizontal="center" readingOrder="0" vertical="bottom"/>
    </xf>
    <xf borderId="10" fillId="3" fontId="4" numFmtId="0" xfId="0" applyAlignment="1" applyBorder="1" applyFont="1">
      <alignment horizontal="center" readingOrder="0" vertical="bottom"/>
    </xf>
    <xf borderId="11" fillId="3" fontId="4" numFmtId="0" xfId="0" applyAlignment="1" applyBorder="1" applyFont="1">
      <alignment horizontal="center" readingOrder="0" vertical="bottom"/>
    </xf>
    <xf borderId="12" fillId="3" fontId="4" numFmtId="0" xfId="0" applyAlignment="1" applyBorder="1" applyFont="1">
      <alignment horizontal="center" readingOrder="0" vertical="bottom"/>
    </xf>
    <xf borderId="13" fillId="7" fontId="3" numFmtId="0" xfId="0" applyAlignment="1" applyBorder="1" applyFill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5" fillId="7" fontId="3" numFmtId="0" xfId="0" applyAlignment="1" applyBorder="1" applyFont="1">
      <alignment horizontal="center" vertical="bottom"/>
    </xf>
    <xf borderId="4" fillId="0" fontId="2" numFmtId="0" xfId="0" applyBorder="1" applyFont="1"/>
    <xf borderId="1" fillId="0" fontId="1" numFmtId="2" xfId="0" applyAlignment="1" applyBorder="1" applyFont="1" applyNumberFormat="1">
      <alignment readingOrder="0"/>
    </xf>
    <xf borderId="4" fillId="0" fontId="2" numFmtId="2" xfId="0" applyAlignment="1" applyBorder="1" applyFont="1" applyNumberFormat="1">
      <alignment horizontal="center" readingOrder="0"/>
    </xf>
    <xf borderId="1" fillId="0" fontId="6" numFmtId="2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10" fillId="0" fontId="2" numFmtId="0" xfId="0" applyBorder="1" applyFont="1"/>
    <xf borderId="10" fillId="0" fontId="2" numFmtId="2" xfId="0" applyBorder="1" applyFont="1" applyNumberFormat="1"/>
    <xf borderId="10" fillId="0" fontId="2" numFmtId="10" xfId="0" applyBorder="1" applyFont="1" applyNumberFormat="1"/>
    <xf borderId="0" fillId="2" fontId="3" numFmtId="0" xfId="0" applyAlignment="1" applyFont="1">
      <alignment readingOrder="0" vertical="bottom"/>
    </xf>
    <xf borderId="7" fillId="0" fontId="2" numFmtId="0" xfId="0" applyBorder="1" applyFont="1"/>
    <xf borderId="7" fillId="0" fontId="2" numFmtId="2" xfId="0" applyBorder="1" applyFont="1" applyNumberFormat="1"/>
    <xf borderId="7" fillId="0" fontId="2" numFmtId="10" xfId="0" applyBorder="1" applyFont="1" applyNumberFormat="1"/>
    <xf borderId="0" fillId="4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3" fontId="11" numFmtId="0" xfId="0" applyAlignment="1" applyFont="1">
      <alignment readingOrder="0"/>
    </xf>
    <xf borderId="0" fillId="5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zsqctwldid9Jw6-b4I_MKXyAxjY6f8nY5W67uMZ0lSQ" TargetMode="External"/><Relationship Id="rId3" Type="http://schemas.openxmlformats.org/officeDocument/2006/relationships/hyperlink" Target="https://drive.google.com/open?id=1NMZYLmL0c7sYni6MXvSS_Pds1EKMfU9eUzXRF1bCAhA" TargetMode="External"/><Relationship Id="rId4" Type="http://schemas.openxmlformats.org/officeDocument/2006/relationships/hyperlink" Target="https://drive.google.com/open?id=1B8UrwyvoAacPkGlUcQiQUu185laNLjGVlv2WJHjCwTE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open?id=1LnunARl1a9XkheDFxbM8l5hmTmmWQfz9W6q6bep8iF4" TargetMode="External"/><Relationship Id="rId5" Type="http://schemas.openxmlformats.org/officeDocument/2006/relationships/hyperlink" Target="https://drive.google.com/open?id=1DeHdsNYGKj59U182UY3WanrE0HAI0NNQgDhoB4NIOh8" TargetMode="External"/><Relationship Id="rId6" Type="http://schemas.openxmlformats.org/officeDocument/2006/relationships/hyperlink" Target="https://drive.google.com/open?id=1rff2r0z-HJMx8E9LIWRq03eD1dB6xYKEaE2diTnP2ic" TargetMode="External"/><Relationship Id="rId7" Type="http://schemas.openxmlformats.org/officeDocument/2006/relationships/hyperlink" Target="https://drive.google.com/open?id=1GVnw538DqCbPOuJFVjYb5eoJPZQoaiO20xcjewFhQic" TargetMode="External"/><Relationship Id="rId8" Type="http://schemas.openxmlformats.org/officeDocument/2006/relationships/hyperlink" Target="https://drive.google.com/open?id=1XfqbumFEGEvifLrlN06hMoureyiMAJxXnDe2K25nSP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8" width="7.29"/>
    <col customWidth="1" min="19" max="19" width="9.43"/>
    <col customWidth="1" min="20" max="20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5" t="s">
        <v>17</v>
      </c>
      <c r="S2" s="7" t="s">
        <v>18</v>
      </c>
      <c r="T2" s="8" t="s">
        <v>19</v>
      </c>
    </row>
    <row r="3">
      <c r="A3" s="9">
        <v>1.0</v>
      </c>
      <c r="B3" s="10" t="s">
        <v>20</v>
      </c>
      <c r="C3" s="11">
        <v>6.0</v>
      </c>
      <c r="D3" s="11">
        <v>2.0</v>
      </c>
      <c r="E3" s="11">
        <v>3.0</v>
      </c>
      <c r="F3" s="11">
        <v>1.0</v>
      </c>
      <c r="G3" s="11">
        <v>1.0</v>
      </c>
      <c r="H3" s="11">
        <v>2.0</v>
      </c>
      <c r="I3" s="12">
        <v>1.0</v>
      </c>
      <c r="J3" s="13">
        <v>3.0</v>
      </c>
      <c r="K3" s="14">
        <v>2.0</v>
      </c>
      <c r="L3" s="14">
        <v>2.0</v>
      </c>
      <c r="M3" s="14">
        <v>16.0</v>
      </c>
      <c r="N3" s="14">
        <v>8.0</v>
      </c>
      <c r="O3" s="14">
        <v>5.0</v>
      </c>
      <c r="P3" s="14">
        <v>6.0</v>
      </c>
      <c r="Q3" s="14">
        <v>15.0</v>
      </c>
      <c r="R3" s="15">
        <f t="shared" ref="R3:R16" si="1">SUM(C3:Q3)</f>
        <v>73</v>
      </c>
      <c r="S3" s="16">
        <f t="shared" ref="S3:S16" si="2">AVERAGE(C3:Q3)</f>
        <v>4.866666667</v>
      </c>
      <c r="T3" s="17">
        <f>R3/$R23</f>
        <v>0.127399651</v>
      </c>
    </row>
    <row r="4">
      <c r="A4" s="9">
        <v>2.0</v>
      </c>
      <c r="B4" s="10" t="s">
        <v>21</v>
      </c>
      <c r="C4" s="18">
        <v>7.0</v>
      </c>
      <c r="D4" s="19">
        <v>5.0</v>
      </c>
      <c r="E4" s="19">
        <v>3.0</v>
      </c>
      <c r="F4" s="19">
        <v>3.0</v>
      </c>
      <c r="G4" s="19">
        <v>0.0</v>
      </c>
      <c r="H4" s="19">
        <v>0.0</v>
      </c>
      <c r="I4" s="20">
        <v>0.0</v>
      </c>
      <c r="J4" s="20">
        <v>1.0</v>
      </c>
      <c r="K4" s="20">
        <v>1.0</v>
      </c>
      <c r="L4" s="20">
        <v>1.0</v>
      </c>
      <c r="M4" s="20">
        <v>2.0</v>
      </c>
      <c r="N4" s="21">
        <v>1.0</v>
      </c>
      <c r="O4" s="20">
        <v>0.0</v>
      </c>
      <c r="P4" s="20">
        <v>5.0</v>
      </c>
      <c r="Q4" s="22">
        <v>9.0</v>
      </c>
      <c r="R4" s="23">
        <f t="shared" si="1"/>
        <v>38</v>
      </c>
      <c r="S4" s="16">
        <f t="shared" si="2"/>
        <v>2.533333333</v>
      </c>
      <c r="T4" s="17">
        <f>R4/$R23</f>
        <v>0.06631762653</v>
      </c>
    </row>
    <row r="5">
      <c r="A5" s="9">
        <v>3.0</v>
      </c>
      <c r="B5" s="10" t="s">
        <v>22</v>
      </c>
      <c r="C5" s="18">
        <v>2.0</v>
      </c>
      <c r="D5" s="18">
        <v>0.0</v>
      </c>
      <c r="E5" s="18">
        <v>3.0</v>
      </c>
      <c r="F5" s="18">
        <v>1.0</v>
      </c>
      <c r="G5" s="18">
        <v>3.0</v>
      </c>
      <c r="H5" s="18">
        <v>2.0</v>
      </c>
      <c r="I5" s="24">
        <v>2.0</v>
      </c>
      <c r="J5" s="13">
        <v>0.0</v>
      </c>
      <c r="K5" s="14">
        <v>4.0</v>
      </c>
      <c r="L5" s="14">
        <v>0.0</v>
      </c>
      <c r="M5" s="14">
        <v>3.0</v>
      </c>
      <c r="N5" s="14">
        <v>3.0</v>
      </c>
      <c r="O5" s="14">
        <v>2.0</v>
      </c>
      <c r="P5" s="25">
        <v>8.0</v>
      </c>
      <c r="Q5" s="14">
        <v>4.0</v>
      </c>
      <c r="R5" s="15">
        <f t="shared" si="1"/>
        <v>37</v>
      </c>
      <c r="S5" s="16">
        <f t="shared" si="2"/>
        <v>2.466666667</v>
      </c>
      <c r="T5" s="17">
        <f>R5/$R23</f>
        <v>0.06457242583</v>
      </c>
    </row>
    <row r="6">
      <c r="A6" s="9">
        <v>4.0</v>
      </c>
      <c r="B6" s="10" t="s">
        <v>23</v>
      </c>
      <c r="C6" s="11">
        <v>2.0</v>
      </c>
      <c r="D6" s="11">
        <v>2.0</v>
      </c>
      <c r="E6" s="11">
        <v>3.0</v>
      </c>
      <c r="F6" s="11">
        <v>3.0</v>
      </c>
      <c r="G6" s="26">
        <v>4.0</v>
      </c>
      <c r="H6" s="26">
        <v>0.0</v>
      </c>
      <c r="I6" s="27">
        <v>1.0</v>
      </c>
      <c r="J6" s="13">
        <v>1.0</v>
      </c>
      <c r="K6" s="14">
        <v>2.0</v>
      </c>
      <c r="L6" s="14">
        <v>4.0</v>
      </c>
      <c r="M6" s="14">
        <v>2.0</v>
      </c>
      <c r="N6" s="14">
        <v>4.0</v>
      </c>
      <c r="O6" s="14">
        <v>3.0</v>
      </c>
      <c r="P6" s="14">
        <v>4.0</v>
      </c>
      <c r="Q6" s="14">
        <v>5.0</v>
      </c>
      <c r="R6" s="15">
        <f t="shared" si="1"/>
        <v>40</v>
      </c>
      <c r="S6" s="16">
        <f t="shared" si="2"/>
        <v>2.666666667</v>
      </c>
      <c r="T6" s="17">
        <f>R6/$R23</f>
        <v>0.06980802792</v>
      </c>
    </row>
    <row r="7">
      <c r="A7" s="9">
        <v>5.0</v>
      </c>
      <c r="B7" s="10" t="s">
        <v>24</v>
      </c>
      <c r="C7" s="18">
        <v>4.0</v>
      </c>
      <c r="D7" s="18">
        <v>2.0</v>
      </c>
      <c r="E7" s="18">
        <v>2.0</v>
      </c>
      <c r="F7" s="18">
        <v>1.0</v>
      </c>
      <c r="G7" s="26">
        <v>2.0</v>
      </c>
      <c r="H7" s="26">
        <v>1.0</v>
      </c>
      <c r="I7" s="27">
        <v>1.0</v>
      </c>
      <c r="J7" s="13">
        <v>4.0</v>
      </c>
      <c r="K7" s="14">
        <v>1.0</v>
      </c>
      <c r="L7" s="14">
        <v>2.0</v>
      </c>
      <c r="M7" s="14">
        <v>1.0</v>
      </c>
      <c r="N7" s="14">
        <v>5.0</v>
      </c>
      <c r="O7" s="14">
        <v>4.0</v>
      </c>
      <c r="P7" s="14">
        <v>3.0</v>
      </c>
      <c r="Q7" s="14">
        <v>5.0</v>
      </c>
      <c r="R7" s="15">
        <f t="shared" si="1"/>
        <v>38</v>
      </c>
      <c r="S7" s="16">
        <f t="shared" si="2"/>
        <v>2.533333333</v>
      </c>
      <c r="T7" s="17">
        <f>R7/$R23</f>
        <v>0.06631762653</v>
      </c>
    </row>
    <row r="8">
      <c r="A8" s="9">
        <v>6.0</v>
      </c>
      <c r="B8" s="10" t="s">
        <v>25</v>
      </c>
      <c r="C8" s="18">
        <v>1.0</v>
      </c>
      <c r="D8" s="18">
        <v>2.0</v>
      </c>
      <c r="E8" s="18">
        <v>2.0</v>
      </c>
      <c r="F8" s="18">
        <v>0.0</v>
      </c>
      <c r="G8" s="11">
        <v>1.0</v>
      </c>
      <c r="H8" s="11">
        <v>4.0</v>
      </c>
      <c r="I8" s="12">
        <v>1.0</v>
      </c>
      <c r="J8" s="13">
        <v>1.0</v>
      </c>
      <c r="K8" s="14">
        <v>0.0</v>
      </c>
      <c r="L8" s="14">
        <v>0.0</v>
      </c>
      <c r="M8" s="14">
        <v>2.0</v>
      </c>
      <c r="N8" s="14">
        <v>1.0</v>
      </c>
      <c r="O8" s="25">
        <v>3.0</v>
      </c>
      <c r="P8" s="28">
        <v>2.0</v>
      </c>
      <c r="Q8" s="29">
        <v>0.0</v>
      </c>
      <c r="R8" s="23">
        <f t="shared" si="1"/>
        <v>20</v>
      </c>
      <c r="S8" s="16">
        <f t="shared" si="2"/>
        <v>1.333333333</v>
      </c>
      <c r="T8" s="17">
        <f>R8/$R23</f>
        <v>0.03490401396</v>
      </c>
    </row>
    <row r="9">
      <c r="A9" s="9">
        <v>7.0</v>
      </c>
      <c r="B9" s="10" t="s">
        <v>26</v>
      </c>
      <c r="C9" s="11">
        <v>1.0</v>
      </c>
      <c r="D9" s="11">
        <v>0.0</v>
      </c>
      <c r="E9" s="11">
        <v>1.0</v>
      </c>
      <c r="F9" s="11">
        <v>1.0</v>
      </c>
      <c r="G9" s="18">
        <v>2.0</v>
      </c>
      <c r="H9" s="18">
        <v>3.0</v>
      </c>
      <c r="I9" s="24">
        <v>2.0</v>
      </c>
      <c r="J9" s="13">
        <v>1.0</v>
      </c>
      <c r="K9" s="14">
        <v>5.0</v>
      </c>
      <c r="L9" s="14">
        <v>0.0</v>
      </c>
      <c r="M9" s="14">
        <v>0.0</v>
      </c>
      <c r="N9" s="14">
        <v>4.0</v>
      </c>
      <c r="O9" s="14">
        <v>1.0</v>
      </c>
      <c r="P9" s="29">
        <v>7.0</v>
      </c>
      <c r="Q9" s="21">
        <v>0.0</v>
      </c>
      <c r="R9" s="15">
        <f t="shared" si="1"/>
        <v>28</v>
      </c>
      <c r="S9" s="16">
        <f t="shared" si="2"/>
        <v>1.866666667</v>
      </c>
      <c r="T9" s="17">
        <f>R9/$R23</f>
        <v>0.04886561955</v>
      </c>
    </row>
    <row r="10">
      <c r="A10" s="9">
        <v>8.0</v>
      </c>
      <c r="B10" s="10" t="s">
        <v>27</v>
      </c>
      <c r="C10" s="18">
        <v>3.0</v>
      </c>
      <c r="D10" s="18">
        <v>2.0</v>
      </c>
      <c r="E10" s="18">
        <v>1.0</v>
      </c>
      <c r="F10" s="18">
        <v>2.0</v>
      </c>
      <c r="G10" s="11">
        <v>2.0</v>
      </c>
      <c r="H10" s="11">
        <v>2.0</v>
      </c>
      <c r="I10" s="12">
        <v>1.0</v>
      </c>
      <c r="J10" s="13">
        <v>3.0</v>
      </c>
      <c r="K10" s="14">
        <v>1.0</v>
      </c>
      <c r="L10" s="14">
        <v>2.0</v>
      </c>
      <c r="M10" s="14">
        <v>6.0</v>
      </c>
      <c r="N10" s="14">
        <v>4.0</v>
      </c>
      <c r="O10" s="30">
        <v>3.0</v>
      </c>
      <c r="P10" s="21">
        <v>1.0</v>
      </c>
      <c r="Q10" s="21">
        <v>0.0</v>
      </c>
      <c r="R10" s="15">
        <f t="shared" si="1"/>
        <v>33</v>
      </c>
      <c r="S10" s="16">
        <f t="shared" si="2"/>
        <v>2.2</v>
      </c>
      <c r="T10" s="17">
        <f>R10/$R23</f>
        <v>0.05759162304</v>
      </c>
    </row>
    <row r="11">
      <c r="A11" s="9">
        <v>9.0</v>
      </c>
      <c r="B11" s="10" t="s">
        <v>28</v>
      </c>
      <c r="C11" s="11">
        <v>1.0</v>
      </c>
      <c r="D11" s="11">
        <v>2.0</v>
      </c>
      <c r="E11" s="11">
        <v>0.0</v>
      </c>
      <c r="F11" s="11">
        <v>0.0</v>
      </c>
      <c r="G11" s="11">
        <v>2.0</v>
      </c>
      <c r="H11" s="11">
        <v>2.0</v>
      </c>
      <c r="I11" s="12">
        <v>1.0</v>
      </c>
      <c r="J11" s="13">
        <v>1.0</v>
      </c>
      <c r="K11" s="25">
        <v>2.0</v>
      </c>
      <c r="L11" s="25">
        <v>1.0</v>
      </c>
      <c r="M11" s="25">
        <v>2.0</v>
      </c>
      <c r="N11" s="29">
        <v>5.0</v>
      </c>
      <c r="O11" s="21">
        <v>0.0</v>
      </c>
      <c r="P11" s="21">
        <v>1.0</v>
      </c>
      <c r="Q11" s="21">
        <v>0.0</v>
      </c>
      <c r="R11" s="15">
        <f t="shared" si="1"/>
        <v>20</v>
      </c>
      <c r="S11" s="16">
        <f t="shared" si="2"/>
        <v>1.333333333</v>
      </c>
      <c r="T11" s="17">
        <f>R11/$R23</f>
        <v>0.03490401396</v>
      </c>
    </row>
    <row r="12">
      <c r="A12" s="9">
        <v>10.0</v>
      </c>
      <c r="B12" s="10" t="s">
        <v>29</v>
      </c>
      <c r="C12" s="11">
        <v>2.0</v>
      </c>
      <c r="D12" s="11">
        <v>3.0</v>
      </c>
      <c r="E12" s="11">
        <v>0.0</v>
      </c>
      <c r="F12" s="11">
        <v>1.0</v>
      </c>
      <c r="G12" s="26">
        <v>6.0</v>
      </c>
      <c r="H12" s="26">
        <v>0.0</v>
      </c>
      <c r="I12" s="27">
        <v>2.0</v>
      </c>
      <c r="J12" s="13">
        <v>2.0</v>
      </c>
      <c r="K12" s="14">
        <v>0.0</v>
      </c>
      <c r="L12" s="14">
        <v>1.0</v>
      </c>
      <c r="M12" s="30">
        <v>2.0</v>
      </c>
      <c r="N12" s="21">
        <v>1.0</v>
      </c>
      <c r="O12" s="21">
        <v>0.0</v>
      </c>
      <c r="P12" s="21">
        <v>0.0</v>
      </c>
      <c r="Q12" s="21">
        <v>0.0</v>
      </c>
      <c r="R12" s="15">
        <f t="shared" si="1"/>
        <v>20</v>
      </c>
      <c r="S12" s="16">
        <f t="shared" si="2"/>
        <v>1.333333333</v>
      </c>
      <c r="T12" s="17">
        <f>R12/$R23</f>
        <v>0.03490401396</v>
      </c>
    </row>
    <row r="13">
      <c r="A13" s="9">
        <v>11.0</v>
      </c>
      <c r="B13" s="10" t="s">
        <v>30</v>
      </c>
      <c r="C13" s="11">
        <v>2.0</v>
      </c>
      <c r="D13" s="11">
        <v>2.0</v>
      </c>
      <c r="E13" s="11">
        <v>1.0</v>
      </c>
      <c r="F13" s="11">
        <v>5.0</v>
      </c>
      <c r="G13" s="19">
        <v>0.0</v>
      </c>
      <c r="H13" s="19">
        <v>5.0</v>
      </c>
      <c r="I13" s="20">
        <v>4.0</v>
      </c>
      <c r="J13" s="13">
        <v>2.0</v>
      </c>
      <c r="K13" s="14">
        <v>1.0</v>
      </c>
      <c r="L13" s="30">
        <v>2.0</v>
      </c>
      <c r="M13" s="20">
        <v>0.0</v>
      </c>
      <c r="N13" s="21">
        <v>2.0</v>
      </c>
      <c r="O13" s="21">
        <v>0.0</v>
      </c>
      <c r="P13" s="21">
        <v>3.0</v>
      </c>
      <c r="Q13" s="21">
        <v>0.0</v>
      </c>
      <c r="R13" s="23">
        <f t="shared" si="1"/>
        <v>29</v>
      </c>
      <c r="S13" s="16">
        <f t="shared" si="2"/>
        <v>1.933333333</v>
      </c>
      <c r="T13" s="17">
        <f>R13/$R23</f>
        <v>0.05061082024</v>
      </c>
    </row>
    <row r="14">
      <c r="A14" s="9">
        <v>12.0</v>
      </c>
      <c r="B14" s="10" t="s">
        <v>31</v>
      </c>
      <c r="C14" s="18">
        <v>4.0</v>
      </c>
      <c r="D14" s="18">
        <v>5.0</v>
      </c>
      <c r="E14" s="18">
        <v>4.0</v>
      </c>
      <c r="F14" s="18">
        <v>5.0</v>
      </c>
      <c r="G14" s="26">
        <v>3.0</v>
      </c>
      <c r="H14" s="26">
        <v>2.0</v>
      </c>
      <c r="I14" s="27">
        <v>3.0</v>
      </c>
      <c r="J14" s="13">
        <v>2.0</v>
      </c>
      <c r="K14" s="30">
        <v>6.0</v>
      </c>
      <c r="L14" s="21">
        <v>2.0</v>
      </c>
      <c r="M14" s="21">
        <v>0.0</v>
      </c>
      <c r="N14" s="21">
        <v>1.0</v>
      </c>
      <c r="O14" s="21">
        <v>0.0</v>
      </c>
      <c r="P14" s="21">
        <v>0.0</v>
      </c>
      <c r="Q14" s="21">
        <v>0.0</v>
      </c>
      <c r="R14" s="15">
        <f t="shared" si="1"/>
        <v>37</v>
      </c>
      <c r="S14" s="16">
        <f t="shared" si="2"/>
        <v>2.466666667</v>
      </c>
      <c r="T14" s="17">
        <f>R14/$R23</f>
        <v>0.06457242583</v>
      </c>
    </row>
    <row r="15">
      <c r="A15" s="9">
        <v>13.0</v>
      </c>
      <c r="B15" s="10" t="s">
        <v>32</v>
      </c>
      <c r="C15" s="11">
        <v>1.0</v>
      </c>
      <c r="D15" s="11">
        <v>1.0</v>
      </c>
      <c r="E15" s="11">
        <v>0.0</v>
      </c>
      <c r="F15" s="11">
        <v>1.0</v>
      </c>
      <c r="G15" s="18">
        <v>1.0</v>
      </c>
      <c r="H15" s="18">
        <v>1.0</v>
      </c>
      <c r="I15" s="24">
        <v>2.0</v>
      </c>
      <c r="J15" s="22">
        <v>3.0</v>
      </c>
      <c r="K15" s="21">
        <v>0.0</v>
      </c>
      <c r="L15" s="21">
        <v>1.0</v>
      </c>
      <c r="M15" s="21">
        <v>0.0</v>
      </c>
      <c r="N15" s="21">
        <v>1.0</v>
      </c>
      <c r="O15" s="21">
        <v>0.0</v>
      </c>
      <c r="P15" s="21">
        <v>2.0</v>
      </c>
      <c r="Q15" s="21">
        <v>0.0</v>
      </c>
      <c r="R15" s="15">
        <f t="shared" si="1"/>
        <v>14</v>
      </c>
      <c r="S15" s="16">
        <f t="shared" si="2"/>
        <v>0.9333333333</v>
      </c>
      <c r="T15" s="17">
        <f>R15/$R23</f>
        <v>0.02443280977</v>
      </c>
    </row>
    <row r="16">
      <c r="A16" s="9">
        <v>14.0</v>
      </c>
      <c r="B16" s="10" t="s">
        <v>33</v>
      </c>
      <c r="C16" s="11">
        <v>4.0</v>
      </c>
      <c r="D16" s="11">
        <v>1.0</v>
      </c>
      <c r="E16" s="11">
        <v>3.0</v>
      </c>
      <c r="F16" s="11">
        <v>1.0</v>
      </c>
      <c r="G16" s="18">
        <v>1.0</v>
      </c>
      <c r="H16" s="18">
        <v>0.0</v>
      </c>
      <c r="I16" s="24">
        <v>5.0</v>
      </c>
      <c r="J16" s="20">
        <v>0.0</v>
      </c>
      <c r="K16" s="20">
        <v>0.0</v>
      </c>
      <c r="L16" s="20">
        <v>1.0</v>
      </c>
      <c r="M16" s="20">
        <v>0.0</v>
      </c>
      <c r="N16" s="21">
        <v>1.0</v>
      </c>
      <c r="O16" s="20">
        <v>0.0</v>
      </c>
      <c r="P16" s="20">
        <v>1.0</v>
      </c>
      <c r="Q16" s="20">
        <v>0.0</v>
      </c>
      <c r="R16" s="23">
        <f t="shared" si="1"/>
        <v>18</v>
      </c>
      <c r="S16" s="16">
        <f t="shared" si="2"/>
        <v>1.2</v>
      </c>
      <c r="T16" s="17">
        <f>R16/$R23</f>
        <v>0.03141361257</v>
      </c>
    </row>
    <row r="17">
      <c r="A17" s="9">
        <v>15.0</v>
      </c>
      <c r="B17" s="10" t="s">
        <v>34</v>
      </c>
      <c r="C17" s="11">
        <v>6.0</v>
      </c>
      <c r="D17" s="11">
        <v>0.0</v>
      </c>
      <c r="E17" s="11">
        <v>3.0</v>
      </c>
      <c r="F17" s="11">
        <v>3.0</v>
      </c>
      <c r="G17" s="11">
        <v>0.0</v>
      </c>
      <c r="H17" s="11">
        <v>2.0</v>
      </c>
      <c r="I17" s="20">
        <v>2.0</v>
      </c>
      <c r="J17" s="31"/>
      <c r="K17" s="32"/>
      <c r="L17" s="32"/>
      <c r="M17" s="32"/>
      <c r="N17" s="32"/>
      <c r="O17" s="32"/>
      <c r="P17" s="33"/>
      <c r="Q17" s="33"/>
      <c r="R17" s="23">
        <f>SUM(C17:I17)</f>
        <v>16</v>
      </c>
      <c r="S17" s="16">
        <f>AVERAGE(C17:I17)</f>
        <v>2.285714286</v>
      </c>
      <c r="T17" s="17">
        <f>R17/$R23</f>
        <v>0.02792321117</v>
      </c>
    </row>
    <row r="18">
      <c r="A18" s="9">
        <v>16.0</v>
      </c>
      <c r="B18" s="10" t="s">
        <v>35</v>
      </c>
      <c r="C18" s="18">
        <v>5.0</v>
      </c>
      <c r="D18" s="18">
        <v>2.0</v>
      </c>
      <c r="E18" s="18">
        <v>1.0</v>
      </c>
      <c r="F18" s="18">
        <v>1.0</v>
      </c>
      <c r="G18" s="18">
        <v>3.0</v>
      </c>
      <c r="H18" s="18">
        <v>3.0</v>
      </c>
      <c r="I18" s="20">
        <v>1.0</v>
      </c>
      <c r="J18" s="20">
        <v>0.0</v>
      </c>
      <c r="K18" s="20">
        <v>2.0</v>
      </c>
      <c r="L18" s="20">
        <v>1.0</v>
      </c>
      <c r="M18" s="20">
        <v>4.0</v>
      </c>
      <c r="N18" s="21">
        <v>2.0</v>
      </c>
      <c r="O18" s="20">
        <v>0.0</v>
      </c>
      <c r="P18" s="20">
        <v>1.0</v>
      </c>
      <c r="Q18" s="20">
        <v>0.0</v>
      </c>
      <c r="R18" s="23">
        <f t="shared" ref="R18:R22" si="3">SUM(C18:Q18)</f>
        <v>26</v>
      </c>
      <c r="S18" s="16">
        <f t="shared" ref="S18:S22" si="4">AVERAGE(C18:Q18)</f>
        <v>1.733333333</v>
      </c>
      <c r="T18" s="17">
        <f>R18/$R23</f>
        <v>0.04537521815</v>
      </c>
    </row>
    <row r="19">
      <c r="A19" s="9">
        <v>17.0</v>
      </c>
      <c r="B19" s="10" t="s">
        <v>36</v>
      </c>
      <c r="C19" s="18">
        <v>4.0</v>
      </c>
      <c r="D19" s="18">
        <v>4.0</v>
      </c>
      <c r="E19" s="18">
        <v>3.0</v>
      </c>
      <c r="F19" s="18">
        <v>1.0</v>
      </c>
      <c r="G19" s="26">
        <v>6.0</v>
      </c>
      <c r="H19" s="19">
        <v>1.0</v>
      </c>
      <c r="I19" s="20">
        <v>2.0</v>
      </c>
      <c r="J19" s="20">
        <v>1.0</v>
      </c>
      <c r="K19" s="20">
        <v>0.0</v>
      </c>
      <c r="L19" s="20">
        <v>1.0</v>
      </c>
      <c r="M19" s="20">
        <v>0.0</v>
      </c>
      <c r="N19" s="21">
        <v>5.0</v>
      </c>
      <c r="O19" s="20">
        <v>0.0</v>
      </c>
      <c r="P19" s="20">
        <v>1.0</v>
      </c>
      <c r="Q19" s="20">
        <v>0.0</v>
      </c>
      <c r="R19" s="23">
        <f t="shared" si="3"/>
        <v>29</v>
      </c>
      <c r="S19" s="16">
        <f t="shared" si="4"/>
        <v>1.933333333</v>
      </c>
      <c r="T19" s="17">
        <f>R19/$R23</f>
        <v>0.05061082024</v>
      </c>
    </row>
    <row r="20">
      <c r="A20" s="9">
        <v>18.0</v>
      </c>
      <c r="B20" s="10" t="s">
        <v>37</v>
      </c>
      <c r="C20" s="18">
        <v>3.0</v>
      </c>
      <c r="D20" s="18">
        <v>1.0</v>
      </c>
      <c r="E20" s="18">
        <v>2.0</v>
      </c>
      <c r="F20" s="19">
        <v>8.0</v>
      </c>
      <c r="G20" s="19">
        <v>0.0</v>
      </c>
      <c r="H20" s="19">
        <v>0.0</v>
      </c>
      <c r="I20" s="20">
        <v>2.0</v>
      </c>
      <c r="J20" s="20">
        <v>0.0</v>
      </c>
      <c r="K20" s="20">
        <v>0.0</v>
      </c>
      <c r="L20" s="20">
        <v>1.0</v>
      </c>
      <c r="M20" s="20">
        <v>0.0</v>
      </c>
      <c r="N20" s="21">
        <v>2.0</v>
      </c>
      <c r="O20" s="20">
        <v>0.0</v>
      </c>
      <c r="P20" s="20">
        <v>1.0</v>
      </c>
      <c r="Q20" s="20">
        <v>0.0</v>
      </c>
      <c r="R20" s="23">
        <f t="shared" si="3"/>
        <v>20</v>
      </c>
      <c r="S20" s="16">
        <f t="shared" si="4"/>
        <v>1.333333333</v>
      </c>
      <c r="T20" s="17">
        <f>R20/$R23</f>
        <v>0.03490401396</v>
      </c>
    </row>
    <row r="21">
      <c r="A21" s="9">
        <v>19.0</v>
      </c>
      <c r="B21" s="10" t="s">
        <v>38</v>
      </c>
      <c r="C21" s="18">
        <v>2.0</v>
      </c>
      <c r="D21" s="18">
        <v>2.0</v>
      </c>
      <c r="E21" s="19">
        <v>2.0</v>
      </c>
      <c r="F21" s="19">
        <v>3.0</v>
      </c>
      <c r="G21" s="19">
        <v>0.0</v>
      </c>
      <c r="H21" s="19">
        <v>0.0</v>
      </c>
      <c r="I21" s="20">
        <v>0.0</v>
      </c>
      <c r="J21" s="20">
        <v>1.0</v>
      </c>
      <c r="K21" s="20">
        <v>1.0</v>
      </c>
      <c r="L21" s="20">
        <v>0.0</v>
      </c>
      <c r="M21" s="20">
        <v>0.0</v>
      </c>
      <c r="N21" s="21">
        <v>3.0</v>
      </c>
      <c r="O21" s="20">
        <v>0.0</v>
      </c>
      <c r="P21" s="20">
        <v>1.0</v>
      </c>
      <c r="Q21" s="20">
        <v>0.0</v>
      </c>
      <c r="R21" s="23">
        <f t="shared" si="3"/>
        <v>15</v>
      </c>
      <c r="S21" s="16">
        <f t="shared" si="4"/>
        <v>1</v>
      </c>
      <c r="T21" s="17">
        <f>R21/$R23</f>
        <v>0.02617801047</v>
      </c>
    </row>
    <row r="22">
      <c r="A22" s="9">
        <v>20.0</v>
      </c>
      <c r="B22" s="10" t="s">
        <v>39</v>
      </c>
      <c r="C22" s="11">
        <v>4.0</v>
      </c>
      <c r="D22" s="19">
        <v>4.0</v>
      </c>
      <c r="E22" s="19">
        <v>2.0</v>
      </c>
      <c r="F22" s="19">
        <v>7.0</v>
      </c>
      <c r="G22" s="19">
        <v>0.0</v>
      </c>
      <c r="H22" s="19">
        <v>1.0</v>
      </c>
      <c r="I22" s="20">
        <v>0.0</v>
      </c>
      <c r="J22" s="20">
        <v>0.0</v>
      </c>
      <c r="K22" s="20">
        <v>1.0</v>
      </c>
      <c r="L22" s="20">
        <v>1.0</v>
      </c>
      <c r="M22" s="20">
        <v>0.0</v>
      </c>
      <c r="N22" s="21">
        <v>1.0</v>
      </c>
      <c r="O22" s="20">
        <v>0.0</v>
      </c>
      <c r="P22" s="20">
        <v>1.0</v>
      </c>
      <c r="Q22" s="20">
        <v>0.0</v>
      </c>
      <c r="R22" s="23">
        <f t="shared" si="3"/>
        <v>22</v>
      </c>
      <c r="S22" s="16">
        <f t="shared" si="4"/>
        <v>1.466666667</v>
      </c>
      <c r="T22" s="17">
        <f>R22/$R23</f>
        <v>0.03839441536</v>
      </c>
    </row>
    <row r="23">
      <c r="A23" s="4" t="s">
        <v>40</v>
      </c>
      <c r="B23" s="3"/>
      <c r="C23" s="23">
        <f t="shared" ref="C23:R23" si="5">SUM(C3:C22)</f>
        <v>64</v>
      </c>
      <c r="D23" s="23">
        <f t="shared" si="5"/>
        <v>42</v>
      </c>
      <c r="E23" s="23">
        <f t="shared" si="5"/>
        <v>39</v>
      </c>
      <c r="F23" s="23">
        <f t="shared" si="5"/>
        <v>48</v>
      </c>
      <c r="G23" s="23">
        <f t="shared" si="5"/>
        <v>37</v>
      </c>
      <c r="H23" s="23">
        <f t="shared" si="5"/>
        <v>31</v>
      </c>
      <c r="I23" s="23">
        <f t="shared" si="5"/>
        <v>33</v>
      </c>
      <c r="J23" s="23">
        <f t="shared" si="5"/>
        <v>26</v>
      </c>
      <c r="K23" s="23">
        <f t="shared" si="5"/>
        <v>29</v>
      </c>
      <c r="L23" s="23">
        <f t="shared" si="5"/>
        <v>23</v>
      </c>
      <c r="M23" s="23">
        <f t="shared" si="5"/>
        <v>40</v>
      </c>
      <c r="N23" s="23">
        <f t="shared" si="5"/>
        <v>54</v>
      </c>
      <c r="O23" s="23">
        <f t="shared" si="5"/>
        <v>21</v>
      </c>
      <c r="P23" s="23">
        <f t="shared" si="5"/>
        <v>48</v>
      </c>
      <c r="Q23" s="23">
        <f t="shared" si="5"/>
        <v>38</v>
      </c>
      <c r="R23" s="23">
        <f t="shared" si="5"/>
        <v>573</v>
      </c>
      <c r="S23" s="34"/>
      <c r="T23" s="34"/>
    </row>
    <row r="24">
      <c r="A24" s="35" t="s">
        <v>18</v>
      </c>
      <c r="B24" s="3"/>
      <c r="C24" s="36">
        <f t="shared" ref="C24:Q24" si="6">AVERAGE(C3:C22)</f>
        <v>3.2</v>
      </c>
      <c r="D24" s="36">
        <f t="shared" si="6"/>
        <v>2.1</v>
      </c>
      <c r="E24" s="36">
        <f t="shared" si="6"/>
        <v>1.95</v>
      </c>
      <c r="F24" s="36">
        <f t="shared" si="6"/>
        <v>2.4</v>
      </c>
      <c r="G24" s="36">
        <f t="shared" si="6"/>
        <v>1.85</v>
      </c>
      <c r="H24" s="36">
        <f t="shared" si="6"/>
        <v>1.55</v>
      </c>
      <c r="I24" s="36">
        <f t="shared" si="6"/>
        <v>1.65</v>
      </c>
      <c r="J24" s="36">
        <f t="shared" si="6"/>
        <v>1.368421053</v>
      </c>
      <c r="K24" s="36">
        <f t="shared" si="6"/>
        <v>1.526315789</v>
      </c>
      <c r="L24" s="36">
        <f t="shared" si="6"/>
        <v>1.210526316</v>
      </c>
      <c r="M24" s="36">
        <f t="shared" si="6"/>
        <v>2.105263158</v>
      </c>
      <c r="N24" s="36">
        <f t="shared" si="6"/>
        <v>2.842105263</v>
      </c>
      <c r="O24" s="36">
        <f t="shared" si="6"/>
        <v>1.105263158</v>
      </c>
      <c r="P24" s="36">
        <f t="shared" si="6"/>
        <v>2.526315789</v>
      </c>
      <c r="Q24" s="36">
        <f t="shared" si="6"/>
        <v>2</v>
      </c>
      <c r="R24" s="37" t="str">
        <f>HYPERLINK("https://drive.google.com/open?id=142Frm26HKIjBtQiYgM6ZIiNitD8PmcZyyJVFBuwNLYo","Count Differences")</f>
        <v>Count Differences</v>
      </c>
      <c r="S24" s="2"/>
      <c r="T24" s="3"/>
    </row>
    <row r="25">
      <c r="A25" s="4" t="s">
        <v>41</v>
      </c>
      <c r="B25" s="3"/>
      <c r="C25" s="38" t="str">
        <f>HYPERLINK("https://drive.google.com/open?id=1vifdrbrq2kkJ2yimzf3y2uvR8hV5LmyKnIxMLcBYpcA","Link")</f>
        <v>Link</v>
      </c>
      <c r="D25" s="38" t="str">
        <f>HYPERLINK("https://drive.google.com/open?id=1s_FoYoZ7puB8Ls2z1AqMu1U9EQtdn4U2pA-AEIhg18k","Link")</f>
        <v>Link</v>
      </c>
      <c r="E25" s="38" t="str">
        <f>HYPERLINK("https://drive.google.com/open?id=1kEwWWf9fXp__R5wwoZxR764qx1Ky9vchusx-Ag9Zmaw","Link")</f>
        <v>Link</v>
      </c>
      <c r="F25" s="38" t="str">
        <f>HYPERLINK("https://drive.google.com/open?id=19dbnUQk0Wb-WZUVp5SRpIDXUFLBuhaUfkERU7edm850","Link")</f>
        <v>Link</v>
      </c>
      <c r="G25" s="38" t="str">
        <f>HYPERLINK("https://drive.google.com/open?id=1bBvPtCnlkfdWHvBEvBdXYC-DTgcO8JbWCg8mJWryH1w","Link")</f>
        <v>Link</v>
      </c>
      <c r="H25" s="38" t="str">
        <f>HYPERLINK("https://drive.google.com/open?id=1m0Su0vMFS5IilmUJ_K_3-2iCRDDV61dbpRJZt9eligM","Link")</f>
        <v>Link</v>
      </c>
      <c r="I25" s="39" t="s">
        <v>42</v>
      </c>
      <c r="J25" s="39" t="s">
        <v>42</v>
      </c>
      <c r="K25" s="39" t="s">
        <v>42</v>
      </c>
      <c r="L25" s="39" t="s">
        <v>42</v>
      </c>
      <c r="M25" s="39" t="s">
        <v>42</v>
      </c>
      <c r="N25" s="39" t="s">
        <v>42</v>
      </c>
      <c r="O25" s="39" t="s">
        <v>42</v>
      </c>
      <c r="P25" s="39" t="s">
        <v>42</v>
      </c>
      <c r="Q25" s="40" t="str">
        <f>HYPERLINK("https://drive.google.com/open?id=1iHVFa8N9PtqRHbjhNeQu9TcJJ-PUahwPK-mhfEHS1Qo","Link")</f>
        <v>Link</v>
      </c>
      <c r="R25" s="41" t="str">
        <f>HYPERLINK("https://drive.google.com/open?id=1_RFNGsNwR8NCJPH3wd7BFp9mgRJKRNzI-lDBnBhr3U8","Season Transcript")</f>
        <v>Season Transcript</v>
      </c>
      <c r="S25" s="2"/>
      <c r="T25" s="3"/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  <c r="T26" s="44"/>
    </row>
    <row r="27">
      <c r="A27" s="45" t="s">
        <v>43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48"/>
    </row>
    <row r="28">
      <c r="A28" s="49" t="s">
        <v>44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48"/>
    </row>
    <row r="29">
      <c r="A29" s="50" t="s">
        <v>45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48"/>
    </row>
    <row r="30">
      <c r="A30" s="51" t="s">
        <v>46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48"/>
    </row>
    <row r="31">
      <c r="A31" s="52" t="s">
        <v>47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48"/>
    </row>
  </sheetData>
  <mergeCells count="13">
    <mergeCell ref="A26:B26"/>
    <mergeCell ref="A27:B27"/>
    <mergeCell ref="A28:B28"/>
    <mergeCell ref="A29:B29"/>
    <mergeCell ref="A30:B30"/>
    <mergeCell ref="A31:B31"/>
    <mergeCell ref="A1:T1"/>
    <mergeCell ref="A2:B2"/>
    <mergeCell ref="A23:B23"/>
    <mergeCell ref="A24:B24"/>
    <mergeCell ref="R24:T24"/>
    <mergeCell ref="A25:B25"/>
    <mergeCell ref="R25:T25"/>
  </mergeCells>
  <hyperlinks>
    <hyperlink r:id="rId2" ref="I25"/>
    <hyperlink r:id="rId3" ref="J25"/>
    <hyperlink r:id="rId4" ref="K25"/>
    <hyperlink r:id="rId5" ref="L25"/>
    <hyperlink r:id="rId6" ref="M25"/>
    <hyperlink r:id="rId7" ref="N25"/>
    <hyperlink r:id="rId8" ref="O25"/>
    <hyperlink r:id="rId9" ref="P25"/>
  </hyperlinks>
  <drawing r:id="rId10"/>
  <legacyDrawing r:id="rId11"/>
</worksheet>
</file>