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rdanfowler/Dropbox/Mac/Downloads/SC Temp/"/>
    </mc:Choice>
  </mc:AlternateContent>
  <xr:revisionPtr revIDLastSave="0" documentId="13_ncr:1_{79645B14-B029-C448-BB2C-8561B5239790}" xr6:coauthVersionLast="47" xr6:coauthVersionMax="47" xr10:uidLastSave="{00000000-0000-0000-0000-000000000000}"/>
  <bookViews>
    <workbookView xWindow="0" yWindow="0" windowWidth="28800" windowHeight="18000" xr2:uid="{D6F25442-7095-9141-8F79-9420458A995C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1" l="1"/>
  <c r="L25" i="1" s="1"/>
  <c r="M15" i="1"/>
  <c r="M24" i="1"/>
  <c r="M23" i="1"/>
  <c r="L24" i="1"/>
  <c r="L23" i="1"/>
  <c r="K24" i="1"/>
  <c r="K2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4" i="1"/>
  <c r="J23" i="1"/>
  <c r="H39" i="1"/>
  <c r="H37" i="1"/>
  <c r="H35" i="1"/>
  <c r="H33" i="1"/>
  <c r="H31" i="1"/>
  <c r="H29" i="1"/>
  <c r="H27" i="1"/>
  <c r="H25" i="1"/>
  <c r="H23" i="1"/>
  <c r="M25" i="1" l="1"/>
  <c r="L26" i="1"/>
  <c r="K25" i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H20" i="1"/>
  <c r="I20" i="1"/>
  <c r="J20" i="1"/>
  <c r="K20" i="1"/>
  <c r="L20" i="1"/>
  <c r="M20" i="1"/>
  <c r="N20" i="1"/>
  <c r="H19" i="1"/>
  <c r="I19" i="1"/>
  <c r="J19" i="1"/>
  <c r="K19" i="1"/>
  <c r="L19" i="1"/>
  <c r="M19" i="1"/>
  <c r="N19" i="1"/>
  <c r="H18" i="1"/>
  <c r="I18" i="1"/>
  <c r="J18" i="1"/>
  <c r="K18" i="1"/>
  <c r="L18" i="1"/>
  <c r="M18" i="1"/>
  <c r="N18" i="1"/>
  <c r="N17" i="1"/>
  <c r="M17" i="1"/>
  <c r="L17" i="1"/>
  <c r="K17" i="1"/>
  <c r="J17" i="1"/>
  <c r="I17" i="1"/>
  <c r="H17" i="1"/>
  <c r="N16" i="1"/>
  <c r="M16" i="1"/>
  <c r="L16" i="1"/>
  <c r="K16" i="1"/>
  <c r="J16" i="1"/>
  <c r="I16" i="1"/>
  <c r="H16" i="1"/>
  <c r="N15" i="1"/>
  <c r="L15" i="1"/>
  <c r="K15" i="1"/>
  <c r="J15" i="1"/>
  <c r="I15" i="1"/>
  <c r="H15" i="1"/>
  <c r="N14" i="1"/>
  <c r="M14" i="1"/>
  <c r="L14" i="1"/>
  <c r="K14" i="1"/>
  <c r="J14" i="1"/>
  <c r="I14" i="1"/>
  <c r="H14" i="1"/>
  <c r="N13" i="1"/>
  <c r="M13" i="1"/>
  <c r="L13" i="1"/>
  <c r="K13" i="1"/>
  <c r="J13" i="1"/>
  <c r="I13" i="1"/>
  <c r="H13" i="1"/>
  <c r="N12" i="1"/>
  <c r="M12" i="1"/>
  <c r="L12" i="1"/>
  <c r="K12" i="1"/>
  <c r="J12" i="1"/>
  <c r="I12" i="1"/>
  <c r="H12" i="1"/>
  <c r="N11" i="1"/>
  <c r="M11" i="1"/>
  <c r="L11" i="1"/>
  <c r="K11" i="1"/>
  <c r="J11" i="1"/>
  <c r="I11" i="1"/>
  <c r="H11" i="1"/>
  <c r="N10" i="1"/>
  <c r="M10" i="1"/>
  <c r="L10" i="1"/>
  <c r="K10" i="1"/>
  <c r="J10" i="1"/>
  <c r="I10" i="1"/>
  <c r="H10" i="1"/>
  <c r="M26" i="1" l="1"/>
  <c r="L27" i="1"/>
  <c r="M27" i="1" l="1"/>
  <c r="L28" i="1"/>
  <c r="L29" i="1" l="1"/>
  <c r="M28" i="1"/>
  <c r="L30" i="1" l="1"/>
  <c r="M29" i="1"/>
  <c r="L31" i="1" l="1"/>
  <c r="M30" i="1"/>
  <c r="L32" i="1" l="1"/>
  <c r="M31" i="1"/>
  <c r="M32" i="1" l="1"/>
  <c r="L33" i="1"/>
  <c r="M33" i="1" l="1"/>
  <c r="L34" i="1"/>
  <c r="M34" i="1" l="1"/>
  <c r="L35" i="1"/>
  <c r="M35" i="1" l="1"/>
  <c r="L36" i="1"/>
  <c r="L37" i="1" l="1"/>
  <c r="M36" i="1"/>
  <c r="L38" i="1" l="1"/>
  <c r="M37" i="1"/>
  <c r="L39" i="1" l="1"/>
  <c r="M38" i="1"/>
  <c r="M39" i="1" l="1"/>
  <c r="L40" i="1"/>
  <c r="M40" i="1" l="1"/>
  <c r="L41" i="1"/>
  <c r="M41" i="1" l="1"/>
  <c r="L42" i="1"/>
  <c r="M42" i="1" s="1"/>
</calcChain>
</file>

<file path=xl/sharedStrings.xml><?xml version="1.0" encoding="utf-8"?>
<sst xmlns="http://schemas.openxmlformats.org/spreadsheetml/2006/main" count="12" uniqueCount="11">
  <si>
    <t>Returns</t>
  </si>
  <si>
    <t>AUM</t>
  </si>
  <si>
    <t>MGT fee</t>
  </si>
  <si>
    <t>Per fee</t>
  </si>
  <si>
    <t>Time</t>
  </si>
  <si>
    <t>Timeline</t>
  </si>
  <si>
    <t>Return</t>
  </si>
  <si>
    <t>Fees</t>
  </si>
  <si>
    <t>Total Fees</t>
  </si>
  <si>
    <t>Business Income</t>
  </si>
  <si>
    <t>Takehome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</si>
</sst>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Garamond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0" fontId="2" fillId="0" borderId="0" xfId="0" applyNumberFormat="1" applyFont="1"/>
    <xf numFmtId="9" fontId="2" fillId="0" borderId="0" xfId="0" applyNumberFormat="1" applyFont="1"/>
    <xf numFmtId="9" fontId="2" fillId="0" borderId="0" xfId="2" applyFont="1"/>
    <xf numFmtId="44" fontId="2" fillId="0" borderId="0" xfId="1" applyFont="1"/>
    <xf numFmtId="0" fontId="2" fillId="0" borderId="0" xfId="1" applyNumberFormat="1" applyFont="1"/>
    <xf numFmtId="44" fontId="2" fillId="0" borderId="0" xfId="0" applyNumberFormat="1" applyFont="1"/>
    <xf numFmtId="44" fontId="2" fillId="2" borderId="0" xfId="0" applyNumberFormat="1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2D6CA-7A02-2F49-B6AB-7992ADDA787D}">
  <dimension ref="C5:R49"/>
  <sheetViews>
    <sheetView tabSelected="1" topLeftCell="E5" zoomScale="131" workbookViewId="0">
      <selection activeCell="J7" sqref="J7"/>
    </sheetView>
  </sheetViews>
  <sheetFormatPr baseColWidth="10" defaultRowHeight="16" x14ac:dyDescent="0.2"/>
  <cols>
    <col min="7" max="7" width="19.33203125" bestFit="1" customWidth="1"/>
    <col min="8" max="8" width="19" bestFit="1" customWidth="1"/>
    <col min="9" max="10" width="16.6640625" bestFit="1" customWidth="1"/>
    <col min="11" max="11" width="18" bestFit="1" customWidth="1"/>
    <col min="12" max="12" width="17.83203125" bestFit="1" customWidth="1"/>
    <col min="13" max="13" width="18.33203125" bestFit="1" customWidth="1"/>
    <col min="14" max="14" width="18.1640625" bestFit="1" customWidth="1"/>
  </cols>
  <sheetData>
    <row r="5" spans="3:18" x14ac:dyDescent="0.2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3:18" x14ac:dyDescent="0.2"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3:18" x14ac:dyDescent="0.2"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3:18" x14ac:dyDescent="0.2">
      <c r="C8" s="1"/>
      <c r="D8" s="1"/>
      <c r="E8" s="1" t="s">
        <v>2</v>
      </c>
      <c r="F8" s="1" t="s">
        <v>3</v>
      </c>
      <c r="G8" s="1"/>
      <c r="H8" s="1" t="s">
        <v>0</v>
      </c>
      <c r="I8" s="1"/>
      <c r="J8" s="1"/>
      <c r="K8" s="1"/>
      <c r="L8" s="1"/>
      <c r="M8" s="1"/>
      <c r="N8" s="1"/>
      <c r="O8" s="1"/>
      <c r="P8" s="1"/>
      <c r="Q8" s="1"/>
      <c r="R8" s="1"/>
    </row>
    <row r="9" spans="3:18" x14ac:dyDescent="0.2">
      <c r="C9" s="1"/>
      <c r="D9" s="1"/>
      <c r="E9" s="2">
        <v>1.4999999999999999E-2</v>
      </c>
      <c r="F9" s="3">
        <v>0.15</v>
      </c>
      <c r="G9" s="1" t="s">
        <v>1</v>
      </c>
      <c r="H9" s="4">
        <v>0</v>
      </c>
      <c r="I9" s="4">
        <v>0.05</v>
      </c>
      <c r="J9" s="4">
        <v>0.1</v>
      </c>
      <c r="K9" s="4">
        <v>0.15</v>
      </c>
      <c r="L9" s="4">
        <v>0.2</v>
      </c>
      <c r="M9" s="4">
        <v>0.25</v>
      </c>
      <c r="N9" s="4">
        <v>0.3</v>
      </c>
      <c r="O9" s="1" t="s">
        <v>4</v>
      </c>
      <c r="P9" s="1"/>
      <c r="Q9" s="1"/>
      <c r="R9" s="1"/>
    </row>
    <row r="10" spans="3:18" x14ac:dyDescent="0.2">
      <c r="C10" s="1"/>
      <c r="D10" s="1"/>
      <c r="E10" s="1"/>
      <c r="F10" s="1"/>
      <c r="G10" s="5">
        <v>1000000</v>
      </c>
      <c r="H10" s="5">
        <f t="shared" ref="H10:I20" si="0">$G10*H$9*$F$9+$G10*$E$9</f>
        <v>15000</v>
      </c>
      <c r="I10" s="5">
        <f t="shared" si="0"/>
        <v>22500</v>
      </c>
      <c r="J10" s="5">
        <f t="shared" ref="J10:N20" si="1">$G10*J$9*$F$9+$G10*$E$9</f>
        <v>30000</v>
      </c>
      <c r="K10" s="5">
        <f t="shared" si="1"/>
        <v>37500</v>
      </c>
      <c r="L10" s="5">
        <f t="shared" si="1"/>
        <v>45000</v>
      </c>
      <c r="M10" s="5">
        <f t="shared" si="1"/>
        <v>52500</v>
      </c>
      <c r="N10" s="5">
        <f>$G10*N$9*$F$9+$G10*$E$9</f>
        <v>60000</v>
      </c>
      <c r="O10" s="1">
        <v>3</v>
      </c>
      <c r="P10" s="1"/>
      <c r="Q10" s="1"/>
      <c r="R10" s="1"/>
    </row>
    <row r="11" spans="3:18" x14ac:dyDescent="0.2">
      <c r="C11" s="1"/>
      <c r="D11" s="1"/>
      <c r="E11" s="1"/>
      <c r="F11" s="1"/>
      <c r="G11" s="5">
        <v>10000000</v>
      </c>
      <c r="H11" s="5">
        <f t="shared" si="0"/>
        <v>150000</v>
      </c>
      <c r="I11" s="5">
        <f t="shared" si="0"/>
        <v>225000</v>
      </c>
      <c r="J11" s="5">
        <f t="shared" si="1"/>
        <v>300000</v>
      </c>
      <c r="K11" s="5">
        <f t="shared" si="1"/>
        <v>375000</v>
      </c>
      <c r="L11" s="5">
        <f t="shared" si="1"/>
        <v>450000</v>
      </c>
      <c r="M11" s="5">
        <f t="shared" si="1"/>
        <v>525000</v>
      </c>
      <c r="N11" s="5">
        <f t="shared" si="1"/>
        <v>600000</v>
      </c>
      <c r="O11" s="1">
        <v>3</v>
      </c>
      <c r="P11" s="1"/>
      <c r="Q11" s="1"/>
      <c r="R11" s="1"/>
    </row>
    <row r="12" spans="3:18" x14ac:dyDescent="0.2">
      <c r="C12" s="1"/>
      <c r="D12" s="1"/>
      <c r="E12" s="1"/>
      <c r="F12" s="1"/>
      <c r="G12" s="5">
        <v>20000000</v>
      </c>
      <c r="H12" s="5">
        <f t="shared" si="0"/>
        <v>300000</v>
      </c>
      <c r="I12" s="5">
        <f t="shared" si="0"/>
        <v>450000</v>
      </c>
      <c r="J12" s="5">
        <f t="shared" si="1"/>
        <v>600000</v>
      </c>
      <c r="K12" s="5">
        <f t="shared" si="1"/>
        <v>750000</v>
      </c>
      <c r="L12" s="5">
        <f t="shared" si="1"/>
        <v>900000</v>
      </c>
      <c r="M12" s="5">
        <f t="shared" si="1"/>
        <v>1050000</v>
      </c>
      <c r="N12" s="5">
        <f t="shared" si="1"/>
        <v>1200000</v>
      </c>
      <c r="O12" s="1">
        <v>3</v>
      </c>
      <c r="P12" s="1"/>
      <c r="Q12" s="1"/>
      <c r="R12" s="1"/>
    </row>
    <row r="13" spans="3:18" x14ac:dyDescent="0.2">
      <c r="C13" s="1"/>
      <c r="D13" s="1"/>
      <c r="E13" s="1"/>
      <c r="F13" s="1"/>
      <c r="G13" s="5">
        <v>50000000</v>
      </c>
      <c r="H13" s="5">
        <f t="shared" si="0"/>
        <v>750000</v>
      </c>
      <c r="I13" s="5">
        <f t="shared" si="0"/>
        <v>1125000</v>
      </c>
      <c r="J13" s="5">
        <f t="shared" si="1"/>
        <v>1500000</v>
      </c>
      <c r="K13" s="5">
        <f t="shared" si="1"/>
        <v>1875000</v>
      </c>
      <c r="L13" s="5">
        <f t="shared" si="1"/>
        <v>2250000</v>
      </c>
      <c r="M13" s="5">
        <f t="shared" si="1"/>
        <v>2625000</v>
      </c>
      <c r="N13" s="5">
        <f t="shared" si="1"/>
        <v>3000000</v>
      </c>
      <c r="O13" s="1">
        <v>3</v>
      </c>
      <c r="P13" s="1"/>
      <c r="Q13" s="1"/>
      <c r="R13" s="1"/>
    </row>
    <row r="14" spans="3:18" x14ac:dyDescent="0.2">
      <c r="C14" s="1"/>
      <c r="D14" s="1"/>
      <c r="E14" s="1"/>
      <c r="F14" s="1"/>
      <c r="G14" s="5">
        <v>100000000</v>
      </c>
      <c r="H14" s="5">
        <f t="shared" si="0"/>
        <v>1500000</v>
      </c>
      <c r="I14" s="5">
        <f t="shared" si="0"/>
        <v>2250000</v>
      </c>
      <c r="J14" s="5">
        <f t="shared" si="1"/>
        <v>3000000</v>
      </c>
      <c r="K14" s="5">
        <f t="shared" si="1"/>
        <v>3750000</v>
      </c>
      <c r="L14" s="5">
        <f t="shared" si="1"/>
        <v>4500000</v>
      </c>
      <c r="M14" s="5">
        <f t="shared" si="1"/>
        <v>5250000</v>
      </c>
      <c r="N14" s="5">
        <f t="shared" si="1"/>
        <v>6000000</v>
      </c>
      <c r="O14" s="1">
        <v>3</v>
      </c>
      <c r="P14" s="1"/>
      <c r="Q14" s="1"/>
      <c r="R14" s="1"/>
    </row>
    <row r="15" spans="3:18" x14ac:dyDescent="0.2">
      <c r="C15" s="1"/>
      <c r="D15" s="1"/>
      <c r="E15" s="1"/>
      <c r="F15" s="1"/>
      <c r="G15" s="5">
        <v>250000000</v>
      </c>
      <c r="H15" s="5">
        <f t="shared" si="0"/>
        <v>3750000</v>
      </c>
      <c r="I15" s="5">
        <f t="shared" si="0"/>
        <v>5625000</v>
      </c>
      <c r="J15" s="5">
        <f t="shared" si="1"/>
        <v>7500000</v>
      </c>
      <c r="K15" s="5">
        <f t="shared" si="1"/>
        <v>9375000</v>
      </c>
      <c r="L15" s="5">
        <f t="shared" si="1"/>
        <v>11250000</v>
      </c>
      <c r="M15" s="5">
        <f>$G15*M$9*$F$9+$G15*$E$9</f>
        <v>13125000</v>
      </c>
      <c r="N15" s="5">
        <f t="shared" si="1"/>
        <v>15000000</v>
      </c>
      <c r="O15" s="1">
        <v>3</v>
      </c>
      <c r="P15" s="1"/>
      <c r="Q15" s="1"/>
      <c r="R15" s="1"/>
    </row>
    <row r="16" spans="3:18" x14ac:dyDescent="0.2">
      <c r="C16" s="1"/>
      <c r="D16" s="1"/>
      <c r="E16" s="1"/>
      <c r="F16" s="1"/>
      <c r="G16" s="5">
        <v>500000000</v>
      </c>
      <c r="H16" s="5">
        <f t="shared" si="0"/>
        <v>7500000</v>
      </c>
      <c r="I16" s="5">
        <f t="shared" si="0"/>
        <v>11250000</v>
      </c>
      <c r="J16" s="5">
        <f t="shared" si="1"/>
        <v>15000000</v>
      </c>
      <c r="K16" s="5">
        <f t="shared" si="1"/>
        <v>18750000</v>
      </c>
      <c r="L16" s="5">
        <f t="shared" si="1"/>
        <v>22500000</v>
      </c>
      <c r="M16" s="5">
        <f t="shared" si="1"/>
        <v>26250000</v>
      </c>
      <c r="N16" s="5">
        <f t="shared" si="1"/>
        <v>30000000</v>
      </c>
      <c r="O16" s="1">
        <v>3</v>
      </c>
      <c r="P16" s="1"/>
      <c r="Q16" s="1"/>
      <c r="R16" s="1"/>
    </row>
    <row r="17" spans="3:18" x14ac:dyDescent="0.2">
      <c r="C17" s="1"/>
      <c r="D17" s="1"/>
      <c r="E17" s="1"/>
      <c r="F17" s="1"/>
      <c r="G17" s="5">
        <v>1000000000</v>
      </c>
      <c r="H17" s="5">
        <f t="shared" si="0"/>
        <v>15000000</v>
      </c>
      <c r="I17" s="5">
        <f t="shared" si="0"/>
        <v>22500000</v>
      </c>
      <c r="J17" s="5">
        <f t="shared" si="1"/>
        <v>30000000</v>
      </c>
      <c r="K17" s="5">
        <f t="shared" si="1"/>
        <v>37500000</v>
      </c>
      <c r="L17" s="5">
        <f t="shared" si="1"/>
        <v>45000000</v>
      </c>
      <c r="M17" s="5">
        <f t="shared" si="1"/>
        <v>52500000</v>
      </c>
      <c r="N17" s="5">
        <f t="shared" si="1"/>
        <v>60000000</v>
      </c>
      <c r="O17" s="1">
        <v>3</v>
      </c>
      <c r="P17" s="1"/>
      <c r="Q17" s="1"/>
      <c r="R17" s="1"/>
    </row>
    <row r="18" spans="3:18" x14ac:dyDescent="0.2">
      <c r="C18" s="1"/>
      <c r="D18" s="1"/>
      <c r="E18" s="1"/>
      <c r="F18" s="1"/>
      <c r="G18" s="5">
        <v>5000000000</v>
      </c>
      <c r="H18" s="5">
        <f t="shared" si="0"/>
        <v>75000000</v>
      </c>
      <c r="I18" s="5">
        <f t="shared" si="0"/>
        <v>112500000</v>
      </c>
      <c r="J18" s="5">
        <f t="shared" si="1"/>
        <v>150000000</v>
      </c>
      <c r="K18" s="5">
        <f t="shared" si="1"/>
        <v>187500000</v>
      </c>
      <c r="L18" s="5">
        <f t="shared" si="1"/>
        <v>225000000</v>
      </c>
      <c r="M18" s="5">
        <f t="shared" si="1"/>
        <v>262500000</v>
      </c>
      <c r="N18" s="5">
        <f t="shared" si="1"/>
        <v>300000000</v>
      </c>
      <c r="O18" s="1">
        <v>3</v>
      </c>
      <c r="P18" s="1"/>
      <c r="Q18" s="1"/>
      <c r="R18" s="1"/>
    </row>
    <row r="19" spans="3:18" x14ac:dyDescent="0.2">
      <c r="C19" s="1"/>
      <c r="D19" s="1"/>
      <c r="E19" s="1"/>
      <c r="F19" s="1"/>
      <c r="G19" s="5">
        <v>10000000000</v>
      </c>
      <c r="H19" s="5">
        <f t="shared" si="0"/>
        <v>150000000</v>
      </c>
      <c r="I19" s="5">
        <f t="shared" si="0"/>
        <v>225000000</v>
      </c>
      <c r="J19" s="5">
        <f t="shared" si="1"/>
        <v>300000000</v>
      </c>
      <c r="K19" s="5">
        <f t="shared" si="1"/>
        <v>375000000</v>
      </c>
      <c r="L19" s="5">
        <f t="shared" si="1"/>
        <v>450000000</v>
      </c>
      <c r="M19" s="5">
        <f t="shared" si="1"/>
        <v>525000000</v>
      </c>
      <c r="N19" s="5">
        <f t="shared" si="1"/>
        <v>600000000</v>
      </c>
      <c r="O19" s="1">
        <v>3</v>
      </c>
      <c r="P19" s="1"/>
      <c r="Q19" s="1"/>
      <c r="R19" s="1"/>
    </row>
    <row r="20" spans="3:18" x14ac:dyDescent="0.2">
      <c r="C20" s="1"/>
      <c r="D20" s="1"/>
      <c r="E20" s="1"/>
      <c r="F20" s="1"/>
      <c r="G20" s="5">
        <v>20000000000</v>
      </c>
      <c r="H20" s="5">
        <f t="shared" si="0"/>
        <v>300000000</v>
      </c>
      <c r="I20" s="5">
        <f t="shared" si="0"/>
        <v>450000000</v>
      </c>
      <c r="J20" s="5">
        <f t="shared" si="1"/>
        <v>600000000</v>
      </c>
      <c r="K20" s="5">
        <f t="shared" si="1"/>
        <v>750000000</v>
      </c>
      <c r="L20" s="5">
        <f t="shared" si="1"/>
        <v>900000000</v>
      </c>
      <c r="M20" s="5">
        <f t="shared" si="1"/>
        <v>1050000000</v>
      </c>
      <c r="N20" s="5">
        <f t="shared" si="1"/>
        <v>1200000000</v>
      </c>
      <c r="O20" s="1">
        <v>3</v>
      </c>
      <c r="P20" s="1"/>
      <c r="Q20" s="1"/>
      <c r="R20" s="1"/>
    </row>
    <row r="21" spans="3:18" x14ac:dyDescent="0.2">
      <c r="C21" s="1"/>
      <c r="D21" s="1"/>
      <c r="E21" s="1"/>
      <c r="F21" s="1"/>
      <c r="G21" s="1"/>
      <c r="H21" s="1"/>
      <c r="I21" s="1"/>
      <c r="J21" s="1"/>
      <c r="K21" s="1"/>
      <c r="L21" s="1"/>
      <c r="M21" s="1">
        <v>0.15</v>
      </c>
      <c r="N21" s="1"/>
      <c r="O21" s="1"/>
      <c r="P21" s="1"/>
      <c r="Q21" s="1"/>
      <c r="R21" s="1"/>
    </row>
    <row r="22" spans="3:18" x14ac:dyDescent="0.2">
      <c r="C22" s="1"/>
      <c r="D22" s="1"/>
      <c r="E22" s="1"/>
      <c r="F22" s="1"/>
      <c r="G22" s="1" t="s">
        <v>5</v>
      </c>
      <c r="H22" s="1" t="s">
        <v>1</v>
      </c>
      <c r="I22" s="1" t="s">
        <v>6</v>
      </c>
      <c r="J22" s="1" t="s">
        <v>7</v>
      </c>
      <c r="K22" s="1" t="s">
        <v>8</v>
      </c>
      <c r="L22" s="1" t="s">
        <v>9</v>
      </c>
      <c r="M22" s="1" t="s">
        <v>10</v>
      </c>
      <c r="N22" s="1"/>
      <c r="O22" s="1"/>
      <c r="P22" s="1"/>
      <c r="Q22" s="1"/>
      <c r="R22" s="1"/>
    </row>
    <row r="23" spans="3:18" x14ac:dyDescent="0.2">
      <c r="C23" s="1"/>
      <c r="D23" s="1"/>
      <c r="E23" s="1"/>
      <c r="F23" s="1"/>
      <c r="G23" s="6">
        <v>1</v>
      </c>
      <c r="H23" s="5">
        <f>G12</f>
        <v>20000000</v>
      </c>
      <c r="I23" s="3">
        <v>0.05</v>
      </c>
      <c r="J23" s="5">
        <f>INDEX($H$10:$N$20, MATCH(H23, $G$10:$G$20, 0), MATCH(I23, $H$9:$N$9, 0))</f>
        <v>450000</v>
      </c>
      <c r="K23" s="7">
        <f>J23</f>
        <v>450000</v>
      </c>
      <c r="L23" s="7">
        <f>J23</f>
        <v>450000</v>
      </c>
      <c r="M23" s="7">
        <f>L23*$M$21</f>
        <v>67500</v>
      </c>
      <c r="N23" s="1"/>
      <c r="O23" s="1"/>
      <c r="P23" s="1"/>
      <c r="Q23" s="1"/>
      <c r="R23" s="1"/>
    </row>
    <row r="24" spans="3:18" x14ac:dyDescent="0.2">
      <c r="C24" s="1"/>
      <c r="D24" s="1"/>
      <c r="E24" s="1"/>
      <c r="F24" s="1"/>
      <c r="G24" s="6">
        <v>2</v>
      </c>
      <c r="H24" s="5">
        <v>20000000</v>
      </c>
      <c r="I24" s="3">
        <v>0</v>
      </c>
      <c r="J24" s="5">
        <f>INDEX($H$10:$N$20, MATCH(H24, $G$10:$G$20, 0), MATCH(I24, $H$9:$N$9, 0))</f>
        <v>300000</v>
      </c>
      <c r="K24" s="7">
        <f t="shared" ref="K24:K42" si="2">J24+K23</f>
        <v>750000</v>
      </c>
      <c r="L24" s="7">
        <f t="shared" ref="L24:L42" si="3">(L23*0.08+L23)+J24</f>
        <v>786000</v>
      </c>
      <c r="M24" s="7">
        <f t="shared" ref="M24:M42" si="4">L24*$M$21</f>
        <v>117900</v>
      </c>
      <c r="N24" s="1"/>
      <c r="O24" s="1"/>
      <c r="P24" s="1"/>
      <c r="Q24" s="1"/>
      <c r="R24" s="1"/>
    </row>
    <row r="25" spans="3:18" x14ac:dyDescent="0.2">
      <c r="C25" s="1"/>
      <c r="D25" s="1"/>
      <c r="E25" s="1"/>
      <c r="F25" s="1"/>
      <c r="G25" s="6">
        <v>3</v>
      </c>
      <c r="H25" s="5">
        <f>G13</f>
        <v>50000000</v>
      </c>
      <c r="I25" s="3">
        <v>0.1</v>
      </c>
      <c r="J25" s="5">
        <f>INDEX($H$10:$N$20, MATCH(H25, $G$10:$G$20, 0), MATCH(I25, $H$9:$N$9, 0))</f>
        <v>1500000</v>
      </c>
      <c r="K25" s="7">
        <f t="shared" si="2"/>
        <v>2250000</v>
      </c>
      <c r="L25" s="7">
        <f t="shared" si="3"/>
        <v>2348880</v>
      </c>
      <c r="M25" s="7">
        <f t="shared" si="4"/>
        <v>352332</v>
      </c>
      <c r="N25" s="1"/>
      <c r="O25" s="1"/>
      <c r="P25" s="1"/>
      <c r="Q25" s="1"/>
      <c r="R25" s="1"/>
    </row>
    <row r="26" spans="3:18" x14ac:dyDescent="0.2">
      <c r="C26" s="1"/>
      <c r="D26" s="1"/>
      <c r="E26" s="1"/>
      <c r="F26" s="1"/>
      <c r="G26" s="6">
        <v>4</v>
      </c>
      <c r="H26" s="5">
        <v>50000000</v>
      </c>
      <c r="I26" s="3">
        <v>0.15</v>
      </c>
      <c r="J26" s="5">
        <f t="shared" ref="J26:J42" si="5">INDEX($H$10:$N$20, MATCH(H26, $G$10:$G$20, 0), MATCH(I26, $H$9:$N$9, 0))</f>
        <v>1875000</v>
      </c>
      <c r="K26" s="7">
        <f t="shared" si="2"/>
        <v>4125000</v>
      </c>
      <c r="L26" s="7">
        <f t="shared" si="3"/>
        <v>4411790.4000000004</v>
      </c>
      <c r="M26" s="7">
        <f t="shared" si="4"/>
        <v>661768.56000000006</v>
      </c>
      <c r="N26" s="1"/>
      <c r="O26" s="1"/>
      <c r="P26" s="1"/>
      <c r="Q26" s="1"/>
      <c r="R26" s="1"/>
    </row>
    <row r="27" spans="3:18" x14ac:dyDescent="0.2">
      <c r="C27" s="1"/>
      <c r="D27" s="1"/>
      <c r="E27" s="1"/>
      <c r="F27" s="1"/>
      <c r="G27" s="6">
        <v>5</v>
      </c>
      <c r="H27" s="5">
        <f>G14</f>
        <v>100000000</v>
      </c>
      <c r="I27" s="3">
        <v>0.05</v>
      </c>
      <c r="J27" s="5">
        <f t="shared" si="5"/>
        <v>2250000</v>
      </c>
      <c r="K27" s="7">
        <f t="shared" si="2"/>
        <v>6375000</v>
      </c>
      <c r="L27" s="7">
        <f t="shared" si="3"/>
        <v>7014733.6320000002</v>
      </c>
      <c r="M27" s="7">
        <f t="shared" si="4"/>
        <v>1052210.0448</v>
      </c>
      <c r="N27" s="1"/>
      <c r="O27" s="1"/>
      <c r="P27" s="1"/>
      <c r="Q27" s="1"/>
      <c r="R27" s="1"/>
    </row>
    <row r="28" spans="3:18" x14ac:dyDescent="0.2">
      <c r="C28" s="1"/>
      <c r="D28" s="1"/>
      <c r="E28" s="1"/>
      <c r="F28" s="1"/>
      <c r="G28" s="6">
        <v>6</v>
      </c>
      <c r="H28" s="5">
        <v>100000000</v>
      </c>
      <c r="I28" s="3">
        <v>0.1</v>
      </c>
      <c r="J28" s="5">
        <f t="shared" si="5"/>
        <v>3000000</v>
      </c>
      <c r="K28" s="7">
        <f t="shared" si="2"/>
        <v>9375000</v>
      </c>
      <c r="L28" s="7">
        <f t="shared" si="3"/>
        <v>10575912.322560001</v>
      </c>
      <c r="M28" s="7">
        <f t="shared" si="4"/>
        <v>1586386.8483840001</v>
      </c>
      <c r="N28" s="1"/>
      <c r="O28" s="1"/>
      <c r="P28" s="1"/>
      <c r="Q28" s="1"/>
      <c r="R28" s="1"/>
    </row>
    <row r="29" spans="3:18" x14ac:dyDescent="0.2">
      <c r="C29" s="1"/>
      <c r="D29" s="1"/>
      <c r="E29" s="1"/>
      <c r="F29" s="1"/>
      <c r="G29" s="6">
        <v>7</v>
      </c>
      <c r="H29" s="5">
        <f>G15</f>
        <v>250000000</v>
      </c>
      <c r="I29" s="3">
        <v>0</v>
      </c>
      <c r="J29" s="5">
        <f t="shared" si="5"/>
        <v>3750000</v>
      </c>
      <c r="K29" s="7">
        <f t="shared" si="2"/>
        <v>13125000</v>
      </c>
      <c r="L29" s="7">
        <f t="shared" si="3"/>
        <v>15171985.308364801</v>
      </c>
      <c r="M29" s="7">
        <f t="shared" si="4"/>
        <v>2275797.7962547201</v>
      </c>
      <c r="N29" s="1"/>
      <c r="O29" s="1"/>
      <c r="P29" s="1"/>
      <c r="Q29" s="1"/>
      <c r="R29" s="1"/>
    </row>
    <row r="30" spans="3:18" x14ac:dyDescent="0.2">
      <c r="C30" s="1"/>
      <c r="D30" s="1"/>
      <c r="E30" s="1"/>
      <c r="F30" s="1"/>
      <c r="G30" s="6">
        <v>8</v>
      </c>
      <c r="H30" s="5">
        <v>250000000</v>
      </c>
      <c r="I30" s="3">
        <v>0</v>
      </c>
      <c r="J30" s="5">
        <f t="shared" si="5"/>
        <v>3750000</v>
      </c>
      <c r="K30" s="7">
        <f t="shared" si="2"/>
        <v>16875000</v>
      </c>
      <c r="L30" s="7">
        <f t="shared" si="3"/>
        <v>20135744.133033983</v>
      </c>
      <c r="M30" s="7">
        <f t="shared" si="4"/>
        <v>3020361.6199550973</v>
      </c>
      <c r="N30" s="1"/>
      <c r="O30" s="1"/>
      <c r="P30" s="1"/>
      <c r="Q30" s="1"/>
      <c r="R30" s="1"/>
    </row>
    <row r="31" spans="3:18" x14ac:dyDescent="0.2">
      <c r="C31" s="1"/>
      <c r="D31" s="1"/>
      <c r="E31" s="1"/>
      <c r="F31" s="1"/>
      <c r="G31" s="6">
        <v>9</v>
      </c>
      <c r="H31" s="5">
        <f>G16</f>
        <v>500000000</v>
      </c>
      <c r="I31" s="3">
        <v>0.2</v>
      </c>
      <c r="J31" s="5">
        <f t="shared" si="5"/>
        <v>22500000</v>
      </c>
      <c r="K31" s="7">
        <f t="shared" si="2"/>
        <v>39375000</v>
      </c>
      <c r="L31" s="7">
        <f t="shared" si="3"/>
        <v>44246603.663676701</v>
      </c>
      <c r="M31" s="7">
        <f t="shared" si="4"/>
        <v>6636990.5495515047</v>
      </c>
      <c r="N31" s="1"/>
      <c r="O31" s="1"/>
      <c r="P31" s="1"/>
      <c r="Q31" s="1"/>
      <c r="R31" s="1"/>
    </row>
    <row r="32" spans="3:18" x14ac:dyDescent="0.2">
      <c r="C32" s="1"/>
      <c r="D32" s="1"/>
      <c r="E32" s="1"/>
      <c r="F32" s="1"/>
      <c r="G32" s="6">
        <v>10</v>
      </c>
      <c r="H32" s="5">
        <v>500000000</v>
      </c>
      <c r="I32" s="3">
        <v>0.1</v>
      </c>
      <c r="J32" s="5">
        <f t="shared" si="5"/>
        <v>15000000</v>
      </c>
      <c r="K32" s="7">
        <f t="shared" si="2"/>
        <v>54375000</v>
      </c>
      <c r="L32" s="7">
        <f t="shared" si="3"/>
        <v>62786331.956770837</v>
      </c>
      <c r="M32" s="7">
        <f t="shared" si="4"/>
        <v>9417949.7935156245</v>
      </c>
      <c r="N32" s="1"/>
      <c r="O32" s="1"/>
      <c r="P32" s="1"/>
      <c r="Q32" s="1"/>
      <c r="R32" s="1"/>
    </row>
    <row r="33" spans="3:18" x14ac:dyDescent="0.2">
      <c r="C33" s="1"/>
      <c r="D33" s="1"/>
      <c r="E33" s="1"/>
      <c r="F33" s="1"/>
      <c r="G33" s="6">
        <v>11</v>
      </c>
      <c r="H33" s="5">
        <f>G17</f>
        <v>1000000000</v>
      </c>
      <c r="I33" s="3">
        <v>0.1</v>
      </c>
      <c r="J33" s="5">
        <f t="shared" si="5"/>
        <v>30000000</v>
      </c>
      <c r="K33" s="7">
        <f t="shared" si="2"/>
        <v>84375000</v>
      </c>
      <c r="L33" s="7">
        <f t="shared" si="3"/>
        <v>97809238.513312504</v>
      </c>
      <c r="M33" s="7">
        <f t="shared" si="4"/>
        <v>14671385.776996875</v>
      </c>
      <c r="N33" s="1"/>
      <c r="O33" s="1"/>
      <c r="P33" s="1"/>
      <c r="Q33" s="1"/>
      <c r="R33" s="1"/>
    </row>
    <row r="34" spans="3:18" x14ac:dyDescent="0.2">
      <c r="C34" s="1"/>
      <c r="D34" s="1"/>
      <c r="E34" s="1"/>
      <c r="F34" s="1"/>
      <c r="G34" s="6">
        <v>12</v>
      </c>
      <c r="H34" s="5">
        <v>1000000000</v>
      </c>
      <c r="I34" s="3">
        <v>0.05</v>
      </c>
      <c r="J34" s="5">
        <f t="shared" si="5"/>
        <v>22500000</v>
      </c>
      <c r="K34" s="7">
        <f t="shared" si="2"/>
        <v>106875000</v>
      </c>
      <c r="L34" s="7">
        <f t="shared" si="3"/>
        <v>128133977.5943775</v>
      </c>
      <c r="M34" s="7">
        <f t="shared" si="4"/>
        <v>19220096.639156625</v>
      </c>
      <c r="N34" s="1"/>
      <c r="O34" s="1"/>
      <c r="P34" s="1"/>
      <c r="Q34" s="1"/>
      <c r="R34" s="1"/>
    </row>
    <row r="35" spans="3:18" x14ac:dyDescent="0.2">
      <c r="C35" s="1"/>
      <c r="D35" s="1"/>
      <c r="E35" s="1"/>
      <c r="F35" s="1"/>
      <c r="G35" s="6">
        <v>13</v>
      </c>
      <c r="H35" s="5">
        <f>G18</f>
        <v>5000000000</v>
      </c>
      <c r="I35" s="3">
        <v>0.15</v>
      </c>
      <c r="J35" s="5">
        <f t="shared" si="5"/>
        <v>187500000</v>
      </c>
      <c r="K35" s="7">
        <f t="shared" si="2"/>
        <v>294375000</v>
      </c>
      <c r="L35" s="7">
        <f t="shared" si="3"/>
        <v>325884695.80192769</v>
      </c>
      <c r="M35" s="7">
        <f t="shared" si="4"/>
        <v>48882704.370289154</v>
      </c>
      <c r="N35" s="1"/>
      <c r="O35" s="1"/>
      <c r="P35" s="1"/>
      <c r="Q35" s="1"/>
      <c r="R35" s="1"/>
    </row>
    <row r="36" spans="3:18" x14ac:dyDescent="0.2">
      <c r="C36" s="1"/>
      <c r="D36" s="1"/>
      <c r="E36" s="1"/>
      <c r="F36" s="1"/>
      <c r="G36" s="6">
        <v>14</v>
      </c>
      <c r="H36" s="5">
        <v>5000000000</v>
      </c>
      <c r="I36" s="3">
        <v>0</v>
      </c>
      <c r="J36" s="5">
        <f t="shared" si="5"/>
        <v>75000000</v>
      </c>
      <c r="K36" s="7">
        <f t="shared" si="2"/>
        <v>369375000</v>
      </c>
      <c r="L36" s="7">
        <f t="shared" si="3"/>
        <v>426955471.46608192</v>
      </c>
      <c r="M36" s="7">
        <f t="shared" si="4"/>
        <v>64043320.719912283</v>
      </c>
      <c r="N36" s="1"/>
      <c r="O36" s="1"/>
      <c r="P36" s="1"/>
      <c r="Q36" s="1"/>
      <c r="R36" s="1"/>
    </row>
    <row r="37" spans="3:18" x14ac:dyDescent="0.2">
      <c r="C37" s="1"/>
      <c r="D37" s="1"/>
      <c r="E37" s="1"/>
      <c r="F37" s="1"/>
      <c r="G37" s="6">
        <v>15</v>
      </c>
      <c r="H37" s="5">
        <f>G19</f>
        <v>10000000000</v>
      </c>
      <c r="I37" s="3">
        <v>0.05</v>
      </c>
      <c r="J37" s="5">
        <f t="shared" si="5"/>
        <v>225000000</v>
      </c>
      <c r="K37" s="7">
        <f t="shared" si="2"/>
        <v>594375000</v>
      </c>
      <c r="L37" s="7">
        <f t="shared" si="3"/>
        <v>686111909.18336844</v>
      </c>
      <c r="M37" s="7">
        <f t="shared" si="4"/>
        <v>102916786.37750526</v>
      </c>
      <c r="N37" s="1"/>
      <c r="O37" s="1"/>
      <c r="P37" s="1"/>
      <c r="Q37" s="1"/>
      <c r="R37" s="1"/>
    </row>
    <row r="38" spans="3:18" x14ac:dyDescent="0.2">
      <c r="C38" s="1"/>
      <c r="D38" s="1"/>
      <c r="E38" s="1"/>
      <c r="F38" s="1"/>
      <c r="G38" s="6">
        <v>16</v>
      </c>
      <c r="H38" s="5">
        <v>10000000000</v>
      </c>
      <c r="I38" s="3">
        <v>0.25</v>
      </c>
      <c r="J38" s="5">
        <f t="shared" si="5"/>
        <v>525000000</v>
      </c>
      <c r="K38" s="7">
        <f t="shared" si="2"/>
        <v>1119375000</v>
      </c>
      <c r="L38" s="7">
        <f t="shared" si="3"/>
        <v>1266000861.9180379</v>
      </c>
      <c r="M38" s="7">
        <f t="shared" si="4"/>
        <v>189900129.28770569</v>
      </c>
      <c r="N38" s="1"/>
      <c r="O38" s="1"/>
      <c r="P38" s="1"/>
      <c r="Q38" s="1"/>
      <c r="R38" s="1"/>
    </row>
    <row r="39" spans="3:18" x14ac:dyDescent="0.2">
      <c r="C39" s="1"/>
      <c r="D39" s="1"/>
      <c r="E39" s="1"/>
      <c r="F39" s="1"/>
      <c r="G39" s="6">
        <v>17</v>
      </c>
      <c r="H39" s="5">
        <f>G20</f>
        <v>20000000000</v>
      </c>
      <c r="I39" s="3">
        <v>0.1</v>
      </c>
      <c r="J39" s="5">
        <f t="shared" si="5"/>
        <v>600000000</v>
      </c>
      <c r="K39" s="7">
        <f t="shared" si="2"/>
        <v>1719375000</v>
      </c>
      <c r="L39" s="7">
        <f t="shared" si="3"/>
        <v>1967280930.8714809</v>
      </c>
      <c r="M39" s="7">
        <f t="shared" si="4"/>
        <v>295092139.63072211</v>
      </c>
      <c r="N39" s="1"/>
      <c r="O39" s="1"/>
      <c r="P39" s="1"/>
      <c r="Q39" s="1"/>
      <c r="R39" s="1"/>
    </row>
    <row r="40" spans="3:18" x14ac:dyDescent="0.2">
      <c r="C40" s="1"/>
      <c r="D40" s="1"/>
      <c r="E40" s="1"/>
      <c r="F40" s="1"/>
      <c r="G40" s="6">
        <v>18</v>
      </c>
      <c r="H40" s="5">
        <v>20000000000</v>
      </c>
      <c r="I40" s="3">
        <v>0.1</v>
      </c>
      <c r="J40" s="5">
        <f t="shared" si="5"/>
        <v>600000000</v>
      </c>
      <c r="K40" s="7">
        <f t="shared" si="2"/>
        <v>2319375000</v>
      </c>
      <c r="L40" s="7">
        <f t="shared" si="3"/>
        <v>2724663405.3411994</v>
      </c>
      <c r="M40" s="7">
        <f t="shared" si="4"/>
        <v>408699510.80117989</v>
      </c>
      <c r="N40" s="1"/>
      <c r="O40" s="1"/>
      <c r="P40" s="1"/>
      <c r="Q40" s="1"/>
      <c r="R40" s="1"/>
    </row>
    <row r="41" spans="3:18" x14ac:dyDescent="0.2">
      <c r="C41" s="1"/>
      <c r="D41" s="1"/>
      <c r="E41" s="1"/>
      <c r="F41" s="1"/>
      <c r="G41" s="6">
        <v>19</v>
      </c>
      <c r="H41" s="5">
        <v>20000000000</v>
      </c>
      <c r="I41" s="3">
        <v>0.05</v>
      </c>
      <c r="J41" s="5">
        <f t="shared" si="5"/>
        <v>450000000</v>
      </c>
      <c r="K41" s="7">
        <f t="shared" si="2"/>
        <v>2769375000</v>
      </c>
      <c r="L41" s="7">
        <f t="shared" si="3"/>
        <v>3392636477.7684956</v>
      </c>
      <c r="M41" s="7">
        <f t="shared" si="4"/>
        <v>508895471.66527432</v>
      </c>
      <c r="N41" s="1"/>
      <c r="O41" s="1"/>
      <c r="P41" s="1"/>
      <c r="Q41" s="1"/>
      <c r="R41" s="1"/>
    </row>
    <row r="42" spans="3:18" x14ac:dyDescent="0.2">
      <c r="C42" s="1"/>
      <c r="D42" s="1"/>
      <c r="E42" s="1"/>
      <c r="F42" s="1"/>
      <c r="G42" s="6">
        <v>20</v>
      </c>
      <c r="H42" s="5">
        <v>20000000000</v>
      </c>
      <c r="I42" s="3">
        <v>0.15</v>
      </c>
      <c r="J42" s="5">
        <f t="shared" si="5"/>
        <v>750000000</v>
      </c>
      <c r="K42" s="7">
        <f t="shared" si="2"/>
        <v>3519375000</v>
      </c>
      <c r="L42" s="8">
        <f t="shared" si="3"/>
        <v>4414047395.989975</v>
      </c>
      <c r="M42" s="7">
        <f t="shared" si="4"/>
        <v>662107109.39849627</v>
      </c>
      <c r="N42" s="1"/>
      <c r="O42" s="1"/>
      <c r="P42" s="1"/>
      <c r="Q42" s="1"/>
      <c r="R42" s="1"/>
    </row>
    <row r="43" spans="3:18" x14ac:dyDescent="0.2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3:18" x14ac:dyDescent="0.2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3:18" x14ac:dyDescent="0.2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3:18" x14ac:dyDescent="0.2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3:18" x14ac:dyDescent="0.2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3:18" x14ac:dyDescent="0.2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3:18" x14ac:dyDescent="0.2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</sheetData>
  <conditionalFormatting sqref="H10:N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2024-02-16T19:15:19Z</dcterms:created>
  <dcterms:modified xsi:type="dcterms:W3CDTF">2024-03-03T01:26:29Z</dcterms:modified>
</cp:coreProperties>
</file>