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0784966/PhD/Coding/Estimate_selection_from_troughs/mouse_analysis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L2" i="1"/>
  <c r="M2" i="1"/>
  <c r="L3" i="1"/>
  <c r="K3" i="1"/>
  <c r="M3" i="1"/>
  <c r="N2" i="1"/>
  <c r="L4" i="1"/>
  <c r="K4" i="1"/>
  <c r="M4" i="1"/>
  <c r="L5" i="1"/>
  <c r="K5" i="1"/>
  <c r="M5" i="1"/>
  <c r="N4" i="1"/>
  <c r="G4" i="1"/>
  <c r="D4" i="1"/>
  <c r="G5" i="1"/>
  <c r="D5" i="1"/>
  <c r="G3" i="1"/>
  <c r="D3" i="1"/>
  <c r="G2" i="1"/>
  <c r="D2" i="1"/>
</calcChain>
</file>

<file path=xl/sharedStrings.xml><?xml version="1.0" encoding="utf-8"?>
<sst xmlns="http://schemas.openxmlformats.org/spreadsheetml/2006/main" count="22" uniqueCount="15">
  <si>
    <t>2Nesa</t>
  </si>
  <si>
    <t>pa</t>
  </si>
  <si>
    <t>Exon</t>
  </si>
  <si>
    <t>Element</t>
  </si>
  <si>
    <t>CNE</t>
  </si>
  <si>
    <t>MutRate</t>
  </si>
  <si>
    <t>Sites</t>
  </si>
  <si>
    <t>sa_2</t>
  </si>
  <si>
    <t>Wa1</t>
  </si>
  <si>
    <t>Wa2</t>
  </si>
  <si>
    <t>Map</t>
  </si>
  <si>
    <t>castaneus</t>
  </si>
  <si>
    <t>Cox</t>
  </si>
  <si>
    <t>Ratio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</si>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</sst>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7" sqref="K7"/>
    </sheetView>
  </sheetViews>
  <sheetFormatPr baseColWidth="10" defaultRowHeight="16" x14ac:dyDescent="0.2"/>
  <cols>
    <col min="1" max="2" width="10.83203125" style="2"/>
    <col min="3" max="3" width="11" style="2" bestFit="1" customWidth="1"/>
    <col min="4" max="4" width="12" style="2" bestFit="1" customWidth="1"/>
    <col min="5" max="6" width="11" style="2" bestFit="1" customWidth="1"/>
    <col min="7" max="7" width="11.83203125" style="2" bestFit="1" customWidth="1"/>
    <col min="8" max="13" width="11" style="2" bestFit="1" customWidth="1"/>
    <col min="14" max="16384" width="10.83203125" style="2"/>
  </cols>
  <sheetData>
    <row r="1" spans="1:14" x14ac:dyDescent="0.2">
      <c r="A1" s="2" t="s">
        <v>10</v>
      </c>
      <c r="B1" s="1" t="s">
        <v>3</v>
      </c>
      <c r="C1" s="1" t="s">
        <v>0</v>
      </c>
      <c r="D1" s="1" t="s">
        <v>7</v>
      </c>
      <c r="E1" s="1" t="s">
        <v>1</v>
      </c>
      <c r="F1" s="1" t="s">
        <v>0</v>
      </c>
      <c r="G1" s="1" t="s">
        <v>7</v>
      </c>
      <c r="H1" s="1" t="s">
        <v>1</v>
      </c>
      <c r="I1" s="1" t="s">
        <v>5</v>
      </c>
      <c r="J1" s="1" t="s">
        <v>6</v>
      </c>
      <c r="K1" s="2" t="s">
        <v>8</v>
      </c>
      <c r="L1" s="2" t="s">
        <v>9</v>
      </c>
      <c r="M1" s="2" t="s">
        <v>14</v>
      </c>
      <c r="N1" s="2" t="s">
        <v>13</v>
      </c>
    </row>
    <row r="2" spans="1:14" x14ac:dyDescent="0.2">
      <c r="A2" s="2" t="s">
        <v>11</v>
      </c>
      <c r="B2" s="1" t="s">
        <v>2</v>
      </c>
      <c r="C2" s="1">
        <v>8469.3783000000003</v>
      </c>
      <c r="D2" s="1">
        <f>(C2/426200/2)^2</f>
        <v>9.872250839117861E-5</v>
      </c>
      <c r="E2" s="3">
        <v>2.2175E-5</v>
      </c>
      <c r="F2" s="1">
        <v>22.342520400000002</v>
      </c>
      <c r="G2" s="1">
        <f>(F2/426200/2)^2</f>
        <v>6.8703275691009448E-10</v>
      </c>
      <c r="H2" s="1">
        <v>2.0156830000000001E-2</v>
      </c>
      <c r="I2" s="3">
        <v>5.4000000000000004E-9</v>
      </c>
      <c r="J2" s="4">
        <v>24000000</v>
      </c>
      <c r="K2" s="4">
        <f>D2*E2*I2*J2</f>
        <v>2.8371664241524037E-10</v>
      </c>
      <c r="L2" s="4">
        <f>G2*H2*I2*J2</f>
        <v>1.7947529621166659E-12</v>
      </c>
      <c r="M2" s="4">
        <f>L2+K2</f>
        <v>2.8551139537735704E-10</v>
      </c>
      <c r="N2" s="4">
        <f>M2/M3</f>
        <v>3.2857756463212366</v>
      </c>
    </row>
    <row r="3" spans="1:14" x14ac:dyDescent="0.2">
      <c r="A3" s="2" t="s">
        <v>11</v>
      </c>
      <c r="B3" s="1" t="s">
        <v>4</v>
      </c>
      <c r="C3" s="1">
        <v>431.57244700000001</v>
      </c>
      <c r="D3" s="1">
        <f>(C3/426200/2)^2</f>
        <v>2.5634245434367969E-7</v>
      </c>
      <c r="E3" s="1">
        <v>1.1244600000000001E-3</v>
      </c>
      <c r="F3" s="1">
        <v>14.524043199999999</v>
      </c>
      <c r="G3" s="1">
        <f>(F3/426200/2)^2</f>
        <v>2.9032750500844688E-10</v>
      </c>
      <c r="H3" s="1">
        <v>2.9763149999999999E-2</v>
      </c>
      <c r="I3" s="3">
        <v>5.4000000000000004E-9</v>
      </c>
      <c r="J3" s="3">
        <v>54200000</v>
      </c>
      <c r="K3" s="3">
        <f>D3*E3*I3*J3</f>
        <v>8.4364084022321571E-11</v>
      </c>
      <c r="L3" s="3">
        <f>G3*H3*I3*J3</f>
        <v>2.5290657570969805E-12</v>
      </c>
      <c r="M3" s="3">
        <f>L3+K3</f>
        <v>8.6893149779418556E-11</v>
      </c>
    </row>
    <row r="4" spans="1:14" x14ac:dyDescent="0.2">
      <c r="A4" s="2" t="s">
        <v>12</v>
      </c>
      <c r="B4" s="1" t="s">
        <v>2</v>
      </c>
      <c r="C4" s="1">
        <v>4100.2896300000002</v>
      </c>
      <c r="D4" s="1">
        <f>(C4/426200/2)^2</f>
        <v>2.3138872209504272E-5</v>
      </c>
      <c r="E4" s="3">
        <v>2.4493000000000001E-5</v>
      </c>
      <c r="F4" s="1">
        <v>117.218521</v>
      </c>
      <c r="G4" s="1">
        <f>(F4/426200/2)^2</f>
        <v>1.891061237620104E-8</v>
      </c>
      <c r="H4" s="3">
        <v>6.1642000000000001E-4</v>
      </c>
      <c r="I4" s="3">
        <v>5.4000000000000004E-9</v>
      </c>
      <c r="J4" s="3">
        <v>54200000</v>
      </c>
      <c r="K4" s="3">
        <f>D4*E4*I4*J4</f>
        <v>1.6587357940197596E-10</v>
      </c>
      <c r="L4" s="3">
        <f>G4*H4*I4*J4</f>
        <v>3.4117355450168883E-12</v>
      </c>
      <c r="M4" s="3">
        <f>L4+K4</f>
        <v>1.6928531494699285E-10</v>
      </c>
      <c r="N4" s="4">
        <f>M4/M5</f>
        <v>6.7339626622705637</v>
      </c>
    </row>
    <row r="5" spans="1:14" x14ac:dyDescent="0.2">
      <c r="A5" s="2" t="s">
        <v>12</v>
      </c>
      <c r="B5" s="1" t="s">
        <v>4</v>
      </c>
      <c r="C5" s="1">
        <v>357.12325800000002</v>
      </c>
      <c r="D5" s="1">
        <f>(C5/426200/2)^2</f>
        <v>1.755292058084576E-7</v>
      </c>
      <c r="E5" s="3">
        <v>4.7670999999999998E-4</v>
      </c>
      <c r="F5" s="1">
        <v>5.95253254</v>
      </c>
      <c r="G5" s="1">
        <f>(F5/426200/2)^2</f>
        <v>4.8765948344155347E-11</v>
      </c>
      <c r="H5" s="1">
        <v>4.5442160000000002E-2</v>
      </c>
      <c r="I5" s="3">
        <v>5.4000000000000004E-9</v>
      </c>
      <c r="J5" s="3">
        <v>54200000</v>
      </c>
      <c r="K5" s="3">
        <f>D5*E5*I5*J5</f>
        <v>2.4490446127513995E-11</v>
      </c>
      <c r="L5" s="3">
        <f>G5*H5*I5*J5</f>
        <v>6.4858766836289869E-13</v>
      </c>
      <c r="M5" s="3">
        <f>L5+K5</f>
        <v>2.5139033795876894E-11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2018-06-12T19:52:53Z</dcterms:created>
  <dcterms:modified xsi:type="dcterms:W3CDTF">2018-07-13T16:04:37Z</dcterms:modified>
</cp:coreProperties>
</file>