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Examples\"/>
    </mc:Choice>
  </mc:AlternateContent>
  <xr:revisionPtr revIDLastSave="0" documentId="13_ncr:1_{71E76C76-097B-485C-8043-994E4F5C6223}" xr6:coauthVersionLast="47" xr6:coauthVersionMax="47" xr10:uidLastSave="{00000000-0000-0000-0000-000000000000}"/>
  <bookViews>
    <workbookView xWindow="4815" yWindow="2070" windowWidth="28800" windowHeight="15555" firstSheet="3" activeTab="9" xr2:uid="{00000000-000D-0000-FFFF-FFFF00000000}"/>
  </bookViews>
  <sheets>
    <sheet name="Definitions" sheetId="2" r:id="rId1"/>
    <sheet name="AdministrativeData" sheetId="4" r:id="rId2"/>
    <sheet name="Statements" sheetId="10" r:id="rId3"/>
    <sheet name="Settings" sheetId="9" r:id="rId4"/>
    <sheet name="Accreditation" sheetId="11" r:id="rId5"/>
    <sheet name="Equipment" sheetId="12" r:id="rId6"/>
    <sheet name="CalTableC1" sheetId="14" r:id="rId7"/>
    <sheet name="MS120TableC1" sheetId="18" r:id="rId8"/>
    <sheet name="MS600TableC1" sheetId="19" r:id="rId9"/>
    <sheet name="MS1200TableC1" sheetId="20" r:id="rId10"/>
    <sheet name="Software" sheetId="8" state="hidden" r:id="rId11"/>
    <sheet name="Locations" sheetId="15" state="hidden" r:id="rId12"/>
  </sheets>
  <externalReferences>
    <externalReference r:id="rId13"/>
    <externalReference r:id="rId14"/>
  </externalReferences>
  <definedNames>
    <definedName name="ColType" localSheetId="3">[1]Definitions!$A$2:$A$6</definedName>
    <definedName name="ColType">Definitions!$A$2:$A$7</definedName>
    <definedName name="EquipmentCategories">Definitions!$G$2:$G$3</definedName>
    <definedName name="MeasurandType" localSheetId="3">[1]Definitions!$C$2:$C$152</definedName>
    <definedName name="MeasurandType">Definitions!$C$2:$C$153</definedName>
    <definedName name="metaDataType">Definitions!$I$2:$I$11</definedName>
    <definedName name="MetaType" localSheetId="3">[1]Definitions!$B$2:$B$21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4" l="1"/>
  <c r="K18" i="14"/>
  <c r="K16" i="14"/>
  <c r="B8" i="20"/>
  <c r="B7" i="20"/>
  <c r="B8" i="19"/>
  <c r="B7" i="19"/>
  <c r="B7" i="18"/>
  <c r="B7" i="14"/>
  <c r="L18" i="14"/>
  <c r="L17" i="14"/>
  <c r="L16" i="14"/>
  <c r="I17" i="14"/>
  <c r="I18" i="14"/>
  <c r="I16" i="14"/>
  <c r="F17" i="14"/>
  <c r="F18" i="14"/>
  <c r="F16" i="14"/>
  <c r="H17" i="14"/>
  <c r="H18" i="14"/>
  <c r="H16" i="14"/>
  <c r="B8" i="18"/>
  <c r="B8" i="14"/>
</calcChain>
</file>

<file path=xl/sharedStrings.xml><?xml version="1.0" encoding="utf-8"?>
<sst xmlns="http://schemas.openxmlformats.org/spreadsheetml/2006/main" count="939" uniqueCount="590">
  <si>
    <t>customerTag</t>
  </si>
  <si>
    <t>measurandType</t>
  </si>
  <si>
    <t>ToleranceLimitUpper</t>
  </si>
  <si>
    <t>AcceptanceLimitUpper</t>
  </si>
  <si>
    <t>Conformity</t>
  </si>
  <si>
    <t>repeatability</t>
  </si>
  <si>
    <t>Other</t>
  </si>
  <si>
    <t>\kelvin</t>
  </si>
  <si>
    <t>Calibration Point</t>
  </si>
  <si>
    <t>itemBias</t>
  </si>
  <si>
    <t>laboratoryTag</t>
  </si>
  <si>
    <t>reference</t>
  </si>
  <si>
    <t>itemIndication</t>
  </si>
  <si>
    <t>accreditationApplies</t>
  </si>
  <si>
    <t>TargetValue</t>
  </si>
  <si>
    <t>Value</t>
  </si>
  <si>
    <t>\degreecelsius</t>
  </si>
  <si>
    <t>\ohm</t>
  </si>
  <si>
    <t>DCCTable</t>
  </si>
  <si>
    <t>unit</t>
  </si>
  <si>
    <t>data_row1</t>
  </si>
  <si>
    <t>data_row2</t>
  </si>
  <si>
    <t>data_row3</t>
  </si>
  <si>
    <t>data_row4</t>
  </si>
  <si>
    <t>data_row5</t>
  </si>
  <si>
    <t>numRows</t>
  </si>
  <si>
    <t>numColumns</t>
  </si>
  <si>
    <t>ExpandedUncertainty</t>
  </si>
  <si>
    <t>UncertaintyCoverageFactor_k</t>
  </si>
  <si>
    <t>Uncertainty</t>
  </si>
  <si>
    <t>UncertaintyCoverageProbability</t>
  </si>
  <si>
    <t>scope</t>
  </si>
  <si>
    <t>measurand</t>
  </si>
  <si>
    <t>dataCategory</t>
  </si>
  <si>
    <t>scopeTypes</t>
  </si>
  <si>
    <t>dataCategoryType</t>
  </si>
  <si>
    <t>v0.0.1</t>
  </si>
  <si>
    <t>DFM A/S</t>
  </si>
  <si>
    <t>Administration@dfm.dk</t>
  </si>
  <si>
    <t>+45 7730 5800</t>
  </si>
  <si>
    <t>Hørsholm</t>
  </si>
  <si>
    <t>DK</t>
  </si>
  <si>
    <t>2970</t>
  </si>
  <si>
    <t>5</t>
  </si>
  <si>
    <t>www.dfm.dk</t>
  </si>
  <si>
    <t>Danish Measurement Company Ltd.</t>
  </si>
  <si>
    <t>mm@dmc.dk</t>
  </si>
  <si>
    <t>Måløv</t>
  </si>
  <si>
    <t>9899</t>
  </si>
  <si>
    <t>Målervej</t>
  </si>
  <si>
    <t>16, 1. sal</t>
  </si>
  <si>
    <t>Mads Målermand</t>
  </si>
  <si>
    <t>id</t>
  </si>
  <si>
    <t>equipmentClass</t>
  </si>
  <si>
    <t>description</t>
  </si>
  <si>
    <t>name</t>
  </si>
  <si>
    <t>norm</t>
  </si>
  <si>
    <t>XPATH</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</si>
  <si>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</si>
  <si>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</si>
  <si>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</si>
  <si>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</si>
  <si>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</si>
  <si>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/dcc:digitalCalibrationCertificate/dcc:administrativeData/dcc:respPersons/dcc:respPerson/dcc:person/dcc:name/dcc:content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</si>
  <si>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</si>
  <si>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</si>
  <si>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</si>
  <si>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</si>
  <si>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</si>
  <si>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</si>
  <si>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</si>
  <si>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</si>
  <si>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</si>
  <si>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</si>
  <si>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</si>
  <si>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</si>
  <si>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</si>
  <si>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</si>
  <si>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</si>
  <si>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</si>
  <si>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</si>
  <si>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</si>
  <si>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</si>
  <si>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</si>
  <si>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</si>
  <si>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</si>
  <si>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</si>
  <si>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</si>
  <si>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</si>
  <si>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</si>
  <si>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</si>
  <si>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</si>
  <si>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</si>
  <si>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</si>
  <si>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</si>
  <si>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</si>
  <si>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</si>
  <si>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</si>
  <si>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</si>
  <si>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</si>
  <si>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</si>
  <si>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</si>
  <si>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</si>
  <si>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</si>
  <si>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</si>
  <si>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</si>
  <si>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</si>
  <si>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</si>
  <si>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</si>
  <si>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</si>
  <si>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</si>
  <si>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</si>
  <si>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</si>
  <si>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</si>
  <si>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</si>
  <si>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</si>
  <si>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</si>
  <si>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</si>
  <si>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</si>
  <si>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</si>
  <si>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</si>
  <si>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</si>
  <si>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</si>
  <si>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</si>
  <si>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</si>
  <si>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</si>
  <si>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</si>
  <si>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</si>
  <si>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</si>
  <si>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</si>
  <si>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</si>
  <si>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</si>
  <si>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</si>
  <si>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</si>
  <si>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</si>
  <si>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</si>
  <si>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</si>
  <si>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</si>
  <si>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</si>
  <si>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</si>
  <si>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</si>
  <si>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</si>
  <si>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</si>
  <si>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</si>
  <si>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</si>
  <si>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</si>
  <si>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</si>
  <si>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</si>
  <si>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</si>
  <si>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</si>
  <si>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</si>
  <si>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</si>
  <si>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</si>
  <si>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</si>
  <si>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</si>
  <si>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</si>
  <si>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</si>
  <si>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</si>
  <si>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</si>
  <si>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</si>
  <si>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</si>
  <si>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</si>
  <si>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</si>
  <si>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</si>
  <si>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</si>
  <si>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</si>
  <si>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</si>
  <si>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</si>
  <si>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</si>
  <si>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</si>
  <si>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</si>
  <si>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</si>
  <si>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</si>
  <si>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</si>
  <si>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</si>
  <si>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</si>
  <si>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</si>
  <si>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</si>
  <si>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</si>
  <si>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</si>
  <si>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</si>
  <si>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</si>
  <si>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</si>
  <si>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</si>
  <si>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</si>
  <si>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</si>
  <si>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</si>
  <si>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</si>
  <si>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</si>
  <si>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</si>
  <si>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</si>
  <si>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</si>
  <si>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</si>
  <si>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</si>
  <si>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</si>
  <si>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</si>
  <si>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</si>
  <si>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</si>
  <si>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</si>
  <si>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</si>
  <si>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</si>
  <si>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</si>
  <si>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</si>
  <si>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</si>
  <si>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</si>
  <si>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</si>
  <si>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</si>
  <si>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</si>
  <si>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</si>
  <si>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</si>
  <si>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</si>
  <si>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</si>
  <si>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</si>
  <si>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</si>
  <si>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</si>
  <si>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</si>
  <si>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</si>
  <si>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</si>
  <si>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</si>
  <si>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</si>
  <si>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</si>
  <si>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</si>
  <si>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</si>
  <si>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</si>
  <si>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</si>
  <si>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</si>
  <si>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</si>
  <si>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</si>
  <si>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</si>
  <si>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</si>
  <si>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</si>
  <si>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</si>
  <si>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</si>
  <si>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</si>
  <si>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</si>
  <si>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</si>
  <si>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</si>
  <si>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</si>
  <si>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</si>
  <si>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</si>
  <si>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</si>
  <si>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</si>
  <si>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</si>
  <si>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</si>
  <si>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</si>
  <si>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</si>
  <si>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</si>
  <si>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</si>
  <si>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</si>
  <si>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</si>
  <si>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</si>
  <si>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</si>
  <si>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</si>
  <si>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</si>
  <si>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</si>
  <si>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</si>
  <si>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</si>
  <si>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</si>
  <si>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</si>
  <si>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</si>
  <si>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</si>
  <si>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</si>
  <si>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</si>
  <si>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</si>
  <si>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</si>
  <si>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</si>
  <si>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</si>
  <si>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</si>
  <si>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Customer Tags</t>
  </si>
  <si>
    <t>miscelaneous01</t>
  </si>
  <si>
    <t>miscelaneous02</t>
  </si>
  <si>
    <t>miscelaneous03</t>
  </si>
  <si>
    <t>miscelaneous04</t>
  </si>
  <si>
    <t>miscelaneous05</t>
  </si>
  <si>
    <t>Kogle Alle</t>
  </si>
  <si>
    <t xml:space="preserve"> /dcc:digitalCalibrationCertificate/dcc:administrativeData/dcc:customer/dcc:attPerson</t>
  </si>
  <si>
    <t>Issue Date</t>
  </si>
  <si>
    <t xml:space="preserve"> /dcc:digitalCalibrationCertificate/dcc:administrativeData/dcc:coreData/dcc:issueDate</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</si>
  <si>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</si>
  <si>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</si>
  <si>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</si>
  <si>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</si>
  <si>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</si>
  <si>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itemRef</t>
  </si>
  <si>
    <t>settingRef</t>
  </si>
  <si>
    <t>tableId</t>
  </si>
  <si>
    <t>Exception</t>
  </si>
  <si>
    <t>exception</t>
  </si>
  <si>
    <t>Excerpts of this report may only be reproduced with the written permission of the calibration laboratory.</t>
  </si>
  <si>
    <t>Reprint</t>
  </si>
  <si>
    <t>Gengivelse af rapport i uddrag</t>
  </si>
  <si>
    <t>Denne rapport må ikke gengives i uddrag undtaget med laboratoriets skriftlige tilladelse.</t>
  </si>
  <si>
    <t>value</t>
  </si>
  <si>
    <t>item</t>
  </si>
  <si>
    <t>manufacturer</t>
  </si>
  <si>
    <t>productName</t>
  </si>
  <si>
    <t>productNumber</t>
  </si>
  <si>
    <t>Category</t>
  </si>
  <si>
    <t>Statement categories</t>
  </si>
  <si>
    <t>general</t>
  </si>
  <si>
    <t>method</t>
  </si>
  <si>
    <t>attention</t>
  </si>
  <si>
    <t>traceability</t>
  </si>
  <si>
    <t>comment</t>
  </si>
  <si>
    <t>Equipment Categories</t>
  </si>
  <si>
    <t>City</t>
  </si>
  <si>
    <t>metaDataType</t>
  </si>
  <si>
    <t>TimeStamp</t>
  </si>
  <si>
    <t>Data</t>
  </si>
  <si>
    <t>Statement</t>
  </si>
  <si>
    <t>s01</t>
  </si>
  <si>
    <t>None</t>
  </si>
  <si>
    <t>cust</t>
  </si>
  <si>
    <t>lab</t>
  </si>
  <si>
    <t>Street1</t>
  </si>
  <si>
    <t>heading lang1</t>
  </si>
  <si>
    <t>heading lang2</t>
  </si>
  <si>
    <t>category</t>
  </si>
  <si>
    <t>accreditation</t>
  </si>
  <si>
    <t>accreditationLabId</t>
  </si>
  <si>
    <t>accreditationBody</t>
  </si>
  <si>
    <t>accreditationCountry</t>
  </si>
  <si>
    <t>accreditationNorm</t>
  </si>
  <si>
    <t>accreditationApplicability</t>
  </si>
  <si>
    <t>accreditationException</t>
  </si>
  <si>
    <t>acc1</t>
  </si>
  <si>
    <t>Accreditation</t>
  </si>
  <si>
    <t>Akkreditering</t>
  </si>
  <si>
    <t>UsedReferenceId</t>
  </si>
  <si>
    <t>UsedMethodId</t>
  </si>
  <si>
    <t>UsedEquipmentId</t>
  </si>
  <si>
    <t>-</t>
  </si>
  <si>
    <t>body lang1</t>
  </si>
  <si>
    <t>body lang2</t>
  </si>
  <si>
    <t>parameter</t>
  </si>
  <si>
    <t>softwareInstruction</t>
  </si>
  <si>
    <t>excel2dcc.py</t>
  </si>
  <si>
    <t>Measure.Volume</t>
  </si>
  <si>
    <t>environment</t>
  </si>
  <si>
    <t>Measure.Humidity.Relative</t>
  </si>
  <si>
    <t>Description</t>
  </si>
  <si>
    <t>34507624</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</si>
  <si>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</si>
  <si>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</si>
  <si>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</si>
  <si>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</si>
  <si>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</si>
  <si>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</si>
  <si>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AcceptanceLimitLower</t>
  </si>
  <si>
    <t>ToleranceLimitLower</t>
  </si>
  <si>
    <t>item1</t>
  </si>
  <si>
    <t>item2</t>
  </si>
  <si>
    <t>item1 item2</t>
  </si>
  <si>
    <t>id1</t>
  </si>
  <si>
    <t>id1 heading lang1</t>
  </si>
  <si>
    <t>id1 issuer</t>
  </si>
  <si>
    <t>id1 heading lang2</t>
  </si>
  <si>
    <t>owner</t>
  </si>
  <si>
    <t>id2 issuer</t>
  </si>
  <si>
    <t>id2</t>
  </si>
  <si>
    <t>id2 heading lang1</t>
  </si>
  <si>
    <t>Serienummer</t>
  </si>
  <si>
    <t>Serial number</t>
  </si>
  <si>
    <t>id2 heading lang2</t>
  </si>
  <si>
    <t>humanHeading lang1</t>
  </si>
  <si>
    <t>humanHeading lang2</t>
  </si>
  <si>
    <t>Kalibreringspunkt</t>
  </si>
  <si>
    <t>Kundens kode</t>
  </si>
  <si>
    <t>CalLab_CompanyName</t>
  </si>
  <si>
    <t>CalLab_Email</t>
  </si>
  <si>
    <t>CalLab_Phone</t>
  </si>
  <si>
    <t>CalLab_City</t>
  </si>
  <si>
    <t>CalLab_Country</t>
  </si>
  <si>
    <t>CalLab_PostalCode</t>
  </si>
  <si>
    <t>CalLab_Street1</t>
  </si>
  <si>
    <t>CalLab_Street_No</t>
  </si>
  <si>
    <t>CalLab_Webpage</t>
  </si>
  <si>
    <t>SignedBy</t>
  </si>
  <si>
    <t>Customer_CompanyName</t>
  </si>
  <si>
    <t>Customer_Att</t>
  </si>
  <si>
    <t>Customer_Email</t>
  </si>
  <si>
    <t>Customer_Phone</t>
  </si>
  <si>
    <t>Customer_City</t>
  </si>
  <si>
    <t>Customer_Country</t>
  </si>
  <si>
    <t>Customer_PostalCode</t>
  </si>
  <si>
    <t>Customer_CompanyStreet1</t>
  </si>
  <si>
    <t>Customer_CompanyStreet_No</t>
  </si>
  <si>
    <t>Customer_Webpage</t>
  </si>
  <si>
    <t>Software_Name</t>
  </si>
  <si>
    <t>Software_Version</t>
  </si>
  <si>
    <t>Unique_ID</t>
  </si>
  <si>
    <t>OrderNo</t>
  </si>
  <si>
    <t>ArrivalDate</t>
  </si>
  <si>
    <t>StartDate</t>
  </si>
  <si>
    <t>EndDate</t>
  </si>
  <si>
    <t>CompanyName</t>
  </si>
  <si>
    <t>Email</t>
  </si>
  <si>
    <t>Phone</t>
  </si>
  <si>
    <t>Country</t>
  </si>
  <si>
    <t>PostalCode</t>
  </si>
  <si>
    <t>Street_No</t>
  </si>
  <si>
    <t>Webpage</t>
  </si>
  <si>
    <t>Street2</t>
  </si>
  <si>
    <t>customer</t>
  </si>
  <si>
    <t>Id</t>
  </si>
  <si>
    <t>Att</t>
  </si>
  <si>
    <t>Company name</t>
  </si>
  <si>
    <t>Firmanavn</t>
  </si>
  <si>
    <t>Tel.:</t>
  </si>
  <si>
    <t>email:</t>
  </si>
  <si>
    <t>Phone:</t>
  </si>
  <si>
    <t>City:</t>
  </si>
  <si>
    <t>By:</t>
  </si>
  <si>
    <t>Landekode:</t>
  </si>
  <si>
    <t>Country code</t>
  </si>
  <si>
    <t>Postal Code</t>
  </si>
  <si>
    <t>Postnr.:</t>
  </si>
  <si>
    <t>Calibration laboratory</t>
  </si>
  <si>
    <t>Kalibreringslaboratoriet</t>
  </si>
  <si>
    <t>Client</t>
  </si>
  <si>
    <t>Kunde</t>
  </si>
  <si>
    <t xml:space="preserve"> /dcc:digitalCalibrationCertificate/dcc:administrativeData/dcc:calibrationLaboratory</t>
  </si>
  <si>
    <t>Kalibreringslaboratorium</t>
  </si>
  <si>
    <t>Customer</t>
  </si>
  <si>
    <t xml:space="preserve"> /dcc:digitalCalibrationCertificate/dcc:administrativeData/dcc:customer</t>
  </si>
  <si>
    <t xml:space="preserve"> /dcc:digitalCalibrationCertificate/dcc:administrativeData/dcc:calibrationLaboratory/dcc:companyName</t>
  </si>
  <si>
    <t xml:space="preserve"> /dcc:digitalCalibrationCertificate/dcc:administrativeData/dcc:calibrationLaboratory/dcc:eMail</t>
  </si>
  <si>
    <t xml:space="preserve"> /dcc:digitalCalibrationCertificate/dcc:administrativeData/dcc:calibrationLaboratory/dcc:phone</t>
  </si>
  <si>
    <t xml:space="preserve"> /dcc:digitalCalibrationCertificate/dcc:administrativeData/dcc:calibrationLaboratory/dcc:location/dcc:city</t>
  </si>
  <si>
    <t xml:space="preserve"> /dcc:digitalCalibrationCertificate/dcc:administrativeData/dcc:calibrationLaboratory/dcc:location/dcc:countryCode</t>
  </si>
  <si>
    <t xml:space="preserve"> /dcc:digitalCalibrationCertificate/dcc:administrativeData/dcc:calibrationLaboratory/dcc:location/dcc:postCode</t>
  </si>
  <si>
    <t xml:space="preserve"> /dcc:digitalCalibrationCertificate/dcc:administrativeData/dcc:calibrationLaboratory/dcc:location/dcc:street</t>
  </si>
  <si>
    <t xml:space="preserve"> /dcc:digitalCalibrationCertificate/dcc:administrativeData/dcc:calibrationLaboratory/dcc:location/dcc:streetNo</t>
  </si>
  <si>
    <t xml:space="preserve"> /dcc:digitalCalibrationCertificate/dcc:administrativeData/dcc:calibrationLaboratory/dcc:location/dcc:further/dcc:content</t>
  </si>
  <si>
    <t xml:space="preserve"> /dcc:digitalCalibrationCertificate</t>
  </si>
  <si>
    <t>Calibration certificate</t>
  </si>
  <si>
    <t>Kalibreringscertifikat</t>
  </si>
  <si>
    <t>Document_name</t>
  </si>
  <si>
    <t xml:space="preserve"> /dcc:digitalCalibrationCertificate/dcc:administrativeData/dcc:coreData/dcc:countryCodeISO3166_1</t>
  </si>
  <si>
    <t xml:space="preserve"> /dcc:digitalCalibrationCertificate/dcc:administrativeData/dcc:coreData/dcc:usedLangCodeISO639_1</t>
  </si>
  <si>
    <t xml:space="preserve"> /dcc:digitalCalibrationCertificate/dcc:administrativeData/dcc:coreData/dcc:mandatoryLangCodeISO639_1</t>
  </si>
  <si>
    <t>da</t>
  </si>
  <si>
    <t>en</t>
  </si>
  <si>
    <t>Order number</t>
  </si>
  <si>
    <t>Ordrenummer</t>
  </si>
  <si>
    <t xml:space="preserve"> /dcc:digitalCalibrationCertificate/dcc:administrativeData/dcc:dccSoftware/dcc:software/dcc:name</t>
  </si>
  <si>
    <t>This document was created with:</t>
  </si>
  <si>
    <t>Dette dokument blev genereret ved hjælp af:</t>
  </si>
  <si>
    <t xml:space="preserve"> /dcc:digitalCalibrationCertificate/dcc:administrativeData/dcc:dccSoftware/dcc:software</t>
  </si>
  <si>
    <t xml:space="preserve"> /dcc:digitalCalibrationCertificate/dcc:administrativeData/dcc:coreData/dcc:customerIdentification</t>
  </si>
  <si>
    <t>Certificate number</t>
  </si>
  <si>
    <t>Certifikatnummer</t>
  </si>
  <si>
    <t xml:space="preserve"> /dcc:digitalCalibrationCertificate/dcc:administrativeData/dcc:coreData/dcc:uniqueIdentifier/dcc:value</t>
  </si>
  <si>
    <t xml:space="preserve"> /dcc:digitalCalibrationCertificate/dcc:administrativeData/dcc:customer/dcc:companyName</t>
  </si>
  <si>
    <t>Dandiag A/S</t>
  </si>
  <si>
    <t>nln@dandiag.com</t>
  </si>
  <si>
    <t>2334 45 56</t>
  </si>
  <si>
    <t>Baldershøj</t>
  </si>
  <si>
    <t>19</t>
  </si>
  <si>
    <t>Ishøj</t>
  </si>
  <si>
    <t>2635</t>
  </si>
  <si>
    <t>Erling T. Nielsen</t>
  </si>
  <si>
    <t>Scott Kenney Hansen</t>
  </si>
  <si>
    <t>skh@dandiag.com</t>
  </si>
  <si>
    <t>23 34 3456</t>
  </si>
  <si>
    <t>xx28</t>
  </si>
  <si>
    <t>2022-02-10</t>
  </si>
  <si>
    <t>2022-02-09</t>
  </si>
  <si>
    <t>2022-02-11</t>
  </si>
  <si>
    <t>Biohit</t>
  </si>
  <si>
    <t>Picus</t>
  </si>
  <si>
    <t>Pipette with 12 channels 50-1200 µm</t>
  </si>
  <si>
    <t>Pipette med 12 kanaler 50-1200 µm</t>
  </si>
  <si>
    <t>ID107</t>
  </si>
  <si>
    <t>Customer iD</t>
  </si>
  <si>
    <t>Kundens ID</t>
  </si>
  <si>
    <t>12008522</t>
  </si>
  <si>
    <t>Pipettespids</t>
  </si>
  <si>
    <t>Satorius</t>
  </si>
  <si>
    <t>Optifit</t>
  </si>
  <si>
    <t>ss23987</t>
  </si>
  <si>
    <t>Lot number</t>
  </si>
  <si>
    <t>Lot-nummer</t>
  </si>
  <si>
    <t>Pipette tip (1200 µl)</t>
  </si>
  <si>
    <t>Channel</t>
  </si>
  <si>
    <t>Kanal</t>
  </si>
  <si>
    <t>1</t>
  </si>
  <si>
    <t>2</t>
  </si>
  <si>
    <t>3</t>
  </si>
  <si>
    <t>p1</t>
  </si>
  <si>
    <t>p2</t>
  </si>
  <si>
    <t>p3</t>
  </si>
  <si>
    <t>\micro\litre</t>
  </si>
  <si>
    <t>Reference Value</t>
  </si>
  <si>
    <t>Referencens værdi</t>
  </si>
  <si>
    <t>Item indication</t>
  </si>
  <si>
    <t>Emnets visning</t>
  </si>
  <si>
    <t>Calibration uncertainty</t>
  </si>
  <si>
    <t>Kalibreringsusikkerhed</t>
  </si>
  <si>
    <t>Z-factor</t>
  </si>
  <si>
    <t>Z faktor</t>
  </si>
  <si>
    <t>caltab1</t>
  </si>
  <si>
    <t>p4</t>
  </si>
  <si>
    <t>p5</t>
  </si>
  <si>
    <t>p6</t>
  </si>
  <si>
    <t>p7</t>
  </si>
  <si>
    <t>p8</t>
  </si>
  <si>
    <t>p9</t>
  </si>
  <si>
    <t>p10</t>
  </si>
  <si>
    <t>Kalibrering metode</t>
  </si>
  <si>
    <t>17025</t>
  </si>
  <si>
    <t>Uncertainty k factor</t>
  </si>
  <si>
    <t>Usikkerhed k-faktor</t>
  </si>
  <si>
    <t>Pipetten er kalibreret med en multikanalsvægt.  Dandiags interne procedure PIP-005</t>
  </si>
  <si>
    <t>Calibration method</t>
  </si>
  <si>
    <t>Calibration is performed in accordance with Dandiags internal procedure PIP-005</t>
  </si>
  <si>
    <t>meth1</t>
  </si>
  <si>
    <t>meth2</t>
  </si>
  <si>
    <t>Used method</t>
  </si>
  <si>
    <t>Anvendt metode</t>
  </si>
  <si>
    <t>meth3</t>
  </si>
  <si>
    <t>The calibration is carried out by using the gravimetric performance test method. The used method is based on the
DS/EN ISO 8655 standard. The used liquid is water according to DS/EN ISO 3696, grade 3.
The conversion from mass to volume is done by using the calculation in DS/ISO/TR 20461.</t>
  </si>
  <si>
    <t xml:space="preserve"> Z-factor is calculated according to DS/EN ISO 8655 part 6.</t>
  </si>
  <si>
    <t xml:space="preserve">Kalibreringen er udført ved brug af den gravimetriske performance-test-metode. Metoden er baseret på standarden DS/EN ISO 8655. Der er anvandt fydende vand af grad3 jvf. DS/EN ISO 3696. Konvertering fra masse til volumen er udført I overensstemmelse med DS/ISO/TR 20461. </t>
  </si>
  <si>
    <t>Z-faktor er beregnet ifølge DS/EN ISO 8655 part 6.</t>
  </si>
  <si>
    <t>Z-faktor</t>
  </si>
  <si>
    <t>The calibration is caried out under DANAK accreditation no..490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</si>
  <si>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490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</si>
  <si>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The reported expanded uncertainty [±U] is given as the measurement standard uncertainty multiplied with the
coverage factor k=2 which corresponds to a coverage probability of approximately 95%</t>
  </si>
  <si>
    <t>Usikkerhed</t>
  </si>
  <si>
    <t>Den rapporterede måleusikkerhed er angivet som standard måleusikkerheden ganget med dækningsfaktoren k=2 svarende til en dækningssansylighed på ca. 95%.</t>
  </si>
  <si>
    <t>meth4</t>
  </si>
  <si>
    <t>ref1</t>
  </si>
  <si>
    <t>Vægt er med en opløsning på 0,00001 g. Kalibreret d. 2021-11-25</t>
  </si>
  <si>
    <t>Balance with 0.00001 g resolution last calibrated on 2021-11-25.</t>
  </si>
  <si>
    <t>ID148</t>
  </si>
  <si>
    <t>Laboratory's ID for the used reference</t>
  </si>
  <si>
    <t>Laboratoriets ID nummer</t>
  </si>
  <si>
    <t>c1</t>
  </si>
  <si>
    <t>c2</t>
  </si>
  <si>
    <t>c3</t>
  </si>
  <si>
    <t>Speed in</t>
  </si>
  <si>
    <t>sin</t>
  </si>
  <si>
    <t>sout</t>
  </si>
  <si>
    <t>speed out</t>
  </si>
  <si>
    <t>Hastighed ud</t>
  </si>
  <si>
    <t>Hastighed ind</t>
  </si>
  <si>
    <t>Speed</t>
  </si>
  <si>
    <t>\percent</t>
  </si>
  <si>
    <t>Systematic error</t>
  </si>
  <si>
    <t>Systematisk fejl</t>
  </si>
  <si>
    <t>Calibration uncertainty (relative)</t>
  </si>
  <si>
    <t>Kalibreringsusikkerhed (relativ)</t>
  </si>
  <si>
    <t>Systematic error (relative)</t>
  </si>
  <si>
    <t>Systematisk fejl (relativ)</t>
  </si>
  <si>
    <t>Repeterbarhed</t>
  </si>
  <si>
    <t>Repeatability</t>
  </si>
  <si>
    <t>Same speed is used in all measurements</t>
  </si>
  <si>
    <t>Samme hastighed er anvendt I alle målinger</t>
  </si>
  <si>
    <t>Repeatability (relative)</t>
  </si>
  <si>
    <t>Repeterbarhed (relativ)</t>
  </si>
  <si>
    <t>Calculation of Z-factor</t>
  </si>
  <si>
    <t>Bergning af Z-faktor</t>
  </si>
  <si>
    <t>env1</t>
  </si>
  <si>
    <t>Miljøfaktor</t>
  </si>
  <si>
    <t>env2</t>
  </si>
  <si>
    <t>env3</t>
  </si>
  <si>
    <t>Temperatur: 20,5°C±0,4°C</t>
  </si>
  <si>
    <t>Environment</t>
  </si>
  <si>
    <t>Evironment</t>
  </si>
  <si>
    <t>Relativ luftfugtighed: 59,4 %RH ±10 %RH</t>
  </si>
  <si>
    <t>Tryk: 1011 hPa ±10 hPa</t>
  </si>
  <si>
    <t>Pressure: 1011 hPa ±10 hPa</t>
  </si>
  <si>
    <t xml:space="preserve"> relative humidity: 59,4 %RH ±10 %RH</t>
  </si>
  <si>
    <t>Reference value</t>
  </si>
  <si>
    <t>Referenceværdi</t>
  </si>
  <si>
    <t>Series of measurement channel 1</t>
  </si>
  <si>
    <t>Måleserie kanal 1</t>
  </si>
  <si>
    <t>MS120</t>
  </si>
  <si>
    <t>data_row6</t>
  </si>
  <si>
    <t>data_row7</t>
  </si>
  <si>
    <t>data_row8</t>
  </si>
  <si>
    <t>data_row9</t>
  </si>
  <si>
    <t>data_row10</t>
  </si>
  <si>
    <t>Kalibreringsresultat kanal 1</t>
  </si>
  <si>
    <t>Calibration result chanel 1</t>
  </si>
  <si>
    <t>MS600</t>
  </si>
  <si>
    <t>MS1200</t>
  </si>
  <si>
    <t>SKH_10112_2</t>
  </si>
  <si>
    <t>acc0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</si>
</sst>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0">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0" fontId="2" fillId="2" borderId="2" xfId="0" applyFont="1" applyFill="1" applyBorder="1" applyAlignment="1">
      <alignment horizontal="center" vertical="center" wrapText="1" readingOrder="1"/>
    </xf>
    <xf numFmtId="164" fontId="2" fillId="7" borderId="3"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3" xfId="0" applyFont="1" applyFill="1" applyBorder="1" applyAlignment="1">
      <alignment horizontal="left" wrapText="1" readingOrder="1"/>
    </xf>
    <xf numFmtId="0" fontId="2" fillId="4" borderId="2" xfId="0" applyFont="1" applyFill="1" applyBorder="1" applyAlignment="1">
      <alignment horizontal="left" wrapText="1" readingOrder="1"/>
    </xf>
    <xf numFmtId="0" fontId="2" fillId="0" borderId="3" xfId="0" applyFont="1" applyBorder="1" applyAlignment="1">
      <alignment horizontal="left" wrapText="1" readingOrder="1"/>
    </xf>
    <xf numFmtId="0" fontId="2" fillId="5" borderId="3" xfId="0" applyFont="1" applyFill="1" applyBorder="1" applyAlignment="1">
      <alignment horizontal="left" wrapText="1" readingOrder="1"/>
    </xf>
    <xf numFmtId="0" fontId="2" fillId="6" borderId="3" xfId="0" applyFont="1" applyFill="1" applyBorder="1" applyAlignment="1">
      <alignment horizontal="left" wrapText="1" readingOrder="1"/>
    </xf>
    <xf numFmtId="0" fontId="2" fillId="8" borderId="3" xfId="0" applyFont="1" applyFill="1" applyBorder="1" applyAlignment="1">
      <alignment horizontal="left" wrapText="1" readingOrder="1"/>
    </xf>
    <xf numFmtId="0" fontId="2" fillId="7" borderId="3" xfId="0" applyFont="1" applyFill="1" applyBorder="1" applyAlignment="1">
      <alignment horizontal="center" wrapText="1" readingOrder="1"/>
    </xf>
    <xf numFmtId="0" fontId="6" fillId="10" borderId="3" xfId="2" applyFont="1" applyBorder="1" applyAlignment="1">
      <alignment horizontal="left" wrapText="1" readingOrder="1"/>
    </xf>
    <xf numFmtId="0" fontId="6" fillId="10" borderId="2" xfId="2" applyFont="1" applyBorder="1" applyAlignment="1">
      <alignment horizontal="left" wrapText="1" readingOrder="1"/>
    </xf>
    <xf numFmtId="2" fontId="2" fillId="7" borderId="2"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3"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13" borderId="0" xfId="0" applyFont="1" applyFill="1"/>
    <xf numFmtId="0" fontId="1" fillId="8" borderId="0" xfId="0" applyFont="1" applyFill="1"/>
    <xf numFmtId="0" fontId="0" fillId="8" borderId="0" xfId="0" applyFill="1"/>
    <xf numFmtId="0" fontId="0" fillId="12" borderId="0" xfId="0" applyFill="1"/>
    <xf numFmtId="0" fontId="7" fillId="0" borderId="0" xfId="0" applyFont="1" applyAlignment="1">
      <alignment wrapText="1"/>
    </xf>
    <xf numFmtId="2" fontId="2" fillId="7" borderId="3" xfId="0" applyNumberFormat="1" applyFont="1" applyFill="1" applyBorder="1" applyAlignment="1">
      <alignment horizontal="center" wrapText="1" readingOrder="1"/>
    </xf>
    <xf numFmtId="166" fontId="2" fillId="7" borderId="3" xfId="0" applyNumberFormat="1" applyFont="1" applyFill="1" applyBorder="1" applyAlignment="1">
      <alignment horizontal="center" wrapText="1" readingOrder="1"/>
    </xf>
    <xf numFmtId="0" fontId="1" fillId="0" borderId="0" xfId="0" applyFont="1" applyAlignment="1"/>
    <xf numFmtId="0" fontId="2" fillId="5" borderId="3" xfId="0" quotePrefix="1" applyFont="1" applyFill="1" applyBorder="1" applyAlignment="1">
      <alignment horizontal="left" wrapText="1" readingOrder="1"/>
    </xf>
  </cellXfs>
  <cellStyles count="4">
    <cellStyle name="20% - Accent5" xfId="2" builtinId="46"/>
    <cellStyle name="40% - Accent6" xfId="1" builtinId="51"/>
    <cellStyle name="Hyperlink" xfId="3" builtinId="8"/>
    <cellStyle name="Normal" xfId="0" builtinId="0"/>
  </cellStyles>
  <dxfs count="5">
    <dxf>
      <alignment horizontal="general"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MS/4006-03%20AI%20metrologi/Software/DCCtables/master/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35" displayName="Table135" ref="C1:G4" totalsRowShown="0" headerRowDxfId="4">
  <autoFilter ref="C1:G4" xr:uid="{00000000-0009-0000-0100-000004000000}"/>
  <tableColumns count="5">
    <tableColumn id="1" xr3:uid="{00000000-0010-0000-0000-000001000000}" name="id"/>
    <tableColumn id="3" xr3:uid="{00000000-0010-0000-0000-000003000000}" name="heading lang1"/>
    <tableColumn id="4" xr3:uid="{00000000-0010-0000-0000-000004000000}" name="body lang1" dataDxfId="3"/>
    <tableColumn id="5" xr3:uid="{00000000-0010-0000-0000-000005000000}" name="heading lang2"/>
    <tableColumn id="6" xr3:uid="{00000000-0010-0000-0000-000006000000}" name="body lang2" dataDxfId="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6" displayName="Table16" ref="B1:P6" totalsRowShown="0" headerRowDxfId="2">
  <autoFilter ref="B1:P6" xr:uid="{00000000-0009-0000-0100-000005000000}"/>
  <tableColumns count="15">
    <tableColumn id="11" xr3:uid="{00000000-0010-0000-0100-00000B000000}" name="category"/>
    <tableColumn id="1" xr3:uid="{00000000-0010-0000-0100-000001000000}" name="id"/>
    <tableColumn id="4" xr3:uid="{00000000-0010-0000-0100-000004000000}" name="heading lang1"/>
    <tableColumn id="3" xr3:uid="{00000000-0010-0000-0100-000003000000}" name="heading lang2"/>
    <tableColumn id="6" xr3:uid="{00000000-0010-0000-0100-000006000000}" name="manufacturer"/>
    <tableColumn id="7" xr3:uid="{00000000-0010-0000-0100-000007000000}" name="productName"/>
    <tableColumn id="8" xr3:uid="{00000000-0010-0000-0100-000008000000}" name="productNumber"/>
    <tableColumn id="10" xr3:uid="{00000000-0010-0000-0100-00000A000000}" name="id1"/>
    <tableColumn id="12" xr3:uid="{00000000-0010-0000-0100-00000C000000}" name="id1 issuer"/>
    <tableColumn id="13" xr3:uid="{00000000-0010-0000-0100-00000D000000}" name="id1 heading lang1"/>
    <tableColumn id="14" xr3:uid="{00000000-0010-0000-0100-00000E000000}" name="id1 heading lang2"/>
    <tableColumn id="15" xr3:uid="{00000000-0010-0000-0100-00000F000000}" name="id2"/>
    <tableColumn id="16" xr3:uid="{00000000-0010-0000-0100-000010000000}" name="id2 issuer"/>
    <tableColumn id="17" xr3:uid="{00000000-0010-0000-0100-000011000000}" name="id2 heading lang1"/>
    <tableColumn id="18" xr3:uid="{00000000-0010-0000-0100-000012000000}" name="id2 heading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H6" totalsRowShown="0" headerRowDxfId="1">
  <autoFilter ref="A1:H6" xr:uid="{00000000-0009-0000-0100-000003000000}"/>
  <tableColumns count="8">
    <tableColumn id="1" xr3:uid="{00000000-0010-0000-0200-000001000000}" name="swID"/>
    <tableColumn id="2" xr3:uid="{00000000-0010-0000-0200-000002000000}" name="name"/>
    <tableColumn id="3" xr3:uid="{00000000-0010-0000-0200-000003000000}" name="release "/>
    <tableColumn id="4" xr3:uid="{00000000-0010-0000-0200-000004000000}" name="type"/>
    <tableColumn id="5" xr3:uid="{00000000-0010-0000-0200-000005000000}" name="description"/>
    <tableColumn id="6" xr3:uid="{00000000-0010-0000-0200-000006000000}" name="content"/>
    <tableColumn id="7" xr3:uid="{00000000-0010-0000-0200-000007000000}" name="file"/>
    <tableColumn id="8" xr3:uid="{00000000-0010-0000-0200-000008000000}" name="formul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kh@dandiag.com" TargetMode="External"/><Relationship Id="rId1" Type="http://schemas.openxmlformats.org/officeDocument/2006/relationships/hyperlink" Target="mailto:nln@dandiag.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9"/>
  <sheetViews>
    <sheetView workbookViewId="0">
      <selection activeCell="C57" sqref="C57"/>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34</v>
      </c>
      <c r="B1" s="3" t="s">
        <v>35</v>
      </c>
      <c r="C1" s="3" t="s">
        <v>1</v>
      </c>
      <c r="D1" s="3" t="s">
        <v>19</v>
      </c>
      <c r="E1" s="3" t="s">
        <v>53</v>
      </c>
      <c r="F1" s="3" t="s">
        <v>298</v>
      </c>
      <c r="G1" s="3" t="s">
        <v>304</v>
      </c>
      <c r="I1" s="3" t="s">
        <v>306</v>
      </c>
    </row>
    <row r="2" spans="1:12">
      <c r="A2" t="s">
        <v>331</v>
      </c>
      <c r="B2" t="s">
        <v>331</v>
      </c>
      <c r="C2" s="21" t="s">
        <v>331</v>
      </c>
      <c r="D2" t="s">
        <v>331</v>
      </c>
      <c r="F2" t="s">
        <v>299</v>
      </c>
      <c r="G2" t="s">
        <v>293</v>
      </c>
      <c r="I2" t="s">
        <v>308</v>
      </c>
      <c r="L2" s="2"/>
    </row>
    <row r="3" spans="1:12">
      <c r="A3" t="s">
        <v>11</v>
      </c>
      <c r="B3" t="s">
        <v>15</v>
      </c>
      <c r="C3" s="21" t="s">
        <v>76</v>
      </c>
      <c r="D3" t="s">
        <v>206</v>
      </c>
      <c r="F3" t="s">
        <v>56</v>
      </c>
      <c r="G3" t="s">
        <v>11</v>
      </c>
      <c r="I3" t="s">
        <v>328</v>
      </c>
      <c r="L3" s="2"/>
    </row>
    <row r="4" spans="1:12">
      <c r="A4" t="s">
        <v>12</v>
      </c>
      <c r="B4" t="s">
        <v>14</v>
      </c>
      <c r="C4" s="21" t="s">
        <v>77</v>
      </c>
      <c r="D4" t="s">
        <v>207</v>
      </c>
      <c r="F4" t="s">
        <v>300</v>
      </c>
      <c r="I4" t="s">
        <v>329</v>
      </c>
      <c r="L4" s="2"/>
    </row>
    <row r="5" spans="1:12">
      <c r="A5" t="s">
        <v>9</v>
      </c>
      <c r="B5" t="s">
        <v>349</v>
      </c>
      <c r="C5" s="21" t="s">
        <v>78</v>
      </c>
      <c r="D5" t="s">
        <v>208</v>
      </c>
      <c r="F5" t="s">
        <v>287</v>
      </c>
      <c r="I5" t="s">
        <v>330</v>
      </c>
      <c r="L5" s="2"/>
    </row>
    <row r="6" spans="1:12">
      <c r="A6" t="s">
        <v>338</v>
      </c>
      <c r="B6" t="s">
        <v>2</v>
      </c>
      <c r="C6" s="21" t="s">
        <v>79</v>
      </c>
      <c r="D6" t="s">
        <v>209</v>
      </c>
      <c r="F6" t="s">
        <v>301</v>
      </c>
      <c r="I6" t="s">
        <v>0</v>
      </c>
      <c r="L6" s="2"/>
    </row>
    <row r="7" spans="1:12">
      <c r="A7" s="2"/>
      <c r="B7" t="s">
        <v>348</v>
      </c>
      <c r="C7" s="21" t="s">
        <v>80</v>
      </c>
      <c r="D7" t="s">
        <v>7</v>
      </c>
      <c r="F7" t="s">
        <v>302</v>
      </c>
      <c r="I7" t="s">
        <v>10</v>
      </c>
      <c r="L7" s="2"/>
    </row>
    <row r="8" spans="1:12">
      <c r="B8" t="s">
        <v>3</v>
      </c>
      <c r="C8" s="21" t="s">
        <v>81</v>
      </c>
      <c r="D8" t="s">
        <v>210</v>
      </c>
      <c r="F8" t="s">
        <v>303</v>
      </c>
      <c r="I8" t="s">
        <v>324</v>
      </c>
      <c r="L8" s="2"/>
    </row>
    <row r="9" spans="1:12">
      <c r="B9" t="s">
        <v>4</v>
      </c>
      <c r="C9" s="21" t="s">
        <v>82</v>
      </c>
      <c r="D9" t="s">
        <v>211</v>
      </c>
      <c r="F9" t="s">
        <v>318</v>
      </c>
      <c r="I9" t="s">
        <v>307</v>
      </c>
      <c r="L9" s="2"/>
    </row>
    <row r="10" spans="1:12">
      <c r="B10" t="s">
        <v>5</v>
      </c>
      <c r="C10" s="21" t="s">
        <v>83</v>
      </c>
      <c r="D10" t="s">
        <v>212</v>
      </c>
      <c r="F10" t="s">
        <v>324</v>
      </c>
      <c r="I10" t="s">
        <v>286</v>
      </c>
      <c r="L10" s="2"/>
    </row>
    <row r="11" spans="1:12">
      <c r="B11" t="s">
        <v>6</v>
      </c>
      <c r="C11" s="21" t="s">
        <v>84</v>
      </c>
      <c r="D11" t="s">
        <v>213</v>
      </c>
      <c r="I11" t="s">
        <v>309</v>
      </c>
      <c r="L11" s="2"/>
    </row>
    <row r="12" spans="1:12">
      <c r="B12" t="s">
        <v>13</v>
      </c>
      <c r="C12" s="21" t="s">
        <v>85</v>
      </c>
      <c r="D12" t="s">
        <v>214</v>
      </c>
      <c r="L12" s="2"/>
    </row>
    <row r="13" spans="1:12">
      <c r="B13" t="s">
        <v>27</v>
      </c>
      <c r="C13" s="21" t="s">
        <v>86</v>
      </c>
      <c r="D13" t="s">
        <v>215</v>
      </c>
      <c r="L13" s="2"/>
    </row>
    <row r="14" spans="1:12">
      <c r="B14" t="s">
        <v>28</v>
      </c>
      <c r="C14" s="21" t="s">
        <v>87</v>
      </c>
      <c r="D14" t="s">
        <v>216</v>
      </c>
      <c r="L14" s="2"/>
    </row>
    <row r="15" spans="1:12">
      <c r="B15" t="s">
        <v>30</v>
      </c>
      <c r="C15" s="21" t="s">
        <v>88</v>
      </c>
      <c r="D15" t="s">
        <v>217</v>
      </c>
      <c r="L15" s="2"/>
    </row>
    <row r="16" spans="1:12">
      <c r="C16" s="21" t="s">
        <v>89</v>
      </c>
      <c r="D16" t="s">
        <v>218</v>
      </c>
      <c r="L16" s="2"/>
    </row>
    <row r="17" spans="3:4">
      <c r="C17" s="21" t="s">
        <v>90</v>
      </c>
      <c r="D17" t="s">
        <v>219</v>
      </c>
    </row>
    <row r="18" spans="3:4">
      <c r="C18" s="21" t="s">
        <v>91</v>
      </c>
      <c r="D18" t="s">
        <v>220</v>
      </c>
    </row>
    <row r="19" spans="3:4">
      <c r="C19" s="21" t="s">
        <v>92</v>
      </c>
      <c r="D19" t="s">
        <v>221</v>
      </c>
    </row>
    <row r="20" spans="3:4">
      <c r="C20" s="21" t="s">
        <v>339</v>
      </c>
      <c r="D20" t="s">
        <v>222</v>
      </c>
    </row>
    <row r="21" spans="3:4">
      <c r="C21" s="21" t="s">
        <v>93</v>
      </c>
      <c r="D21" t="s">
        <v>223</v>
      </c>
    </row>
    <row r="22" spans="3:4">
      <c r="C22" s="21" t="s">
        <v>94</v>
      </c>
      <c r="D22" t="s">
        <v>224</v>
      </c>
    </row>
    <row r="23" spans="3:4">
      <c r="C23" s="21" t="s">
        <v>95</v>
      </c>
      <c r="D23" t="s">
        <v>225</v>
      </c>
    </row>
    <row r="24" spans="3:4">
      <c r="C24" s="21" t="s">
        <v>96</v>
      </c>
      <c r="D24" t="s">
        <v>226</v>
      </c>
    </row>
    <row r="25" spans="3:4">
      <c r="C25" s="21" t="s">
        <v>97</v>
      </c>
      <c r="D25" t="s">
        <v>227</v>
      </c>
    </row>
    <row r="26" spans="3:4">
      <c r="C26" s="21" t="s">
        <v>98</v>
      </c>
      <c r="D26" t="s">
        <v>228</v>
      </c>
    </row>
    <row r="27" spans="3:4">
      <c r="C27" s="21" t="s">
        <v>99</v>
      </c>
      <c r="D27" t="s">
        <v>229</v>
      </c>
    </row>
    <row r="28" spans="3:4">
      <c r="C28" s="21" t="s">
        <v>100</v>
      </c>
      <c r="D28" t="s">
        <v>17</v>
      </c>
    </row>
    <row r="29" spans="3:4">
      <c r="C29" s="21" t="s">
        <v>101</v>
      </c>
      <c r="D29" t="s">
        <v>230</v>
      </c>
    </row>
    <row r="30" spans="3:4">
      <c r="C30" s="21" t="s">
        <v>102</v>
      </c>
      <c r="D30" t="s">
        <v>231</v>
      </c>
    </row>
    <row r="31" spans="3:4">
      <c r="C31" s="21" t="s">
        <v>103</v>
      </c>
      <c r="D31" t="s">
        <v>232</v>
      </c>
    </row>
    <row r="32" spans="3:4">
      <c r="C32" s="21" t="s">
        <v>104</v>
      </c>
      <c r="D32" t="s">
        <v>233</v>
      </c>
    </row>
    <row r="33" spans="3:4">
      <c r="C33" s="21" t="s">
        <v>105</v>
      </c>
      <c r="D33" t="s">
        <v>16</v>
      </c>
    </row>
    <row r="34" spans="3:4">
      <c r="C34" s="21" t="s">
        <v>106</v>
      </c>
      <c r="D34" t="s">
        <v>234</v>
      </c>
    </row>
    <row r="35" spans="3:4">
      <c r="C35" s="21" t="s">
        <v>107</v>
      </c>
      <c r="D35" t="s">
        <v>235</v>
      </c>
    </row>
    <row r="36" spans="3:4">
      <c r="C36" s="21" t="s">
        <v>108</v>
      </c>
      <c r="D36" t="s">
        <v>236</v>
      </c>
    </row>
    <row r="37" spans="3:4">
      <c r="C37" s="21" t="s">
        <v>109</v>
      </c>
      <c r="D37" t="s">
        <v>237</v>
      </c>
    </row>
    <row r="38" spans="3:4">
      <c r="C38" s="21" t="s">
        <v>110</v>
      </c>
      <c r="D38" t="s">
        <v>238</v>
      </c>
    </row>
    <row r="39" spans="3:4">
      <c r="C39" s="21" t="s">
        <v>111</v>
      </c>
      <c r="D39" t="s">
        <v>239</v>
      </c>
    </row>
    <row r="40" spans="3:4">
      <c r="C40" s="21" t="s">
        <v>112</v>
      </c>
      <c r="D40" t="s">
        <v>240</v>
      </c>
    </row>
    <row r="41" spans="3:4">
      <c r="C41" s="21" t="s">
        <v>113</v>
      </c>
      <c r="D41" t="s">
        <v>241</v>
      </c>
    </row>
    <row r="42" spans="3:4">
      <c r="C42" s="21" t="s">
        <v>114</v>
      </c>
      <c r="D42" t="s">
        <v>242</v>
      </c>
    </row>
    <row r="43" spans="3:4">
      <c r="C43" s="21" t="s">
        <v>115</v>
      </c>
      <c r="D43" t="s">
        <v>243</v>
      </c>
    </row>
    <row r="44" spans="3:4">
      <c r="C44" s="21" t="s">
        <v>116</v>
      </c>
      <c r="D44" t="s">
        <v>244</v>
      </c>
    </row>
    <row r="45" spans="3:4">
      <c r="C45" s="21" t="s">
        <v>117</v>
      </c>
      <c r="D45" t="s">
        <v>245</v>
      </c>
    </row>
    <row r="46" spans="3:4">
      <c r="C46" s="21" t="s">
        <v>118</v>
      </c>
      <c r="D46" t="s">
        <v>246</v>
      </c>
    </row>
    <row r="47" spans="3:4">
      <c r="C47" s="21" t="s">
        <v>119</v>
      </c>
      <c r="D47" t="s">
        <v>247</v>
      </c>
    </row>
    <row r="48" spans="3:4">
      <c r="C48" s="21" t="s">
        <v>120</v>
      </c>
      <c r="D48" t="s">
        <v>248</v>
      </c>
    </row>
    <row r="49" spans="3:4">
      <c r="C49" s="21" t="s">
        <v>121</v>
      </c>
      <c r="D49" t="s">
        <v>249</v>
      </c>
    </row>
    <row r="50" spans="3:4">
      <c r="C50" s="21" t="s">
        <v>122</v>
      </c>
      <c r="D50" t="s">
        <v>250</v>
      </c>
    </row>
    <row r="51" spans="3:4">
      <c r="C51" s="21" t="s">
        <v>123</v>
      </c>
      <c r="D51" t="s">
        <v>251</v>
      </c>
    </row>
    <row r="52" spans="3:4">
      <c r="C52" s="21" t="s">
        <v>124</v>
      </c>
      <c r="D52" t="s">
        <v>252</v>
      </c>
    </row>
    <row r="53" spans="3:4">
      <c r="C53" s="21" t="s">
        <v>125</v>
      </c>
      <c r="D53" t="s">
        <v>253</v>
      </c>
    </row>
    <row r="54" spans="3:4">
      <c r="C54" s="21" t="s">
        <v>126</v>
      </c>
      <c r="D54" t="s">
        <v>254</v>
      </c>
    </row>
    <row r="55" spans="3:4">
      <c r="C55" s="21" t="s">
        <v>127</v>
      </c>
      <c r="D55" t="s">
        <v>255</v>
      </c>
    </row>
    <row r="56" spans="3:4">
      <c r="C56" s="21" t="s">
        <v>128</v>
      </c>
      <c r="D56" t="s">
        <v>256</v>
      </c>
    </row>
    <row r="57" spans="3:4">
      <c r="C57" s="21" t="s">
        <v>129</v>
      </c>
      <c r="D57" t="s">
        <v>257</v>
      </c>
    </row>
    <row r="58" spans="3:4">
      <c r="C58" s="21" t="s">
        <v>130</v>
      </c>
      <c r="D58" t="s">
        <v>258</v>
      </c>
    </row>
    <row r="59" spans="3:4">
      <c r="C59" s="21" t="s">
        <v>131</v>
      </c>
      <c r="D59" t="s">
        <v>259</v>
      </c>
    </row>
    <row r="60" spans="3:4">
      <c r="C60" s="21" t="s">
        <v>132</v>
      </c>
      <c r="D60" t="s">
        <v>260</v>
      </c>
    </row>
    <row r="61" spans="3:4">
      <c r="C61" s="21" t="s">
        <v>133</v>
      </c>
      <c r="D61" t="s">
        <v>261</v>
      </c>
    </row>
    <row r="62" spans="3:4">
      <c r="C62" s="21" t="s">
        <v>134</v>
      </c>
      <c r="D62" t="s">
        <v>262</v>
      </c>
    </row>
    <row r="63" spans="3:4">
      <c r="C63" s="21" t="s">
        <v>135</v>
      </c>
      <c r="D63" t="s">
        <v>263</v>
      </c>
    </row>
    <row r="64" spans="3:4">
      <c r="C64" s="21" t="s">
        <v>136</v>
      </c>
      <c r="D64" t="s">
        <v>264</v>
      </c>
    </row>
    <row r="65" spans="3:4">
      <c r="C65" s="21" t="s">
        <v>137</v>
      </c>
      <c r="D65" t="s">
        <v>265</v>
      </c>
    </row>
    <row r="66" spans="3:4">
      <c r="C66" s="21" t="s">
        <v>138</v>
      </c>
      <c r="D66" t="s">
        <v>266</v>
      </c>
    </row>
    <row r="67" spans="3:4">
      <c r="C67" s="21" t="s">
        <v>139</v>
      </c>
      <c r="D67" t="s">
        <v>267</v>
      </c>
    </row>
    <row r="68" spans="3:4">
      <c r="C68" s="21" t="s">
        <v>140</v>
      </c>
    </row>
    <row r="69" spans="3:4">
      <c r="C69" s="21" t="s">
        <v>141</v>
      </c>
    </row>
    <row r="70" spans="3:4">
      <c r="C70" s="21" t="s">
        <v>142</v>
      </c>
    </row>
    <row r="71" spans="3:4">
      <c r="C71" s="21" t="s">
        <v>143</v>
      </c>
    </row>
    <row r="72" spans="3:4">
      <c r="C72" s="21" t="s">
        <v>144</v>
      </c>
    </row>
    <row r="73" spans="3:4">
      <c r="C73" s="21" t="s">
        <v>145</v>
      </c>
    </row>
    <row r="74" spans="3:4">
      <c r="C74" s="21" t="s">
        <v>146</v>
      </c>
    </row>
    <row r="75" spans="3:4">
      <c r="C75" s="21" t="s">
        <v>147</v>
      </c>
    </row>
    <row r="76" spans="3:4">
      <c r="C76" s="21" t="s">
        <v>148</v>
      </c>
    </row>
    <row r="77" spans="3:4">
      <c r="C77" s="21" t="s">
        <v>149</v>
      </c>
    </row>
    <row r="78" spans="3:4">
      <c r="C78" s="21" t="s">
        <v>150</v>
      </c>
    </row>
    <row r="79" spans="3:4">
      <c r="C79" s="21" t="s">
        <v>151</v>
      </c>
    </row>
    <row r="80" spans="3:4">
      <c r="C80" s="21" t="s">
        <v>152</v>
      </c>
    </row>
    <row r="81" spans="3:3">
      <c r="C81" s="21" t="s">
        <v>153</v>
      </c>
    </row>
    <row r="82" spans="3:3">
      <c r="C82" s="21" t="s">
        <v>154</v>
      </c>
    </row>
    <row r="83" spans="3:3">
      <c r="C83" s="21" t="s">
        <v>155</v>
      </c>
    </row>
    <row r="84" spans="3:3">
      <c r="C84" s="21" t="s">
        <v>156</v>
      </c>
    </row>
    <row r="85" spans="3:3">
      <c r="C85" s="21" t="s">
        <v>157</v>
      </c>
    </row>
    <row r="86" spans="3:3">
      <c r="C86" s="21" t="s">
        <v>158</v>
      </c>
    </row>
    <row r="87" spans="3:3">
      <c r="C87" s="21" t="s">
        <v>159</v>
      </c>
    </row>
    <row r="88" spans="3:3">
      <c r="C88" s="21" t="s">
        <v>160</v>
      </c>
    </row>
    <row r="89" spans="3:3">
      <c r="C89" s="21" t="s">
        <v>161</v>
      </c>
    </row>
    <row r="90" spans="3:3">
      <c r="C90" s="21" t="s">
        <v>162</v>
      </c>
    </row>
    <row r="91" spans="3:3">
      <c r="C91" s="21" t="s">
        <v>163</v>
      </c>
    </row>
    <row r="92" spans="3:3">
      <c r="C92" s="21" t="s">
        <v>164</v>
      </c>
    </row>
    <row r="93" spans="3:3">
      <c r="C93" s="21" t="s">
        <v>165</v>
      </c>
    </row>
    <row r="94" spans="3:3">
      <c r="C94" s="21" t="s">
        <v>166</v>
      </c>
    </row>
    <row r="95" spans="3:3">
      <c r="C95" s="21" t="s">
        <v>167</v>
      </c>
    </row>
    <row r="96" spans="3:3">
      <c r="C96" s="21" t="s">
        <v>168</v>
      </c>
    </row>
    <row r="97" spans="3:3">
      <c r="C97" s="21" t="s">
        <v>169</v>
      </c>
    </row>
    <row r="98" spans="3:3">
      <c r="C98" s="21" t="s">
        <v>170</v>
      </c>
    </row>
    <row r="99" spans="3:3">
      <c r="C99" s="21" t="s">
        <v>171</v>
      </c>
    </row>
    <row r="100" spans="3:3">
      <c r="C100" s="21" t="s">
        <v>172</v>
      </c>
    </row>
    <row r="101" spans="3:3">
      <c r="C101" s="21" t="s">
        <v>173</v>
      </c>
    </row>
    <row r="102" spans="3:3">
      <c r="C102" s="21" t="s">
        <v>174</v>
      </c>
    </row>
    <row r="103" spans="3:3">
      <c r="C103" s="21" t="s">
        <v>175</v>
      </c>
    </row>
    <row r="104" spans="3:3">
      <c r="C104" s="21" t="s">
        <v>176</v>
      </c>
    </row>
    <row r="105" spans="3:3">
      <c r="C105" s="21" t="s">
        <v>177</v>
      </c>
    </row>
    <row r="106" spans="3:3">
      <c r="C106" s="21" t="s">
        <v>178</v>
      </c>
    </row>
    <row r="107" spans="3:3">
      <c r="C107" s="21" t="s">
        <v>179</v>
      </c>
    </row>
    <row r="108" spans="3:3">
      <c r="C108" s="21" t="s">
        <v>180</v>
      </c>
    </row>
    <row r="109" spans="3:3">
      <c r="C109" s="21" t="s">
        <v>181</v>
      </c>
    </row>
    <row r="110" spans="3:3">
      <c r="C110" s="21" t="s">
        <v>182</v>
      </c>
    </row>
    <row r="111" spans="3:3">
      <c r="C111" s="21" t="s">
        <v>183</v>
      </c>
    </row>
    <row r="112" spans="3:3">
      <c r="C112" s="21" t="s">
        <v>184</v>
      </c>
    </row>
    <row r="113" spans="3:3">
      <c r="C113" s="21" t="s">
        <v>185</v>
      </c>
    </row>
    <row r="114" spans="3:3">
      <c r="C114" s="21" t="s">
        <v>186</v>
      </c>
    </row>
    <row r="115" spans="3:3">
      <c r="C115" s="21" t="s">
        <v>187</v>
      </c>
    </row>
    <row r="116" spans="3:3">
      <c r="C116" s="21" t="s">
        <v>188</v>
      </c>
    </row>
    <row r="117" spans="3:3">
      <c r="C117" s="21" t="s">
        <v>189</v>
      </c>
    </row>
    <row r="118" spans="3:3">
      <c r="C118" s="21" t="s">
        <v>190</v>
      </c>
    </row>
    <row r="119" spans="3:3">
      <c r="C119" s="21" t="s">
        <v>191</v>
      </c>
    </row>
    <row r="120" spans="3:3">
      <c r="C120" s="21" t="s">
        <v>192</v>
      </c>
    </row>
    <row r="121" spans="3:3">
      <c r="C121" s="21" t="s">
        <v>193</v>
      </c>
    </row>
    <row r="122" spans="3:3">
      <c r="C122" s="21" t="s">
        <v>194</v>
      </c>
    </row>
    <row r="123" spans="3:3">
      <c r="C123" s="21" t="s">
        <v>195</v>
      </c>
    </row>
    <row r="124" spans="3:3">
      <c r="C124" s="21" t="s">
        <v>196</v>
      </c>
    </row>
    <row r="125" spans="3:3">
      <c r="C125" s="21" t="s">
        <v>197</v>
      </c>
    </row>
    <row r="126" spans="3:3">
      <c r="C126" s="21" t="s">
        <v>198</v>
      </c>
    </row>
    <row r="127" spans="3:3">
      <c r="C127" s="21" t="s">
        <v>199</v>
      </c>
    </row>
    <row r="128" spans="3:3">
      <c r="C128" s="21" t="s">
        <v>200</v>
      </c>
    </row>
    <row r="129" spans="3:3">
      <c r="C129" s="21" t="s">
        <v>201</v>
      </c>
    </row>
    <row r="130" spans="3:3">
      <c r="C130" s="21" t="s">
        <v>202</v>
      </c>
    </row>
    <row r="131" spans="3:3">
      <c r="C131" s="21" t="s">
        <v>203</v>
      </c>
    </row>
    <row r="132" spans="3:3">
      <c r="C132" s="21" t="s">
        <v>204</v>
      </c>
    </row>
    <row r="133" spans="3:3">
      <c r="C133" s="21" t="s">
        <v>205</v>
      </c>
    </row>
    <row r="134" spans="3:3">
      <c r="C134" s="21" t="s">
        <v>337</v>
      </c>
    </row>
    <row r="135" spans="3:3">
      <c r="C135" t="s">
        <v>269</v>
      </c>
    </row>
    <row r="136" spans="3:3">
      <c r="C136" t="s">
        <v>270</v>
      </c>
    </row>
    <row r="137" spans="3:3">
      <c r="C137" t="s">
        <v>271</v>
      </c>
    </row>
    <row r="138" spans="3:3">
      <c r="C138" t="s">
        <v>272</v>
      </c>
    </row>
    <row r="139" spans="3:3">
      <c r="C139" t="s">
        <v>273</v>
      </c>
    </row>
  </sheetData>
  <phoneticPr fontId="4" type="noConversion"/>
  <hyperlinks>
    <hyperlink ref="C3" r:id="rId1" display="https://www.metrology.net/wiki/testprocess-measure-conductance/" xr:uid="{00000000-0004-0000-0000-000000000000}"/>
    <hyperlink ref="C4" r:id="rId2" display="https://www.metrology.net/wiki/testprocess-measure-conductivity/" xr:uid="{00000000-0004-0000-0000-000001000000}"/>
    <hyperlink ref="C5" r:id="rId3" display="https://www.metrology.net/wiki/testprocess-measure-amps-ac/" xr:uid="{00000000-0004-0000-0000-000002000000}"/>
    <hyperlink ref="C6" r:id="rId4" display="https://www.metrology.net/wiki/testprocess-measure-amps-ac-sinewave/" xr:uid="{00000000-0004-0000-0000-000003000000}"/>
    <hyperlink ref="C7" r:id="rId5" display="https://www.metrology.net/wiki/testprocess-measure-amps-ac-squarewave/" xr:uid="{00000000-0004-0000-0000-000004000000}"/>
    <hyperlink ref="C8" r:id="rId6" display="https://www.metrology.net/wiki/testprocess-measure-amps-ac-trianglewave/" xr:uid="{00000000-0004-0000-0000-000005000000}"/>
    <hyperlink ref="C9" r:id="rId7" display="https://www.metrology.net/wiki/testprocess-measure-current-dc/" xr:uid="{00000000-0004-0000-0000-000006000000}"/>
    <hyperlink ref="C10" r:id="rId8" display="https://www.metrology.net/wiki/testprocess-measure-density-mass-gas/" xr:uid="{00000000-0004-0000-0000-000007000000}"/>
    <hyperlink ref="C11" r:id="rId9" display="https://www.metrology.net/wiki/testprocess-measure-density-mass-liquid/" xr:uid="{00000000-0004-0000-0000-000008000000}"/>
    <hyperlink ref="C12" r:id="rId10" display="https://www.metrology.net/wiki/testprocess-measure-density-mass-solid/" xr:uid="{00000000-0004-0000-0000-000009000000}"/>
    <hyperlink ref="C13" r:id="rId11" display="https://www.metrology.net/wiki/testprocess-measure-force/" xr:uid="{00000000-0004-0000-0000-00000A000000}"/>
    <hyperlink ref="C14" r:id="rId12" display="https://www.metrology.net/wiki/testprocess-measure-frequency/" xr:uid="{00000000-0004-0000-0000-00000B000000}"/>
    <hyperlink ref="C15" r:id="rId13" display="https://www.metrology.net/wiki/testprocess-measure-frequency-amplitudemodulation-rate/" xr:uid="{00000000-0004-0000-0000-00000C000000}"/>
    <hyperlink ref="C16" r:id="rId14" display="https://www.metrology.net/wiki/testprocess-measure-frequency-frequencymodulation-deviation/" xr:uid="{00000000-0004-0000-0000-00000D000000}"/>
    <hyperlink ref="C17" r:id="rId15" display="https://www.metrology.net/wiki/testprocess-measure-frequency-frequencymodulation-rate/" xr:uid="{00000000-0004-0000-0000-00000E000000}"/>
    <hyperlink ref="C18" r:id="rId16" display="https://www.metrology.net/wiki/testprocess-measure-frequency-phasemodulation-rate/" xr:uid="{00000000-0004-0000-0000-00000F000000}"/>
    <hyperlink ref="C19" r:id="rId17" display="https://www.metrology.net/wiki/testprocess-measure-humidity-absolute/" xr:uid="{00000000-0004-0000-0000-000010000000}"/>
    <hyperlink ref="C21" r:id="rId18" display="https://www.metrology.net/wiki/testprocess-measure-impedance/" xr:uid="{00000000-0004-0000-0000-000011000000}"/>
    <hyperlink ref="C22" r:id="rId19" display="https://www.metrology.net/wiki/testprocess-measure-inductance/" xr:uid="{00000000-0004-0000-0000-000012000000}"/>
    <hyperlink ref="C23" r:id="rId20" display="https://www.metrology.net/wiki/testprocess-measure-length/" xr:uid="{00000000-0004-0000-0000-000013000000}"/>
    <hyperlink ref="C24" r:id="rId21" display="https://www.metrology.net/wiki/testprocess-measure-length-circumference/" xr:uid="{00000000-0004-0000-0000-000014000000}"/>
    <hyperlink ref="C25" r:id="rId22" display="https://www.metrology.net/wiki/testprocess-measure-length-diameter/" xr:uid="{00000000-0004-0000-0000-000015000000}"/>
    <hyperlink ref="C26" r:id="rId23" display="https://www.metrology.net/wiki/testprocess-measure-length-form-flatness/" xr:uid="{00000000-0004-0000-0000-000016000000}"/>
    <hyperlink ref="C27" r:id="rId24" display="https://www.metrology.net/wiki/testprocess-measure-length-form-parallelism/" xr:uid="{00000000-0004-0000-0000-000017000000}"/>
    <hyperlink ref="C28" r:id="rId25" display="https://www.metrology.net/wiki/testprocess-measure-length-form-perpendicularity/" xr:uid="{00000000-0004-0000-0000-000018000000}"/>
    <hyperlink ref="C29" r:id="rId26" display="https://www.metrology.net/wiki/testprocess-measure-length-form-roughness/" xr:uid="{00000000-0004-0000-0000-000019000000}"/>
    <hyperlink ref="C30" r:id="rId27" display="https://www.metrology.net/wiki/testprocess-measure-length-form-roundness/" xr:uid="{00000000-0004-0000-0000-00001A000000}"/>
    <hyperlink ref="C31" r:id="rId28" display="https://www.metrology.net/wiki/testprocess-measure-length-form-sphericity/" xr:uid="{00000000-0004-0000-0000-00001B000000}"/>
    <hyperlink ref="C32" r:id="rId29" display="https://www.metrology.net/wiki/testprocess-measure-length-form-straightness-axis/" xr:uid="{00000000-0004-0000-0000-00001C000000}"/>
    <hyperlink ref="C33" r:id="rId30" display="https://www.metrology.net/wiki/testprocess-measure-length-form-straightness-surface/" xr:uid="{00000000-0004-0000-0000-00001D000000}"/>
    <hyperlink ref="C34" r:id="rId31" display="https://www.metrology.net/wiki/testprocess-measure-length-radius/" xr:uid="{00000000-0004-0000-0000-00001E000000}"/>
    <hyperlink ref="C35" r:id="rId32" display="https://www.metrology.net/wiki/testprocess-measure-mass-apparent/" xr:uid="{00000000-0004-0000-0000-00001F000000}"/>
    <hyperlink ref="C36" r:id="rId33" display="https://www.metrology.net/wiki/testprocess-measure-mass-conventional/" xr:uid="{00000000-0004-0000-0000-000020000000}"/>
    <hyperlink ref="C37" r:id="rId34" display="https://www.metrology.net/wiki/testprocess-measure-mass-true/" xr:uid="{00000000-0004-0000-0000-000021000000}"/>
    <hyperlink ref="C38" r:id="rId35" display="https://www.metrology.net/wiki/testprocess-measure-phase-phasemodulation/" xr:uid="{00000000-0004-0000-0000-000022000000}"/>
    <hyperlink ref="C39" r:id="rId36" display="https://www.metrology.net/wiki/testprocess-measure-phase-reflectioncoefficent-rf/" xr:uid="{00000000-0004-0000-0000-000023000000}"/>
    <hyperlink ref="C40" r:id="rId37" display="https://www.metrology.net/wiki/testprocess-measure-phase-reflectioncoefficent/" xr:uid="{00000000-0004-0000-0000-000024000000}"/>
    <hyperlink ref="C41" r:id="rId38" display="https://www.metrology.net/wiki/testprocess-measure-phasenoise-sideband/" xr:uid="{00000000-0004-0000-0000-000025000000}"/>
    <hyperlink ref="C42" r:id="rId39" display="https://www.metrology.net/wiki/testprocess-measure-power-rf-sinewave/" xr:uid="{00000000-0004-0000-0000-000026000000}"/>
    <hyperlink ref="C43" r:id="rId40" display="https://www.metrology.net/wiki/testprocess-measure-pressure-hydraulic-static/" xr:uid="{00000000-0004-0000-0000-000027000000}"/>
    <hyperlink ref="C44" r:id="rId41" display="https://www.metrology.net/wiki/testprocess-measure-pressure-pneumatic-absolute-static/" xr:uid="{00000000-0004-0000-0000-000028000000}"/>
    <hyperlink ref="C45" r:id="rId42" display="https://www.metrology.net/wiki/testprocess-measure-pressure-pneumatic-differential-static/" xr:uid="{00000000-0004-0000-0000-000029000000}"/>
    <hyperlink ref="C46" r:id="rId43" display="https://www.metrology.net/wiki/testprocess-measure-pressure-pneumatic-gage-static/" xr:uid="{00000000-0004-0000-0000-00002A000000}"/>
    <hyperlink ref="C47" r:id="rId44" display="https://www.metrology.net/wiki/testprocess-measure-ratio-amplitudemodulation/" xr:uid="{00000000-0004-0000-0000-00002B000000}"/>
    <hyperlink ref="C48" r:id="rId45" display="https://www.metrology.net/wiki/testprocess-measure-ratio-density-mass/" xr:uid="{00000000-0004-0000-0000-00002C000000}"/>
    <hyperlink ref="C49" r:id="rId46" display="https://www.metrology.net/wiki/testprocess-measure-ratio-humidity-relative/" xr:uid="{00000000-0004-0000-0000-00002D000000}"/>
    <hyperlink ref="C50" r:id="rId47" display="https://www.metrology.net/wiki/testprocess-measure-ratio-humidity-specific/" xr:uid="{00000000-0004-0000-0000-00002E000000}"/>
    <hyperlink ref="C51" r:id="rId48" display="https://www.metrology.net/wiki/testprocess-measure-ratio-reflectioncoefficent-rf/" xr:uid="{00000000-0004-0000-0000-00002F000000}"/>
    <hyperlink ref="C52" r:id="rId49" display="https://www.metrology.net/wiki/testprocess-measure-ratio-power-rf-sinewave-delta-frequency/" xr:uid="{00000000-0004-0000-0000-000030000000}"/>
    <hyperlink ref="C53" r:id="rId50" display="https://www.metrology.net/wiki/testprocess-measure-ratio-power-rf-sinewave-delta-power/" xr:uid="{00000000-0004-0000-0000-000031000000}"/>
    <hyperlink ref="C54" r:id="rId51" display="https://www.metrology.net/wiki/testprocess-measure-ratio-transmissioncoefficent/" xr:uid="{00000000-0004-0000-0000-000032000000}"/>
    <hyperlink ref="C55" r:id="rId52" display="https://www.metrology.net/wiki/testprocess-measure-ratio-torque/" xr:uid="{00000000-0004-0000-0000-000033000000}"/>
    <hyperlink ref="C56" r:id="rId53" display="https://www.metrology.net/wiki/testprocess-measure-ratio-voltage-ac-ripple-ondc/" xr:uid="{00000000-0004-0000-0000-000034000000}"/>
    <hyperlink ref="C57" r:id="rId54" display="https://www.metrology.net/wiki/testprocess-measure-ratio-voltage-ac-sinewave-delta-frequency/" xr:uid="{00000000-0004-0000-0000-000035000000}"/>
    <hyperlink ref="C58" r:id="rId55" display="https://www.metrology.net/wiki/testprocess-measure-ratio-volts-ac-sinewave-delta-volts/" xr:uid="{00000000-0004-0000-0000-000036000000}"/>
    <hyperlink ref="C59" r:id="rId56" display="https://www.metrology.net/wiki/testprocess-measure-ohms/" xr:uid="{00000000-0004-0000-0000-000037000000}"/>
    <hyperlink ref="C60" r:id="rId57" display="https://www.metrology.net/wiki/testprocess-measure-temperature/" xr:uid="{00000000-0004-0000-0000-000038000000}"/>
    <hyperlink ref="C61" r:id="rId58" display="https://www.metrology.net/wiki/testprocess-measure-temperature-radiometric/" xr:uid="{00000000-0004-0000-0000-000039000000}"/>
    <hyperlink ref="C62" r:id="rId59" display="https://www.metrology.net/wiki/testprocess-measure-temperature-simulated-prt/" xr:uid="{00000000-0004-0000-0000-00003A000000}"/>
    <hyperlink ref="C63" r:id="rId60" display="https://www.metrology.net/wiki/testprocess-measure-temperature-simulated-rtd/" xr:uid="{00000000-0004-0000-0000-00003B000000}"/>
    <hyperlink ref="C64" r:id="rId61" display="https://www.metrology.net/wiki/testprocess-measure-temperature-simulated-thermocouple/" xr:uid="{00000000-0004-0000-0000-00003C000000}"/>
    <hyperlink ref="C65" r:id="rId62" display="https://www.metrology.net/wiki/testprocess-measure-time-pulsetransition/" xr:uid="{00000000-0004-0000-0000-00003D000000}"/>
    <hyperlink ref="C66" r:id="rId63" display="https://www.metrology.net/wiki/testprocess-measure-time-absolute/" xr:uid="{00000000-0004-0000-0000-00003E000000}"/>
    <hyperlink ref="C67" r:id="rId64" display="https://www.metrology.net/wiki/testprocess-measure-torque/" xr:uid="{00000000-0004-0000-0000-00003F000000}"/>
    <hyperlink ref="C68" r:id="rId65" display="https://www.metrology.net/wiki/testprocess-measure-torque-hydraulicpressure/" xr:uid="{00000000-0004-0000-0000-000040000000}"/>
    <hyperlink ref="C69" r:id="rId66" display="https://www.metrology.net/wiki/testprocess-measure-voltage-ac/" xr:uid="{00000000-0004-0000-0000-000041000000}"/>
    <hyperlink ref="C70" r:id="rId67" display="https://www.metrology.net/wiki/testprocess-measure-voltage-ac-noise-ondc/" xr:uid="{00000000-0004-0000-0000-000042000000}"/>
    <hyperlink ref="C71" r:id="rId68" display="https://www.metrology.net/wiki/testprocess-measure-voltage-ac-sinewave/" xr:uid="{00000000-0004-0000-0000-000043000000}"/>
    <hyperlink ref="C72" r:id="rId69" display="https://www.metrology.net/wiki/testprocess-measure-voltage-ac-squarewave/" xr:uid="{00000000-0004-0000-0000-000044000000}"/>
    <hyperlink ref="C73" r:id="rId70" display="https://www.metrology.net/wiki/testprocess-measure-voltage-ac-trianglewave/" xr:uid="{00000000-0004-0000-0000-000045000000}"/>
    <hyperlink ref="C74" r:id="rId71" display="https://www.metrology.net/wiki/testprocess-measure-voltage-dc/" xr:uid="{00000000-0004-0000-0000-000046000000}"/>
    <hyperlink ref="C75" r:id="rId72" display="https://www.metrology.net/wiki/testprocess-measure-weight/" xr:uid="{00000000-0004-0000-0000-000047000000}"/>
    <hyperlink ref="C76" r:id="rId73" display="https://www.metrology.net/wiki/testprocess-source-capacitance/" xr:uid="{00000000-0004-0000-0000-000048000000}"/>
    <hyperlink ref="C77" r:id="rId74" display="https://www.metrology.net/wiki/testprocess-source-conductance/" xr:uid="{00000000-0004-0000-0000-000049000000}"/>
    <hyperlink ref="C78" r:id="rId75" display="https://www.metrology.net/wiki/testprocess-source-conductivity/" xr:uid="{00000000-0004-0000-0000-00004A000000}"/>
    <hyperlink ref="C79" r:id="rId76" display="https://www.metrology.net/wiki/testprocess-source-current-ac-sinewave/" xr:uid="{00000000-0004-0000-0000-00004B000000}"/>
    <hyperlink ref="C80" r:id="rId77" display="https://www.metrology.net/wiki/testprocess-source-current-ac-squarewave/" xr:uid="{00000000-0004-0000-0000-00004C000000}"/>
    <hyperlink ref="C81" r:id="rId78" display="https://www.metrology.net/wiki/testprocess-source-current-ac-triangle/" xr:uid="{00000000-0004-0000-0000-00004D000000}"/>
    <hyperlink ref="C82" r:id="rId79" display="https://www.metrology.net/wiki/testprocess-source-current-dc/" xr:uid="{00000000-0004-0000-0000-00004E000000}"/>
    <hyperlink ref="C83" r:id="rId80" display="https://www.metrology.net/wiki/testprocess-source-density-mass-gas/" xr:uid="{00000000-0004-0000-0000-00004F000000}"/>
    <hyperlink ref="C84" r:id="rId81" display="https://www.metrology.net/wiki/testprocess-source-density-mass-liquid/" xr:uid="{00000000-0004-0000-0000-000050000000}"/>
    <hyperlink ref="C85" r:id="rId82" display="https://www.metrology.net/wiki/testprocess-source-density-mass-solid/" xr:uid="{00000000-0004-0000-0000-000051000000}"/>
    <hyperlink ref="C86" r:id="rId83" display="https://www.metrology.net/wiki/testprocess-source-force/" xr:uid="{00000000-0004-0000-0000-000052000000}"/>
    <hyperlink ref="C87" r:id="rId84" display="https://www.metrology.net/wiki/testprocess-source-frequency-ac-squarewave/" xr:uid="{00000000-0004-0000-0000-000053000000}"/>
    <hyperlink ref="C88" r:id="rId85" display="https://www.metrology.net/wiki/testprocess-source-frequency-arbitrary-cardiograph/" xr:uid="{00000000-0004-0000-0000-000054000000}"/>
    <hyperlink ref="C89" r:id="rId86" display="https://www.metrology.net/wiki/testprocess-source-humidity-absolute/" xr:uid="{00000000-0004-0000-0000-000055000000}"/>
    <hyperlink ref="C90" r:id="rId87" display="https://www.metrology.net/wiki/testprocess-source-impedance/" xr:uid="{00000000-0004-0000-0000-000056000000}"/>
    <hyperlink ref="C91" r:id="rId88" display="https://www.metrology.net/wiki/testprocess-source-inductance/" xr:uid="{00000000-0004-0000-0000-000057000000}"/>
    <hyperlink ref="C92" r:id="rId89" display="https://www.metrology.net/wiki/testprocess-source-length/" xr:uid="{00000000-0004-0000-0000-000058000000}"/>
    <hyperlink ref="C93" r:id="rId90" display="https://www.metrology.net/wiki/testprocess-source-length-circumference/" xr:uid="{00000000-0004-0000-0000-000059000000}"/>
    <hyperlink ref="C94" r:id="rId91" display="https://www.metrology.net/wiki/testprocess-source-length-diameter/" xr:uid="{00000000-0004-0000-0000-00005A000000}"/>
    <hyperlink ref="C95" r:id="rId92" display="https://www.metrology.net/wiki/testprocess-source-length-form-perpendicularity/" xr:uid="{00000000-0004-0000-0000-00005B000000}"/>
    <hyperlink ref="C96" r:id="rId93" display="https://www.metrology.net/wiki/testprocess-source-length-form-roundness/" xr:uid="{00000000-0004-0000-0000-00005C000000}"/>
    <hyperlink ref="C97" r:id="rId94" display="https://www.metrology.net/wiki/testprocess-source-length-form-sphericity/" xr:uid="{00000000-0004-0000-0000-00005D000000}"/>
    <hyperlink ref="C98" r:id="rId95" display="https://www.metrology.net/wiki/testprocess-source-length-form-straightness-surrface/" xr:uid="{00000000-0004-0000-0000-00005E000000}"/>
    <hyperlink ref="C99" r:id="rId96" display="https://www.metrology.net/wiki/testprocess-source-length-radius/" xr:uid="{00000000-0004-0000-0000-00005F000000}"/>
    <hyperlink ref="C100" r:id="rId97" display="https://www.metrology.net/wiki/testprocess-source-mass-apparent/" xr:uid="{00000000-0004-0000-0000-000060000000}"/>
    <hyperlink ref="C101" r:id="rId98" display="https://www.metrology.net/wiki/testprocess-source-mass-conventional/" xr:uid="{00000000-0004-0000-0000-000061000000}"/>
    <hyperlink ref="C102" r:id="rId99" display="https://www.metrology.net/wiki/testprocess-source-mass-true/" xr:uid="{00000000-0004-0000-0000-000062000000}"/>
    <hyperlink ref="C103" r:id="rId100" display="https://www.metrology.net/wiki/testprocess-source-period-marker/" xr:uid="{00000000-0004-0000-0000-000063000000}"/>
    <hyperlink ref="C104" r:id="rId101" display="https://www.metrology.net/wiki/testprocess-source-period-squarewave/" xr:uid="{00000000-0004-0000-0000-000064000000}"/>
    <hyperlink ref="C105" r:id="rId102" display="https://www.metrology.net/wiki/testprocess-source-power-ac-sinewave/" xr:uid="{00000000-0004-0000-0000-000065000000}"/>
    <hyperlink ref="C106" r:id="rId103" display="https://www.metrology.net/wiki/testprocess-source-power-ac-sinewave-simulated/" xr:uid="{00000000-0004-0000-0000-000066000000}"/>
    <hyperlink ref="C107" r:id="rId104" display="https://www.metrology.net/wiki/testprocess-source-power-dc-simulated/" xr:uid="{00000000-0004-0000-0000-000067000000}"/>
    <hyperlink ref="C108" r:id="rId105" display="https://www.metrology.net/wiki/testprocess-source-power-noise-terminated/" xr:uid="{00000000-0004-0000-0000-000068000000}"/>
    <hyperlink ref="C109" r:id="rId106" display="https://www.metrology.net/wiki/testprocess-source-power-rf-sinewave/" xr:uid="{00000000-0004-0000-0000-000069000000}"/>
    <hyperlink ref="C110" r:id="rId107" display="https://www.metrology.net/wiki/testprocess-source-pressure-hydraulic-static/" xr:uid="{00000000-0004-0000-0000-00006A000000}"/>
    <hyperlink ref="C111" r:id="rId108" display="https://www.metrology.net/wiki/testprocess-source-pressure-pneumatic-absolute-static/" xr:uid="{00000000-0004-0000-0000-00006B000000}"/>
    <hyperlink ref="C112" r:id="rId109" display="https://www.metrology.net/wiki/testprocess-source-pressure-pneumatic-differential-static/" xr:uid="{00000000-0004-0000-0000-00006C000000}"/>
    <hyperlink ref="C113" r:id="rId110" display="https://www.metrology.net/wiki/testprocess-source-pressure-pneumatic-gage-static/" xr:uid="{00000000-0004-0000-0000-00006D000000}"/>
    <hyperlink ref="C114" r:id="rId111" display="https://www.metrology.net/wiki/testprocess-source-ratio-amplitudemodulation/" xr:uid="{00000000-0004-0000-0000-00006E000000}"/>
    <hyperlink ref="C115" r:id="rId112" display="https://www.metrology.net/wiki/testprocess-source-ratio-humidity-relative/" xr:uid="{00000000-0004-0000-0000-00006F000000}"/>
    <hyperlink ref="C116" r:id="rId113" display="https://www.metrology.net/wiki/testprocess-source-ratio-humidity-specific/" xr:uid="{00000000-0004-0000-0000-000070000000}"/>
    <hyperlink ref="C117" r:id="rId114" display="https://www.metrology.net/wiki/testprocess-source-ratio-rf-sinusoidal-delta-frequency/" xr:uid="{00000000-0004-0000-0000-000071000000}"/>
    <hyperlink ref="C118" r:id="rId115" display="https://www.metrology.net/wiki/source-voltage-ac-sinewave-delta-frequency/" xr:uid="{00000000-0004-0000-0000-000072000000}"/>
    <hyperlink ref="C119" r:id="rId116" display="https://www.metrology.net/wiki/testprocess-source-voltage-ac-sinewave-delta-voltage/" xr:uid="{00000000-0004-0000-0000-000073000000}"/>
    <hyperlink ref="C120" r:id="rId117" display="https://www.metrology.net/wiki/testprocess-source-resistance/" xr:uid="{00000000-0004-0000-0000-000074000000}"/>
    <hyperlink ref="C121" r:id="rId118" display="https://www.metrology.net/wiki/testprocess-source-temperature/" xr:uid="{00000000-0004-0000-0000-000075000000}"/>
    <hyperlink ref="C122" r:id="rId119" display="https://www.metrology.net/wiki/testprocess-source-temperature-fixedpoint/" xr:uid="{00000000-0004-0000-0000-000076000000}"/>
    <hyperlink ref="C123" r:id="rId120" display="https://www.metrology.net/wiki/testprocess-source-temperature-radiometric/" xr:uid="{00000000-0004-0000-0000-000077000000}"/>
    <hyperlink ref="C124" r:id="rId121" display="https://www.metrology.net/wiki/testprocess-source-temperature-simulated-prt/" xr:uid="{00000000-0004-0000-0000-000078000000}"/>
    <hyperlink ref="C125" r:id="rId122" display="https://www.metrology.net/wiki/testprocess-source-temperature-simulated-rtd/" xr:uid="{00000000-0004-0000-0000-000079000000}"/>
    <hyperlink ref="C126" r:id="rId123" display="https://www.metrology.net/wiki/testprocess-source-temperature-simulated-thermocouple/" xr:uid="{00000000-0004-0000-0000-00007A000000}"/>
    <hyperlink ref="C127" r:id="rId124" display="https://www.metrology.net/wiki/source-time-marker/" xr:uid="{00000000-0004-0000-0000-00007B000000}"/>
    <hyperlink ref="C128" r:id="rId125" display="https://www.metrology.net/wiki/testprocess-source-torque/" xr:uid="{00000000-0004-0000-0000-00007C000000}"/>
    <hyperlink ref="C129" r:id="rId126" display="https://www.metrology.net/wiki/source-voltage-ac-sinewave/" xr:uid="{00000000-0004-0000-0000-00007D000000}"/>
    <hyperlink ref="C130" r:id="rId127" display="https://www.metrology.net/wiki/testprocess-source-voltage-dc/" xr:uid="{00000000-0004-0000-0000-00007E000000}"/>
    <hyperlink ref="C131" r:id="rId128" display="https://www.metrology.net/wiki/source-voltage-dc-delta/" xr:uid="{00000000-0004-0000-0000-00007F000000}"/>
    <hyperlink ref="C132" r:id="rId129" display="https://www.metrology.net/wiki/testprocess-source-voltage-noise-terminated/" xr:uid="{00000000-0004-0000-0000-000080000000}"/>
    <hyperlink ref="C133" r:id="rId130" display="https://www.metrology.net/wiki/testprocess-source-voltage-shorted/" xr:uid="{00000000-0004-0000-0000-000081000000}"/>
    <hyperlink ref="C134" r:id="rId131" display="https://www.metrology.net/wiki/testprocess-source-weight/" xr:uid="{00000000-0004-0000-0000-000082000000}"/>
    <hyperlink ref="C20" r:id="rId132" display="https://www.metrology.net/wiki/testprocess-measure-humidity-absolute/"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DAAB-B29C-494C-829B-AD152C7EB7EF}">
  <dimension ref="A1:E25"/>
  <sheetViews>
    <sheetView tabSelected="1" zoomScale="145" zoomScaleNormal="145" workbookViewId="0">
      <selection activeCell="D6" sqref="D6"/>
    </sheetView>
  </sheetViews>
  <sheetFormatPr defaultRowHeight="15"/>
  <cols>
    <col min="1" max="1" width="13.7109375" customWidth="1"/>
    <col min="2" max="2" width="12.28515625" customWidth="1"/>
    <col min="3" max="3" width="17.140625" customWidth="1"/>
    <col min="4" max="4" width="14.42578125" customWidth="1"/>
    <col min="5" max="5" width="15.5703125" customWidth="1"/>
  </cols>
  <sheetData>
    <row r="1" spans="1:5">
      <c r="A1" t="s">
        <v>18</v>
      </c>
      <c r="C1" s="17" t="s">
        <v>315</v>
      </c>
      <c r="D1" s="17" t="s">
        <v>316</v>
      </c>
      <c r="E1" s="17"/>
    </row>
    <row r="2" spans="1:5" ht="37.5" customHeight="1">
      <c r="A2" s="17" t="s">
        <v>285</v>
      </c>
      <c r="B2" s="17" t="s">
        <v>587</v>
      </c>
      <c r="C2" s="35" t="s">
        <v>576</v>
      </c>
      <c r="D2" s="35" t="s">
        <v>577</v>
      </c>
      <c r="E2" s="17"/>
    </row>
    <row r="3" spans="1:5">
      <c r="A3" s="17" t="s">
        <v>283</v>
      </c>
      <c r="B3" s="17" t="s">
        <v>352</v>
      </c>
    </row>
    <row r="4" spans="1:5">
      <c r="A4" s="17" t="s">
        <v>284</v>
      </c>
      <c r="B4" s="17" t="s">
        <v>538</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574</v>
      </c>
      <c r="E14" s="14" t="s">
        <v>495</v>
      </c>
    </row>
    <row r="15" spans="1:5" ht="23.25">
      <c r="A15" s="14" t="s">
        <v>365</v>
      </c>
      <c r="B15" s="9" t="s">
        <v>367</v>
      </c>
      <c r="C15" s="14" t="s">
        <v>366</v>
      </c>
      <c r="D15" s="14" t="s">
        <v>575</v>
      </c>
      <c r="E15" s="14" t="s">
        <v>496</v>
      </c>
    </row>
    <row r="16" spans="1:5">
      <c r="A16" s="4" t="s">
        <v>20</v>
      </c>
      <c r="B16" s="11" t="s">
        <v>489</v>
      </c>
      <c r="C16" s="12">
        <v>1200</v>
      </c>
      <c r="D16" s="12">
        <v>1199.4880000000001</v>
      </c>
      <c r="E16" s="13">
        <v>1200</v>
      </c>
    </row>
    <row r="17" spans="1:5">
      <c r="A17" s="4" t="s">
        <v>21</v>
      </c>
      <c r="B17" s="11" t="s">
        <v>490</v>
      </c>
      <c r="C17" s="12">
        <v>1200</v>
      </c>
      <c r="D17" s="12">
        <v>1199.046</v>
      </c>
      <c r="E17" s="13">
        <v>1200</v>
      </c>
    </row>
    <row r="18" spans="1:5">
      <c r="A18" s="4" t="s">
        <v>22</v>
      </c>
      <c r="B18" s="11" t="s">
        <v>491</v>
      </c>
      <c r="C18" s="12">
        <v>1200</v>
      </c>
      <c r="D18" s="12">
        <v>1198.0429999999999</v>
      </c>
      <c r="E18" s="13">
        <v>1200</v>
      </c>
    </row>
    <row r="19" spans="1:5">
      <c r="A19" s="4" t="s">
        <v>23</v>
      </c>
      <c r="B19" s="11" t="s">
        <v>502</v>
      </c>
      <c r="C19" s="12">
        <v>1200</v>
      </c>
      <c r="D19" s="12">
        <v>1198.615</v>
      </c>
      <c r="E19" s="13">
        <v>1200</v>
      </c>
    </row>
    <row r="20" spans="1:5">
      <c r="A20" s="4" t="s">
        <v>24</v>
      </c>
      <c r="B20" s="11" t="s">
        <v>503</v>
      </c>
      <c r="C20" s="12">
        <v>1200</v>
      </c>
      <c r="D20" s="12">
        <v>1199.4780000000001</v>
      </c>
      <c r="E20" s="13">
        <v>1200</v>
      </c>
    </row>
    <row r="21" spans="1:5">
      <c r="A21" s="4" t="s">
        <v>579</v>
      </c>
      <c r="B21" s="11" t="s">
        <v>504</v>
      </c>
      <c r="C21" s="12">
        <v>1200</v>
      </c>
      <c r="D21" s="12">
        <v>1199.9490000000001</v>
      </c>
      <c r="E21" s="13">
        <v>1200</v>
      </c>
    </row>
    <row r="22" spans="1:5">
      <c r="A22" s="4" t="s">
        <v>580</v>
      </c>
      <c r="B22" s="11" t="s">
        <v>505</v>
      </c>
      <c r="C22" s="12">
        <v>1200</v>
      </c>
      <c r="D22" s="12">
        <v>1198.9659999999999</v>
      </c>
      <c r="E22" s="13">
        <v>1200</v>
      </c>
    </row>
    <row r="23" spans="1:5">
      <c r="A23" s="4" t="s">
        <v>581</v>
      </c>
      <c r="B23" s="11" t="s">
        <v>506</v>
      </c>
      <c r="C23" s="12">
        <v>1200</v>
      </c>
      <c r="D23" s="12">
        <v>1199.087</v>
      </c>
      <c r="E23" s="13">
        <v>1200</v>
      </c>
    </row>
    <row r="24" spans="1:5">
      <c r="A24" s="4" t="s">
        <v>582</v>
      </c>
      <c r="B24" s="11" t="s">
        <v>507</v>
      </c>
      <c r="C24" s="12">
        <v>1200</v>
      </c>
      <c r="D24" s="12">
        <v>1198.896</v>
      </c>
      <c r="E24" s="13">
        <v>1200</v>
      </c>
    </row>
    <row r="25" spans="1:5">
      <c r="A25" s="4" t="s">
        <v>583</v>
      </c>
      <c r="B25" s="11" t="s">
        <v>508</v>
      </c>
      <c r="C25" s="12">
        <v>1200</v>
      </c>
      <c r="D25" s="12">
        <v>1199.2470000000001</v>
      </c>
      <c r="E25" s="13">
        <v>1200</v>
      </c>
    </row>
  </sheetData>
  <dataConsolidate/>
  <dataValidations count="4">
    <dataValidation type="list" allowBlank="1" showInputMessage="1" showErrorMessage="1" sqref="B13:E13" xr:uid="{8AAB490F-55D6-4C36-BD4E-FF6D5BF0365F}">
      <formula1>metaDataType</formula1>
    </dataValidation>
    <dataValidation type="list" allowBlank="1" showInputMessage="1" showErrorMessage="1" sqref="B10:E10" xr:uid="{EDA0C268-C0B4-4840-AE2D-A9C3DA8788E1}">
      <formula1>MetaType</formula1>
    </dataValidation>
    <dataValidation type="list" allowBlank="1" showInputMessage="1" showErrorMessage="1" sqref="B9:E9" xr:uid="{16D7D0F9-2035-4146-B14B-6749C8189B16}">
      <formula1>ColType</formula1>
    </dataValidation>
    <dataValidation type="list" allowBlank="1" showInputMessage="1" showErrorMessage="1" sqref="B11:E11" xr:uid="{F137EEFA-4898-45A1-83F1-5DDD3A09C3CD}">
      <formula1>MeasurandType</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I1"/>
  <sheetViews>
    <sheetView workbookViewId="0">
      <selection activeCell="P46" sqref="P4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70</v>
      </c>
      <c r="B1" s="3" t="s">
        <v>55</v>
      </c>
      <c r="C1" s="3" t="s">
        <v>71</v>
      </c>
      <c r="D1" s="3" t="s">
        <v>72</v>
      </c>
      <c r="E1" s="3" t="s">
        <v>54</v>
      </c>
      <c r="F1" s="3" t="s">
        <v>73</v>
      </c>
      <c r="G1" s="3" t="s">
        <v>74</v>
      </c>
      <c r="H1" s="3" t="s">
        <v>75</v>
      </c>
      <c r="I1" s="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6"/>
  <sheetViews>
    <sheetView workbookViewId="0">
      <selection activeCell="K13" sqref="K13"/>
    </sheetView>
  </sheetViews>
  <sheetFormatPr defaultRowHeight="15"/>
  <cols>
    <col min="1" max="1" width="18.7109375" customWidth="1"/>
    <col min="2" max="2" width="25.5703125" customWidth="1"/>
    <col min="3" max="3" width="34.85546875" customWidth="1"/>
    <col min="4" max="4" width="16.42578125" customWidth="1"/>
    <col min="5" max="5" width="15.42578125" customWidth="1"/>
    <col min="6" max="6" width="15.28515625" customWidth="1"/>
    <col min="7" max="7" width="12.42578125" customWidth="1"/>
    <col min="12" max="12" width="13.85546875" customWidth="1"/>
  </cols>
  <sheetData>
    <row r="1" spans="1:16">
      <c r="B1" t="s">
        <v>315</v>
      </c>
      <c r="C1" t="s">
        <v>316</v>
      </c>
      <c r="D1" t="s">
        <v>404</v>
      </c>
      <c r="E1" t="s">
        <v>297</v>
      </c>
      <c r="F1" t="s">
        <v>395</v>
      </c>
      <c r="G1" t="s">
        <v>405</v>
      </c>
      <c r="H1" t="s">
        <v>396</v>
      </c>
      <c r="I1" t="s">
        <v>397</v>
      </c>
      <c r="J1" t="s">
        <v>305</v>
      </c>
      <c r="K1" t="s">
        <v>398</v>
      </c>
      <c r="L1" t="s">
        <v>399</v>
      </c>
      <c r="M1" t="s">
        <v>314</v>
      </c>
      <c r="N1" t="s">
        <v>402</v>
      </c>
      <c r="O1" t="s">
        <v>400</v>
      </c>
      <c r="P1" t="s">
        <v>401</v>
      </c>
    </row>
    <row r="2" spans="1:16">
      <c r="A2" t="s">
        <v>315</v>
      </c>
      <c r="F2" t="s">
        <v>406</v>
      </c>
      <c r="H2" t="s">
        <v>409</v>
      </c>
      <c r="I2" t="s">
        <v>410</v>
      </c>
      <c r="J2" t="s">
        <v>411</v>
      </c>
      <c r="K2" t="s">
        <v>414</v>
      </c>
      <c r="L2" t="s">
        <v>415</v>
      </c>
    </row>
    <row r="3" spans="1:16">
      <c r="A3" t="s">
        <v>316</v>
      </c>
      <c r="F3" t="s">
        <v>407</v>
      </c>
      <c r="H3" t="s">
        <v>409</v>
      </c>
      <c r="I3" t="s">
        <v>408</v>
      </c>
      <c r="J3" t="s">
        <v>412</v>
      </c>
      <c r="K3" t="s">
        <v>413</v>
      </c>
      <c r="L3" t="s">
        <v>416</v>
      </c>
    </row>
    <row r="4" spans="1:16">
      <c r="A4" t="s">
        <v>345</v>
      </c>
      <c r="B4" t="s">
        <v>417</v>
      </c>
      <c r="C4" t="s">
        <v>418</v>
      </c>
      <c r="D4" t="s">
        <v>313</v>
      </c>
      <c r="E4" t="s">
        <v>280</v>
      </c>
      <c r="F4" t="s">
        <v>37</v>
      </c>
      <c r="H4" s="19" t="s">
        <v>38</v>
      </c>
      <c r="I4" s="18" t="s">
        <v>39</v>
      </c>
      <c r="J4" t="s">
        <v>40</v>
      </c>
      <c r="K4" t="s">
        <v>41</v>
      </c>
      <c r="L4" s="18" t="s">
        <v>42</v>
      </c>
      <c r="M4" t="s">
        <v>274</v>
      </c>
      <c r="O4" s="20" t="s">
        <v>43</v>
      </c>
      <c r="P4" s="19" t="s">
        <v>44</v>
      </c>
    </row>
    <row r="5" spans="1:16">
      <c r="A5" t="s">
        <v>345</v>
      </c>
      <c r="B5" t="s">
        <v>419</v>
      </c>
      <c r="C5" t="s">
        <v>420</v>
      </c>
      <c r="D5" t="s">
        <v>312</v>
      </c>
      <c r="E5" t="s">
        <v>403</v>
      </c>
      <c r="F5" t="s">
        <v>45</v>
      </c>
      <c r="G5" t="s">
        <v>51</v>
      </c>
      <c r="H5" s="19" t="s">
        <v>46</v>
      </c>
      <c r="I5" s="30" t="s">
        <v>341</v>
      </c>
      <c r="J5" s="18" t="s">
        <v>47</v>
      </c>
      <c r="K5" s="18" t="s">
        <v>41</v>
      </c>
      <c r="L5" s="18" t="s">
        <v>48</v>
      </c>
      <c r="M5" t="s">
        <v>49</v>
      </c>
      <c r="O5" s="18" t="s">
        <v>50</v>
      </c>
    </row>
    <row r="8" spans="1:16">
      <c r="B8" s="19"/>
      <c r="C8" s="19"/>
    </row>
    <row r="9" spans="1:16">
      <c r="B9" s="18"/>
      <c r="C9" s="30"/>
    </row>
    <row r="10" spans="1:16">
      <c r="C10" s="18"/>
    </row>
    <row r="11" spans="1:16">
      <c r="C11" s="18"/>
    </row>
    <row r="12" spans="1:16">
      <c r="B12" s="18"/>
      <c r="C12" s="18"/>
    </row>
    <row r="15" spans="1:16">
      <c r="B15" s="20"/>
      <c r="C15" s="18"/>
    </row>
    <row r="16" spans="1:16">
      <c r="B16" s="19"/>
    </row>
  </sheetData>
  <hyperlinks>
    <hyperlink ref="O4" r:id="rId1" display="www.dfm.dk" xr:uid="{D844B87A-F6B8-451D-B8BF-975CF3E92642}"/>
    <hyperlink ref="H4" r:id="rId2" xr:uid="{73FD074B-6D0C-4999-ACA1-30AD886FD9AB}"/>
    <hyperlink ref="P4" r:id="rId3" xr:uid="{153A4F9C-AACC-4026-9BDC-B9B73A9C4501}"/>
    <hyperlink ref="H5" r:id="rId4" xr:uid="{0AF9D9D2-0BDE-4EE4-8AF5-708EE8F6F18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58"/>
  <sheetViews>
    <sheetView workbookViewId="0">
      <selection activeCell="D11" sqref="D11"/>
    </sheetView>
  </sheetViews>
  <sheetFormatPr defaultRowHeight="15"/>
  <cols>
    <col min="1" max="1" width="31.85546875" customWidth="1"/>
    <col min="2" max="2" width="31.42578125" bestFit="1" customWidth="1"/>
    <col min="3" max="3" width="31.42578125" customWidth="1"/>
    <col min="4" max="4" width="25.42578125" customWidth="1"/>
  </cols>
  <sheetData>
    <row r="1" spans="1:5">
      <c r="A1" s="3" t="s">
        <v>315</v>
      </c>
      <c r="B1" s="3" t="s">
        <v>316</v>
      </c>
      <c r="C1" s="3" t="s">
        <v>340</v>
      </c>
      <c r="D1" s="3" t="s">
        <v>15</v>
      </c>
      <c r="E1" s="3" t="s">
        <v>57</v>
      </c>
    </row>
    <row r="2" spans="1:5">
      <c r="A2" s="24" t="s">
        <v>435</v>
      </c>
      <c r="B2" s="24" t="s">
        <v>436</v>
      </c>
      <c r="C2" t="s">
        <v>437</v>
      </c>
      <c r="E2" t="s">
        <v>434</v>
      </c>
    </row>
    <row r="3" spans="1:5" ht="30">
      <c r="A3" s="24" t="s">
        <v>446</v>
      </c>
      <c r="B3" s="24" t="s">
        <v>447</v>
      </c>
      <c r="E3" t="s">
        <v>448</v>
      </c>
    </row>
    <row r="4" spans="1:5">
      <c r="A4" s="24"/>
      <c r="B4" s="24"/>
      <c r="C4" t="s">
        <v>388</v>
      </c>
      <c r="D4" t="s">
        <v>336</v>
      </c>
      <c r="E4" t="s">
        <v>445</v>
      </c>
    </row>
    <row r="5" spans="1:5">
      <c r="A5" s="24"/>
      <c r="B5" s="24"/>
      <c r="C5" t="s">
        <v>389</v>
      </c>
      <c r="D5" t="s">
        <v>36</v>
      </c>
      <c r="E5" t="s">
        <v>58</v>
      </c>
    </row>
    <row r="6" spans="1:5">
      <c r="A6" s="24"/>
      <c r="B6" s="24"/>
      <c r="D6" t="s">
        <v>41</v>
      </c>
      <c r="E6" t="s">
        <v>438</v>
      </c>
    </row>
    <row r="7" spans="1:5">
      <c r="A7" s="24"/>
      <c r="B7" s="24"/>
      <c r="D7" t="s">
        <v>441</v>
      </c>
      <c r="E7" t="s">
        <v>439</v>
      </c>
    </row>
    <row r="8" spans="1:5">
      <c r="A8" s="24"/>
      <c r="B8" s="24"/>
      <c r="D8" t="s">
        <v>442</v>
      </c>
      <c r="E8" t="s">
        <v>440</v>
      </c>
    </row>
    <row r="9" spans="1:5">
      <c r="A9" s="24" t="s">
        <v>450</v>
      </c>
      <c r="B9" s="24" t="s">
        <v>451</v>
      </c>
      <c r="E9" t="s">
        <v>59</v>
      </c>
    </row>
    <row r="10" spans="1:5">
      <c r="A10" s="24"/>
      <c r="B10" s="24"/>
      <c r="C10" t="s">
        <v>390</v>
      </c>
      <c r="D10" s="18" t="s">
        <v>588</v>
      </c>
      <c r="E10" t="s">
        <v>452</v>
      </c>
    </row>
    <row r="11" spans="1:5">
      <c r="A11" s="24" t="s">
        <v>443</v>
      </c>
      <c r="B11" s="24" t="s">
        <v>444</v>
      </c>
      <c r="D11" s="18"/>
      <c r="E11" t="s">
        <v>449</v>
      </c>
    </row>
    <row r="12" spans="1:5">
      <c r="C12" t="s">
        <v>391</v>
      </c>
      <c r="D12" s="18" t="s">
        <v>465</v>
      </c>
      <c r="E12" t="s">
        <v>278</v>
      </c>
    </row>
    <row r="13" spans="1:5">
      <c r="A13" s="24"/>
      <c r="B13" s="24"/>
      <c r="C13" t="s">
        <v>392</v>
      </c>
      <c r="D13" s="18" t="s">
        <v>467</v>
      </c>
      <c r="E13" t="s">
        <v>60</v>
      </c>
    </row>
    <row r="14" spans="1:5">
      <c r="A14" s="24"/>
      <c r="B14" s="24"/>
      <c r="C14" t="s">
        <v>393</v>
      </c>
      <c r="D14" s="18" t="s">
        <v>466</v>
      </c>
      <c r="E14" t="s">
        <v>61</v>
      </c>
    </row>
    <row r="15" spans="1:5">
      <c r="A15" s="24"/>
      <c r="B15" s="24"/>
      <c r="C15" t="s">
        <v>394</v>
      </c>
      <c r="D15" s="18" t="s">
        <v>466</v>
      </c>
      <c r="E15" t="s">
        <v>62</v>
      </c>
    </row>
    <row r="16" spans="1:5">
      <c r="A16" s="24"/>
      <c r="B16" s="24"/>
      <c r="C16" t="s">
        <v>279</v>
      </c>
      <c r="D16" s="18" t="s">
        <v>280</v>
      </c>
      <c r="E16" t="s">
        <v>281</v>
      </c>
    </row>
    <row r="17" spans="1:5">
      <c r="A17" s="24"/>
      <c r="B17" s="24"/>
      <c r="C17" t="s">
        <v>276</v>
      </c>
      <c r="D17" s="18" t="s">
        <v>468</v>
      </c>
      <c r="E17" t="s">
        <v>277</v>
      </c>
    </row>
    <row r="18" spans="1:5">
      <c r="A18" s="24" t="s">
        <v>417</v>
      </c>
      <c r="B18" s="24" t="s">
        <v>422</v>
      </c>
      <c r="D18" s="22"/>
      <c r="E18" t="s">
        <v>421</v>
      </c>
    </row>
    <row r="19" spans="1:5">
      <c r="A19" s="24"/>
      <c r="B19" s="24"/>
      <c r="C19" s="33" t="s">
        <v>368</v>
      </c>
      <c r="D19" t="s">
        <v>454</v>
      </c>
      <c r="E19" t="s">
        <v>425</v>
      </c>
    </row>
    <row r="20" spans="1:5">
      <c r="A20" s="24"/>
      <c r="B20" s="24"/>
      <c r="C20" s="33" t="s">
        <v>369</v>
      </c>
      <c r="D20" s="19" t="s">
        <v>455</v>
      </c>
      <c r="E20" t="s">
        <v>426</v>
      </c>
    </row>
    <row r="21" spans="1:5">
      <c r="A21" s="24"/>
      <c r="B21" s="24"/>
      <c r="C21" s="33" t="s">
        <v>370</v>
      </c>
      <c r="D21" s="18" t="s">
        <v>456</v>
      </c>
      <c r="E21" t="s">
        <v>427</v>
      </c>
    </row>
    <row r="22" spans="1:5">
      <c r="A22" s="24"/>
      <c r="B22" s="24"/>
      <c r="C22" s="33" t="s">
        <v>371</v>
      </c>
      <c r="D22" t="s">
        <v>459</v>
      </c>
      <c r="E22" t="s">
        <v>428</v>
      </c>
    </row>
    <row r="23" spans="1:5">
      <c r="A23" s="24"/>
      <c r="B23" s="24"/>
      <c r="C23" s="33" t="s">
        <v>372</v>
      </c>
      <c r="D23" t="s">
        <v>41</v>
      </c>
      <c r="E23" t="s">
        <v>429</v>
      </c>
    </row>
    <row r="24" spans="1:5">
      <c r="A24" s="24"/>
      <c r="B24" s="24"/>
      <c r="C24" s="33" t="s">
        <v>373</v>
      </c>
      <c r="D24" s="18" t="s">
        <v>460</v>
      </c>
      <c r="E24" t="s">
        <v>430</v>
      </c>
    </row>
    <row r="25" spans="1:5">
      <c r="A25" s="24"/>
      <c r="B25" s="24"/>
      <c r="C25" s="33" t="s">
        <v>374</v>
      </c>
      <c r="D25" t="s">
        <v>457</v>
      </c>
      <c r="E25" t="s">
        <v>431</v>
      </c>
    </row>
    <row r="26" spans="1:5">
      <c r="A26" s="24"/>
      <c r="B26" s="24"/>
      <c r="C26" s="33" t="s">
        <v>375</v>
      </c>
      <c r="D26" s="20" t="s">
        <v>458</v>
      </c>
      <c r="E26" t="s">
        <v>432</v>
      </c>
    </row>
    <row r="27" spans="1:5">
      <c r="A27" s="24"/>
      <c r="B27" s="24"/>
      <c r="C27" s="33" t="s">
        <v>376</v>
      </c>
      <c r="D27" s="19"/>
      <c r="E27" t="s">
        <v>433</v>
      </c>
    </row>
    <row r="28" spans="1:5">
      <c r="A28" s="24"/>
      <c r="B28" s="24"/>
      <c r="C28" s="33" t="s">
        <v>377</v>
      </c>
      <c r="D28" s="18" t="s">
        <v>461</v>
      </c>
      <c r="E28" t="s">
        <v>63</v>
      </c>
    </row>
    <row r="29" spans="1:5">
      <c r="A29" s="24" t="s">
        <v>423</v>
      </c>
      <c r="B29" s="24" t="s">
        <v>420</v>
      </c>
      <c r="C29" s="34"/>
      <c r="E29" t="s">
        <v>424</v>
      </c>
    </row>
    <row r="30" spans="1:5">
      <c r="A30" s="24"/>
      <c r="B30" s="24"/>
      <c r="C30" s="34" t="s">
        <v>378</v>
      </c>
      <c r="D30" t="s">
        <v>454</v>
      </c>
      <c r="E30" t="s">
        <v>453</v>
      </c>
    </row>
    <row r="31" spans="1:5">
      <c r="A31" s="24"/>
      <c r="B31" s="24"/>
      <c r="C31" s="34" t="s">
        <v>379</v>
      </c>
      <c r="D31" t="s">
        <v>462</v>
      </c>
      <c r="E31" t="s">
        <v>275</v>
      </c>
    </row>
    <row r="32" spans="1:5">
      <c r="A32" s="24"/>
      <c r="B32" s="24"/>
      <c r="C32" s="34" t="s">
        <v>380</v>
      </c>
      <c r="D32" s="19" t="s">
        <v>463</v>
      </c>
      <c r="E32" t="s">
        <v>64</v>
      </c>
    </row>
    <row r="33" spans="1:6">
      <c r="A33" s="24"/>
      <c r="B33" s="24"/>
      <c r="C33" s="34" t="s">
        <v>381</v>
      </c>
      <c r="D33" s="30" t="s">
        <v>464</v>
      </c>
      <c r="E33" t="s">
        <v>342</v>
      </c>
    </row>
    <row r="34" spans="1:6">
      <c r="A34" s="24"/>
      <c r="B34" s="24"/>
      <c r="C34" s="34" t="s">
        <v>382</v>
      </c>
      <c r="D34" t="s">
        <v>459</v>
      </c>
      <c r="E34" t="s">
        <v>65</v>
      </c>
    </row>
    <row r="35" spans="1:6">
      <c r="A35" s="24"/>
      <c r="B35" s="24"/>
      <c r="C35" s="34" t="s">
        <v>383</v>
      </c>
      <c r="D35" t="s">
        <v>41</v>
      </c>
      <c r="E35" t="s">
        <v>66</v>
      </c>
    </row>
    <row r="36" spans="1:6">
      <c r="A36" s="24"/>
      <c r="B36" s="24"/>
      <c r="C36" s="34" t="s">
        <v>384</v>
      </c>
      <c r="D36" s="18" t="s">
        <v>460</v>
      </c>
      <c r="E36" t="s">
        <v>67</v>
      </c>
    </row>
    <row r="37" spans="1:6">
      <c r="A37" s="24"/>
      <c r="B37" s="24"/>
      <c r="C37" s="34" t="s">
        <v>385</v>
      </c>
      <c r="D37" t="s">
        <v>457</v>
      </c>
      <c r="E37" t="s">
        <v>68</v>
      </c>
    </row>
    <row r="38" spans="1:6">
      <c r="A38" s="24"/>
      <c r="B38" s="24"/>
      <c r="C38" s="34" t="s">
        <v>386</v>
      </c>
      <c r="D38" s="20" t="s">
        <v>458</v>
      </c>
      <c r="E38" t="s">
        <v>69</v>
      </c>
    </row>
    <row r="39" spans="1:6">
      <c r="A39" s="24"/>
      <c r="B39" s="24"/>
      <c r="C39" s="34" t="s">
        <v>387</v>
      </c>
      <c r="D39" s="18"/>
      <c r="F39" t="s">
        <v>343</v>
      </c>
    </row>
    <row r="40" spans="1:6">
      <c r="B40" s="3"/>
      <c r="C40" s="3"/>
    </row>
    <row r="41" spans="1:6">
      <c r="B41" s="3"/>
      <c r="C41" s="3"/>
    </row>
    <row r="42" spans="1:6">
      <c r="B42" s="3"/>
      <c r="C42" s="3"/>
    </row>
    <row r="43" spans="1:6">
      <c r="B43" s="3"/>
      <c r="C43" s="3"/>
    </row>
    <row r="44" spans="1:6">
      <c r="B44" s="3"/>
      <c r="C44" s="3"/>
    </row>
    <row r="45" spans="1:6">
      <c r="B45" s="3"/>
      <c r="C45" s="3"/>
    </row>
    <row r="47" spans="1:6">
      <c r="D47" s="18"/>
    </row>
    <row r="50" spans="4:4">
      <c r="D50" s="18"/>
    </row>
    <row r="51" spans="4:4">
      <c r="D51" s="18"/>
    </row>
    <row r="52" spans="4:4">
      <c r="D52" s="18"/>
    </row>
    <row r="53" spans="4:4">
      <c r="D53" s="18"/>
    </row>
    <row r="56" spans="4:4">
      <c r="D56" s="18"/>
    </row>
    <row r="57" spans="4:4">
      <c r="D57" s="18"/>
    </row>
    <row r="58" spans="4:4">
      <c r="D58" s="18"/>
    </row>
  </sheetData>
  <hyperlinks>
    <hyperlink ref="D20" r:id="rId1" xr:uid="{7E879EF3-D468-4EFA-85D0-255CFD8B113E}"/>
    <hyperlink ref="D32" r:id="rId2" xr:uid="{730A217A-4B82-4CA5-8E3C-77FC22717CF7}"/>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election activeCell="A13" sqref="A13"/>
    </sheetView>
  </sheetViews>
  <sheetFormatPr defaultRowHeight="15"/>
  <cols>
    <col min="1" max="1" width="18.7109375" customWidth="1"/>
    <col min="2" max="2" width="14.42578125" customWidth="1"/>
    <col min="3" max="3" width="24.42578125" customWidth="1"/>
    <col min="4" max="4" width="17.85546875" customWidth="1"/>
    <col min="5" max="5" width="56.28515625" style="24" customWidth="1"/>
    <col min="6" max="6" width="22.85546875" bestFit="1" customWidth="1"/>
    <col min="7" max="7" width="68.140625" customWidth="1"/>
    <col min="8" max="8" width="9.85546875" bestFit="1" customWidth="1"/>
  </cols>
  <sheetData>
    <row r="1" spans="1:8">
      <c r="A1" s="3" t="s">
        <v>347</v>
      </c>
      <c r="B1" s="3" t="s">
        <v>317</v>
      </c>
      <c r="C1" s="3" t="s">
        <v>52</v>
      </c>
      <c r="D1" s="3" t="s">
        <v>315</v>
      </c>
      <c r="E1" s="23" t="s">
        <v>332</v>
      </c>
      <c r="F1" s="3" t="s">
        <v>316</v>
      </c>
      <c r="G1" s="3" t="s">
        <v>333</v>
      </c>
      <c r="H1" s="3"/>
    </row>
    <row r="2" spans="1:8">
      <c r="B2" s="27"/>
      <c r="G2" s="24"/>
    </row>
    <row r="3" spans="1:8" ht="30">
      <c r="A3" t="s">
        <v>345</v>
      </c>
      <c r="B3" t="s">
        <v>299</v>
      </c>
      <c r="C3" t="s">
        <v>310</v>
      </c>
      <c r="D3" t="s">
        <v>289</v>
      </c>
      <c r="E3" s="24" t="s">
        <v>288</v>
      </c>
      <c r="F3" s="24" t="s">
        <v>290</v>
      </c>
      <c r="G3" s="24" t="s">
        <v>291</v>
      </c>
    </row>
    <row r="4" spans="1:8">
      <c r="A4" t="s">
        <v>345</v>
      </c>
      <c r="B4" s="27" t="s">
        <v>299</v>
      </c>
      <c r="C4" t="s">
        <v>311</v>
      </c>
      <c r="G4" s="24"/>
    </row>
    <row r="5" spans="1:8" ht="255">
      <c r="A5" s="28" t="s">
        <v>345</v>
      </c>
      <c r="B5" s="28" t="s">
        <v>318</v>
      </c>
      <c r="C5" s="28" t="s">
        <v>325</v>
      </c>
      <c r="D5" s="28" t="s">
        <v>326</v>
      </c>
      <c r="E5" s="29" t="s">
        <v>526</v>
      </c>
      <c r="F5" s="28" t="s">
        <v>327</v>
      </c>
      <c r="G5" s="29" t="s">
        <v>527</v>
      </c>
    </row>
    <row r="6" spans="1:8" ht="30">
      <c r="A6" t="s">
        <v>345</v>
      </c>
      <c r="B6" t="s">
        <v>300</v>
      </c>
      <c r="C6" t="s">
        <v>516</v>
      </c>
      <c r="D6" t="s">
        <v>514</v>
      </c>
      <c r="E6" s="24" t="s">
        <v>515</v>
      </c>
      <c r="F6" t="s">
        <v>509</v>
      </c>
      <c r="G6" s="24" t="s">
        <v>513</v>
      </c>
    </row>
    <row r="7" spans="1:8" ht="90">
      <c r="A7" t="s">
        <v>345</v>
      </c>
      <c r="B7" t="s">
        <v>300</v>
      </c>
      <c r="C7" t="s">
        <v>517</v>
      </c>
      <c r="D7" t="s">
        <v>518</v>
      </c>
      <c r="E7" s="24" t="s">
        <v>521</v>
      </c>
      <c r="F7" t="s">
        <v>519</v>
      </c>
      <c r="G7" s="24" t="s">
        <v>523</v>
      </c>
    </row>
    <row r="8" spans="1:8">
      <c r="A8" t="s">
        <v>345</v>
      </c>
      <c r="B8" t="s">
        <v>300</v>
      </c>
      <c r="C8" t="s">
        <v>520</v>
      </c>
      <c r="D8" t="s">
        <v>499</v>
      </c>
      <c r="E8" s="24" t="s">
        <v>522</v>
      </c>
      <c r="F8" t="s">
        <v>525</v>
      </c>
      <c r="G8" s="24" t="s">
        <v>524</v>
      </c>
    </row>
    <row r="9" spans="1:8" ht="60">
      <c r="A9" t="s">
        <v>345</v>
      </c>
      <c r="B9" t="s">
        <v>300</v>
      </c>
      <c r="C9" t="s">
        <v>531</v>
      </c>
      <c r="D9" t="s">
        <v>29</v>
      </c>
      <c r="E9" s="24" t="s">
        <v>528</v>
      </c>
      <c r="F9" t="s">
        <v>529</v>
      </c>
      <c r="G9" s="24" t="s">
        <v>530</v>
      </c>
    </row>
    <row r="10" spans="1:8">
      <c r="A10" t="s">
        <v>345</v>
      </c>
      <c r="B10" t="s">
        <v>300</v>
      </c>
      <c r="C10" t="s">
        <v>563</v>
      </c>
      <c r="D10" t="s">
        <v>568</v>
      </c>
      <c r="E10" s="24" t="s">
        <v>572</v>
      </c>
      <c r="F10" t="s">
        <v>564</v>
      </c>
      <c r="G10" s="24" t="s">
        <v>571</v>
      </c>
    </row>
    <row r="11" spans="1:8">
      <c r="A11" t="s">
        <v>345</v>
      </c>
      <c r="B11" t="s">
        <v>300</v>
      </c>
      <c r="C11" t="s">
        <v>565</v>
      </c>
      <c r="D11" t="s">
        <v>568</v>
      </c>
      <c r="E11" s="24" t="s">
        <v>567</v>
      </c>
      <c r="F11" t="s">
        <v>564</v>
      </c>
      <c r="G11" s="24" t="s">
        <v>567</v>
      </c>
    </row>
    <row r="12" spans="1:8">
      <c r="A12" t="s">
        <v>345</v>
      </c>
      <c r="B12" t="s">
        <v>300</v>
      </c>
      <c r="C12" t="s">
        <v>566</v>
      </c>
      <c r="D12" t="s">
        <v>569</v>
      </c>
      <c r="E12" s="24" t="s">
        <v>573</v>
      </c>
      <c r="F12" t="s">
        <v>564</v>
      </c>
      <c r="G12" s="24" t="s">
        <v>570</v>
      </c>
    </row>
    <row r="13" spans="1:8">
      <c r="G13" s="24"/>
    </row>
    <row r="14" spans="1:8">
      <c r="G14" s="24"/>
    </row>
    <row r="15" spans="1:8">
      <c r="G15" s="24"/>
    </row>
    <row r="16" spans="1:8">
      <c r="G16" s="24"/>
    </row>
    <row r="17" spans="7:7">
      <c r="G17" s="24"/>
    </row>
  </sheetData>
  <dataConsolidate/>
  <phoneticPr fontId="4" type="noConversion"/>
  <dataValidations count="1">
    <dataValidation type="list" allowBlank="1" showInputMessage="1" showErrorMessage="1" sqref="B2:B5" xr:uid="{00000000-0002-0000-0200-000000000000}">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K6"/>
  <sheetViews>
    <sheetView workbookViewId="0">
      <selection activeCell="B7" sqref="B7"/>
    </sheetView>
  </sheetViews>
  <sheetFormatPr defaultRowHeight="15"/>
  <cols>
    <col min="3" max="3" width="25.28515625" customWidth="1"/>
    <col min="4" max="4" width="39.85546875" customWidth="1"/>
    <col min="5" max="5" width="22.28515625" customWidth="1"/>
    <col min="6" max="6" width="55.28515625" customWidth="1"/>
    <col min="7" max="7" width="18.85546875" customWidth="1"/>
    <col min="9" max="9" width="12" customWidth="1"/>
  </cols>
  <sheetData>
    <row r="1" spans="1:11">
      <c r="A1" s="3" t="s">
        <v>346</v>
      </c>
      <c r="B1" s="3" t="s">
        <v>52</v>
      </c>
      <c r="C1" s="3" t="s">
        <v>315</v>
      </c>
      <c r="D1" s="3" t="s">
        <v>332</v>
      </c>
      <c r="E1" s="3" t="s">
        <v>316</v>
      </c>
      <c r="F1" s="3" t="s">
        <v>333</v>
      </c>
      <c r="G1" s="3" t="s">
        <v>334</v>
      </c>
      <c r="H1" s="3" t="s">
        <v>292</v>
      </c>
      <c r="I1" s="3" t="s">
        <v>19</v>
      </c>
      <c r="J1" s="3" t="s">
        <v>335</v>
      </c>
      <c r="K1" s="3"/>
    </row>
    <row r="2" spans="1:11">
      <c r="A2" t="s">
        <v>345</v>
      </c>
      <c r="B2" t="s">
        <v>538</v>
      </c>
      <c r="C2" t="s">
        <v>484</v>
      </c>
      <c r="E2" t="s">
        <v>485</v>
      </c>
      <c r="G2" t="s">
        <v>484</v>
      </c>
      <c r="H2" s="18" t="s">
        <v>486</v>
      </c>
    </row>
    <row r="3" spans="1:11">
      <c r="A3" t="s">
        <v>345</v>
      </c>
      <c r="B3" t="s">
        <v>539</v>
      </c>
      <c r="C3" t="s">
        <v>484</v>
      </c>
      <c r="E3" t="s">
        <v>485</v>
      </c>
      <c r="G3" t="s">
        <v>484</v>
      </c>
      <c r="H3" s="18" t="s">
        <v>487</v>
      </c>
    </row>
    <row r="4" spans="1:11">
      <c r="A4" t="s">
        <v>345</v>
      </c>
      <c r="B4" t="s">
        <v>540</v>
      </c>
      <c r="C4" t="s">
        <v>484</v>
      </c>
      <c r="E4" t="s">
        <v>485</v>
      </c>
      <c r="G4" t="s">
        <v>484</v>
      </c>
      <c r="H4" s="18" t="s">
        <v>488</v>
      </c>
    </row>
    <row r="5" spans="1:11">
      <c r="A5" t="s">
        <v>345</v>
      </c>
      <c r="B5" t="s">
        <v>542</v>
      </c>
      <c r="C5" t="s">
        <v>541</v>
      </c>
      <c r="D5" t="s">
        <v>557</v>
      </c>
      <c r="E5" t="s">
        <v>546</v>
      </c>
      <c r="F5" t="s">
        <v>558</v>
      </c>
      <c r="G5" t="s">
        <v>547</v>
      </c>
      <c r="H5" s="18" t="s">
        <v>43</v>
      </c>
    </row>
    <row r="6" spans="1:11">
      <c r="A6" t="s">
        <v>345</v>
      </c>
      <c r="B6" t="s">
        <v>543</v>
      </c>
      <c r="C6" t="s">
        <v>544</v>
      </c>
      <c r="D6" t="s">
        <v>557</v>
      </c>
      <c r="E6" t="s">
        <v>545</v>
      </c>
      <c r="F6" t="s">
        <v>558</v>
      </c>
      <c r="G6" t="s">
        <v>547</v>
      </c>
      <c r="H6" s="18" t="s">
        <v>43</v>
      </c>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A2" sqref="A2"/>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A1" s="3" t="s">
        <v>347</v>
      </c>
      <c r="B1" s="3" t="s">
        <v>52</v>
      </c>
      <c r="C1" s="3" t="s">
        <v>321</v>
      </c>
      <c r="D1" s="3" t="s">
        <v>320</v>
      </c>
      <c r="E1" s="3" t="s">
        <v>319</v>
      </c>
      <c r="F1" s="3" t="s">
        <v>322</v>
      </c>
      <c r="G1" s="3" t="s">
        <v>323</v>
      </c>
    </row>
    <row r="2" spans="1:7">
      <c r="A2" t="s">
        <v>345</v>
      </c>
      <c r="B2" t="s">
        <v>589</v>
      </c>
      <c r="C2" t="s">
        <v>41</v>
      </c>
      <c r="D2" t="s">
        <v>282</v>
      </c>
      <c r="E2">
        <v>490</v>
      </c>
      <c r="F2" s="18" t="s">
        <v>510</v>
      </c>
      <c r="G2" s="18" t="s">
        <v>486</v>
      </c>
    </row>
    <row r="6" spans="1:7" ht="209.2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
  <sheetViews>
    <sheetView workbookViewId="0">
      <selection activeCell="A3" sqref="A3"/>
    </sheetView>
  </sheetViews>
  <sheetFormatPr defaultRowHeight="15"/>
  <cols>
    <col min="1" max="1" width="26" customWidth="1"/>
    <col min="2" max="2" width="17.42578125" customWidth="1"/>
    <col min="3" max="3" width="13.28515625" customWidth="1"/>
    <col min="4" max="5" width="25.28515625" customWidth="1"/>
    <col min="6" max="6" width="24.7109375" customWidth="1"/>
    <col min="7" max="7" width="16.5703125" customWidth="1"/>
    <col min="8" max="8" width="14.42578125" customWidth="1"/>
    <col min="9" max="9" width="24.7109375" customWidth="1"/>
    <col min="10" max="10" width="27.28515625" customWidth="1"/>
    <col min="11" max="11" width="21.7109375" customWidth="1"/>
    <col min="12" max="12" width="31" customWidth="1"/>
    <col min="13" max="13" width="14.28515625" customWidth="1"/>
    <col min="14" max="14" width="26" customWidth="1"/>
    <col min="15" max="15" width="19.140625" customWidth="1"/>
    <col min="16" max="16" width="21.42578125" customWidth="1"/>
  </cols>
  <sheetData>
    <row r="1" spans="1:16">
      <c r="A1" s="3" t="s">
        <v>344</v>
      </c>
      <c r="B1" s="3" t="s">
        <v>317</v>
      </c>
      <c r="C1" s="3" t="s">
        <v>52</v>
      </c>
      <c r="D1" s="3" t="s">
        <v>315</v>
      </c>
      <c r="E1" s="3" t="s">
        <v>316</v>
      </c>
      <c r="F1" s="3" t="s">
        <v>294</v>
      </c>
      <c r="G1" s="3" t="s">
        <v>295</v>
      </c>
      <c r="H1" s="3" t="s">
        <v>296</v>
      </c>
      <c r="I1" s="31" t="s">
        <v>353</v>
      </c>
      <c r="J1" s="31" t="s">
        <v>355</v>
      </c>
      <c r="K1" s="31" t="s">
        <v>354</v>
      </c>
      <c r="L1" s="31" t="s">
        <v>356</v>
      </c>
      <c r="M1" s="32" t="s">
        <v>359</v>
      </c>
      <c r="N1" s="32" t="s">
        <v>358</v>
      </c>
      <c r="O1" s="32" t="s">
        <v>360</v>
      </c>
      <c r="P1" s="32" t="s">
        <v>363</v>
      </c>
    </row>
    <row r="2" spans="1:16">
      <c r="A2" t="s">
        <v>345</v>
      </c>
      <c r="B2" t="s">
        <v>293</v>
      </c>
      <c r="C2" t="s">
        <v>350</v>
      </c>
      <c r="D2" t="s">
        <v>471</v>
      </c>
      <c r="E2" t="s">
        <v>472</v>
      </c>
      <c r="F2" t="s">
        <v>469</v>
      </c>
      <c r="G2" t="s">
        <v>470</v>
      </c>
      <c r="H2" s="18"/>
      <c r="I2" t="s">
        <v>473</v>
      </c>
      <c r="J2" t="s">
        <v>357</v>
      </c>
      <c r="K2" t="s">
        <v>474</v>
      </c>
      <c r="L2" t="s">
        <v>475</v>
      </c>
      <c r="M2" s="18" t="s">
        <v>476</v>
      </c>
      <c r="N2" t="s">
        <v>294</v>
      </c>
      <c r="O2" t="s">
        <v>362</v>
      </c>
      <c r="P2" t="s">
        <v>361</v>
      </c>
    </row>
    <row r="3" spans="1:16">
      <c r="A3" t="s">
        <v>345</v>
      </c>
      <c r="B3" t="s">
        <v>293</v>
      </c>
      <c r="C3" t="s">
        <v>351</v>
      </c>
      <c r="D3" t="s">
        <v>483</v>
      </c>
      <c r="E3" t="s">
        <v>477</v>
      </c>
      <c r="F3" t="s">
        <v>478</v>
      </c>
      <c r="G3" t="s">
        <v>479</v>
      </c>
      <c r="H3" s="18"/>
      <c r="I3" s="18" t="s">
        <v>331</v>
      </c>
      <c r="J3" t="s">
        <v>357</v>
      </c>
      <c r="K3" s="18" t="s">
        <v>331</v>
      </c>
      <c r="L3" s="18" t="s">
        <v>331</v>
      </c>
      <c r="M3" t="s">
        <v>480</v>
      </c>
      <c r="N3" t="s">
        <v>294</v>
      </c>
      <c r="O3" t="s">
        <v>481</v>
      </c>
      <c r="P3" t="s">
        <v>482</v>
      </c>
    </row>
    <row r="4" spans="1:16">
      <c r="A4" t="s">
        <v>345</v>
      </c>
      <c r="B4" t="s">
        <v>11</v>
      </c>
      <c r="C4" t="s">
        <v>532</v>
      </c>
      <c r="D4" t="s">
        <v>534</v>
      </c>
      <c r="E4" t="s">
        <v>533</v>
      </c>
      <c r="F4" t="s">
        <v>478</v>
      </c>
      <c r="I4" t="s">
        <v>535</v>
      </c>
      <c r="J4" t="s">
        <v>357</v>
      </c>
      <c r="K4" t="s">
        <v>536</v>
      </c>
      <c r="L4" t="s">
        <v>537</v>
      </c>
      <c r="M4" s="18" t="s">
        <v>331</v>
      </c>
      <c r="N4" t="s">
        <v>294</v>
      </c>
      <c r="O4" s="18" t="s">
        <v>331</v>
      </c>
      <c r="P4" s="18" t="s">
        <v>331</v>
      </c>
    </row>
    <row r="5" spans="1:16">
      <c r="G5" s="18"/>
    </row>
  </sheetData>
  <dataValidations count="1">
    <dataValidation type="list" allowBlank="1" showInputMessage="1" showErrorMessage="1" sqref="B2:B6 I6 M6" xr:uid="{00000000-0002-0000-0600-000000000000}">
      <formula1>EquipmentCategories</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5"/>
  <sheetViews>
    <sheetView topLeftCell="F1" zoomScale="145" zoomScaleNormal="145" workbookViewId="0">
      <selection activeCell="J12" sqref="J12"/>
    </sheetView>
  </sheetViews>
  <sheetFormatPr defaultRowHeight="15"/>
  <cols>
    <col min="1" max="1" width="13.7109375" customWidth="1"/>
    <col min="2" max="2" width="12.28515625" customWidth="1"/>
    <col min="3" max="3" width="16" customWidth="1"/>
    <col min="4" max="4" width="14.42578125" customWidth="1"/>
    <col min="5" max="7" width="15.5703125" customWidth="1"/>
    <col min="8" max="8" width="16" bestFit="1" customWidth="1"/>
    <col min="9" max="12" width="16" customWidth="1"/>
    <col min="13" max="13" width="15.5703125" customWidth="1"/>
    <col min="14" max="14" width="14.7109375" customWidth="1"/>
  </cols>
  <sheetData>
    <row r="1" spans="1:14">
      <c r="A1" t="s">
        <v>18</v>
      </c>
      <c r="C1" s="17" t="s">
        <v>315</v>
      </c>
      <c r="D1" s="17" t="s">
        <v>316</v>
      </c>
      <c r="E1" s="17"/>
      <c r="F1" s="17"/>
      <c r="G1" s="17"/>
      <c r="M1" s="38"/>
      <c r="N1" s="38"/>
    </row>
    <row r="2" spans="1:14" ht="37.5" customHeight="1">
      <c r="A2" s="17" t="s">
        <v>285</v>
      </c>
      <c r="B2" s="17" t="s">
        <v>501</v>
      </c>
      <c r="C2" s="35" t="s">
        <v>585</v>
      </c>
      <c r="D2" s="35" t="s">
        <v>584</v>
      </c>
      <c r="E2" s="17"/>
      <c r="F2" s="17"/>
      <c r="G2" s="17"/>
    </row>
    <row r="3" spans="1:14">
      <c r="A3" s="17" t="s">
        <v>283</v>
      </c>
      <c r="B3" s="17" t="s">
        <v>352</v>
      </c>
    </row>
    <row r="4" spans="1:14">
      <c r="A4" s="17" t="s">
        <v>284</v>
      </c>
      <c r="B4" s="17" t="s">
        <v>538</v>
      </c>
    </row>
    <row r="5" spans="1:14">
      <c r="A5" s="17"/>
      <c r="B5" s="17"/>
    </row>
    <row r="6" spans="1:14">
      <c r="A6" s="17"/>
      <c r="B6" s="17"/>
    </row>
    <row r="7" spans="1:14">
      <c r="A7" s="17" t="s">
        <v>25</v>
      </c>
      <c r="B7" s="17">
        <f>COUNTA(B16:B65)</f>
        <v>3</v>
      </c>
    </row>
    <row r="8" spans="1:14">
      <c r="A8" s="17" t="s">
        <v>26</v>
      </c>
      <c r="B8" s="17">
        <f>COUNTA(B9:XFD9)</f>
        <v>13</v>
      </c>
    </row>
    <row r="9" spans="1:14">
      <c r="A9" s="1" t="s">
        <v>31</v>
      </c>
      <c r="B9" s="7" t="s">
        <v>331</v>
      </c>
      <c r="C9" s="7" t="s">
        <v>11</v>
      </c>
      <c r="D9" s="7" t="s">
        <v>11</v>
      </c>
      <c r="E9" s="7" t="s">
        <v>12</v>
      </c>
      <c r="F9" s="7" t="s">
        <v>9</v>
      </c>
      <c r="G9" s="7" t="s">
        <v>9</v>
      </c>
      <c r="H9" s="7" t="s">
        <v>9</v>
      </c>
      <c r="I9" s="7" t="s">
        <v>9</v>
      </c>
      <c r="J9" s="7" t="s">
        <v>9</v>
      </c>
      <c r="K9" s="8" t="s">
        <v>9</v>
      </c>
      <c r="L9" s="8" t="s">
        <v>9</v>
      </c>
      <c r="M9" s="7" t="s">
        <v>338</v>
      </c>
      <c r="N9" s="7" t="s">
        <v>338</v>
      </c>
    </row>
    <row r="10" spans="1:14" ht="23.25">
      <c r="A10" s="1" t="s">
        <v>33</v>
      </c>
      <c r="B10" s="7" t="s">
        <v>331</v>
      </c>
      <c r="C10" s="7" t="s">
        <v>14</v>
      </c>
      <c r="D10" s="7" t="s">
        <v>15</v>
      </c>
      <c r="E10" s="7" t="s">
        <v>15</v>
      </c>
      <c r="F10" s="7" t="s">
        <v>15</v>
      </c>
      <c r="G10" s="7" t="s">
        <v>27</v>
      </c>
      <c r="H10" s="7" t="s">
        <v>15</v>
      </c>
      <c r="I10" s="7" t="s">
        <v>27</v>
      </c>
      <c r="J10" s="7" t="s">
        <v>28</v>
      </c>
      <c r="K10" s="8" t="s">
        <v>5</v>
      </c>
      <c r="L10" s="8" t="s">
        <v>5</v>
      </c>
      <c r="M10" s="7" t="s">
        <v>15</v>
      </c>
      <c r="N10" s="7" t="s">
        <v>15</v>
      </c>
    </row>
    <row r="11" spans="1:14">
      <c r="A11" s="1" t="s">
        <v>32</v>
      </c>
      <c r="B11" s="7" t="s">
        <v>331</v>
      </c>
      <c r="C11" s="7" t="s">
        <v>337</v>
      </c>
      <c r="D11" s="7" t="s">
        <v>337</v>
      </c>
      <c r="E11" s="7" t="s">
        <v>337</v>
      </c>
      <c r="F11" s="7" t="s">
        <v>337</v>
      </c>
      <c r="G11" s="7" t="s">
        <v>337</v>
      </c>
      <c r="H11" s="7" t="s">
        <v>337</v>
      </c>
      <c r="I11" s="7" t="s">
        <v>337</v>
      </c>
      <c r="J11" s="7" t="s">
        <v>337</v>
      </c>
      <c r="K11" s="7" t="s">
        <v>337</v>
      </c>
      <c r="L11" s="7" t="s">
        <v>337</v>
      </c>
      <c r="M11" s="7" t="s">
        <v>269</v>
      </c>
      <c r="N11" s="7" t="s">
        <v>269</v>
      </c>
    </row>
    <row r="12" spans="1:14">
      <c r="A12" s="6" t="s">
        <v>19</v>
      </c>
      <c r="B12" s="9" t="s">
        <v>331</v>
      </c>
      <c r="C12" s="10" t="s">
        <v>492</v>
      </c>
      <c r="D12" s="10" t="s">
        <v>492</v>
      </c>
      <c r="E12" s="10" t="s">
        <v>492</v>
      </c>
      <c r="F12" s="10" t="s">
        <v>492</v>
      </c>
      <c r="G12" s="10" t="s">
        <v>492</v>
      </c>
      <c r="H12" s="10" t="s">
        <v>548</v>
      </c>
      <c r="I12" s="10" t="s">
        <v>548</v>
      </c>
      <c r="J12" s="39" t="s">
        <v>331</v>
      </c>
      <c r="K12" s="10" t="s">
        <v>492</v>
      </c>
      <c r="L12" s="10" t="s">
        <v>548</v>
      </c>
      <c r="M12" s="10" t="s">
        <v>212</v>
      </c>
      <c r="N12" s="10" t="s">
        <v>212</v>
      </c>
    </row>
    <row r="13" spans="1:14">
      <c r="A13" s="26" t="s">
        <v>306</v>
      </c>
      <c r="B13" s="25" t="s">
        <v>0</v>
      </c>
      <c r="C13" s="25" t="s">
        <v>308</v>
      </c>
      <c r="D13" s="25" t="s">
        <v>308</v>
      </c>
      <c r="E13" s="25" t="s">
        <v>308</v>
      </c>
      <c r="F13" s="25" t="s">
        <v>308</v>
      </c>
      <c r="G13" s="25" t="s">
        <v>308</v>
      </c>
      <c r="H13" s="25" t="s">
        <v>308</v>
      </c>
      <c r="I13" s="25" t="s">
        <v>308</v>
      </c>
      <c r="J13" s="25" t="s">
        <v>308</v>
      </c>
      <c r="K13" s="25" t="s">
        <v>308</v>
      </c>
      <c r="L13" s="25" t="s">
        <v>308</v>
      </c>
      <c r="M13" s="25" t="s">
        <v>308</v>
      </c>
      <c r="N13" s="25" t="s">
        <v>309</v>
      </c>
    </row>
    <row r="14" spans="1:14" ht="23.25">
      <c r="A14" s="14" t="s">
        <v>364</v>
      </c>
      <c r="B14" s="9" t="s">
        <v>268</v>
      </c>
      <c r="C14" s="14" t="s">
        <v>8</v>
      </c>
      <c r="D14" s="14" t="s">
        <v>493</v>
      </c>
      <c r="E14" s="14" t="s">
        <v>495</v>
      </c>
      <c r="F14" s="14" t="s">
        <v>549</v>
      </c>
      <c r="G14" s="14" t="s">
        <v>497</v>
      </c>
      <c r="H14" s="14" t="s">
        <v>553</v>
      </c>
      <c r="I14" s="14" t="s">
        <v>551</v>
      </c>
      <c r="J14" s="14" t="s">
        <v>511</v>
      </c>
      <c r="K14" s="14" t="s">
        <v>556</v>
      </c>
      <c r="L14" s="14" t="s">
        <v>559</v>
      </c>
      <c r="M14" s="14" t="s">
        <v>499</v>
      </c>
      <c r="N14" s="15" t="s">
        <v>561</v>
      </c>
    </row>
    <row r="15" spans="1:14" ht="23.25">
      <c r="A15" s="14" t="s">
        <v>365</v>
      </c>
      <c r="B15" s="9" t="s">
        <v>367</v>
      </c>
      <c r="C15" s="14" t="s">
        <v>366</v>
      </c>
      <c r="D15" s="14" t="s">
        <v>494</v>
      </c>
      <c r="E15" s="14" t="s">
        <v>496</v>
      </c>
      <c r="F15" s="14" t="s">
        <v>550</v>
      </c>
      <c r="G15" s="14" t="s">
        <v>498</v>
      </c>
      <c r="H15" s="14" t="s">
        <v>554</v>
      </c>
      <c r="I15" s="14" t="s">
        <v>552</v>
      </c>
      <c r="J15" s="14" t="s">
        <v>512</v>
      </c>
      <c r="K15" s="14" t="s">
        <v>555</v>
      </c>
      <c r="L15" s="14" t="s">
        <v>560</v>
      </c>
      <c r="M15" s="14" t="s">
        <v>500</v>
      </c>
      <c r="N15" s="15" t="s">
        <v>562</v>
      </c>
    </row>
    <row r="16" spans="1:14">
      <c r="A16" s="4" t="s">
        <v>20</v>
      </c>
      <c r="B16" s="11" t="s">
        <v>489</v>
      </c>
      <c r="C16" s="12">
        <v>120</v>
      </c>
      <c r="D16" s="13">
        <v>121.21</v>
      </c>
      <c r="E16" s="13">
        <v>120</v>
      </c>
      <c r="F16" s="36">
        <f>ROUND(D16-E16,2)</f>
        <v>1.21</v>
      </c>
      <c r="G16" s="36">
        <v>0.35</v>
      </c>
      <c r="H16" s="36">
        <f>ROUND((D16-E16)/C16*100,2)</f>
        <v>1.01</v>
      </c>
      <c r="I16" s="36">
        <f>ROUND(100*G16/E16,2)</f>
        <v>0.28999999999999998</v>
      </c>
      <c r="J16" s="5">
        <v>2</v>
      </c>
      <c r="K16" s="36">
        <f>ROUND(L16/100*C16,2)</f>
        <v>0.13</v>
      </c>
      <c r="L16" s="36">
        <f>ROUND(0.1102,2)</f>
        <v>0.11</v>
      </c>
      <c r="M16" s="37">
        <v>1.0029999999999999</v>
      </c>
      <c r="N16" s="16" t="s">
        <v>520</v>
      </c>
    </row>
    <row r="17" spans="1:14">
      <c r="A17" s="4" t="s">
        <v>21</v>
      </c>
      <c r="B17" s="11" t="s">
        <v>490</v>
      </c>
      <c r="C17" s="12">
        <v>600</v>
      </c>
      <c r="D17" s="13">
        <v>600.29999999999995</v>
      </c>
      <c r="E17" s="13">
        <v>600</v>
      </c>
      <c r="F17" s="36">
        <f t="shared" ref="F17:F18" si="0">ROUND(D17-E17,2)</f>
        <v>0.3</v>
      </c>
      <c r="G17" s="36">
        <v>1.5</v>
      </c>
      <c r="H17" s="36">
        <f>ROUND((D17-E17)/C17*100,2)</f>
        <v>0.05</v>
      </c>
      <c r="I17" s="36">
        <f t="shared" ref="I17:I18" si="1">ROUND(100*G17/E17,2)</f>
        <v>0.25</v>
      </c>
      <c r="J17" s="5">
        <v>2</v>
      </c>
      <c r="K17" s="36">
        <f t="shared" ref="K17:K18" si="2">ROUND(L17/100*C17,2)</f>
        <v>0.24</v>
      </c>
      <c r="L17" s="36">
        <f>ROUND(0.0437,2)</f>
        <v>0.04</v>
      </c>
      <c r="M17" s="37">
        <v>1.0029999999999999</v>
      </c>
      <c r="N17" s="16" t="s">
        <v>520</v>
      </c>
    </row>
    <row r="18" spans="1:14">
      <c r="A18" s="4" t="s">
        <v>22</v>
      </c>
      <c r="B18" s="11" t="s">
        <v>491</v>
      </c>
      <c r="C18" s="12">
        <v>1200</v>
      </c>
      <c r="D18" s="13">
        <v>1199.0999999999999</v>
      </c>
      <c r="E18" s="13">
        <v>1200</v>
      </c>
      <c r="F18" s="36">
        <f t="shared" si="0"/>
        <v>-0.9</v>
      </c>
      <c r="G18" s="36">
        <v>2.4</v>
      </c>
      <c r="H18" s="36">
        <f>ROUND((D18-E18)/C18*100,2)</f>
        <v>-0.08</v>
      </c>
      <c r="I18" s="36">
        <f t="shared" si="1"/>
        <v>0.2</v>
      </c>
      <c r="J18" s="5">
        <v>2</v>
      </c>
      <c r="K18" s="36">
        <f t="shared" si="2"/>
        <v>0.48</v>
      </c>
      <c r="L18" s="36">
        <f>ROUND(0.0435,2)</f>
        <v>0.04</v>
      </c>
      <c r="M18" s="37">
        <v>1.0029999999999999</v>
      </c>
      <c r="N18" s="16" t="s">
        <v>520</v>
      </c>
    </row>
    <row r="19" spans="1:14">
      <c r="M19" s="3"/>
      <c r="N19" s="3"/>
    </row>
    <row r="20" spans="1:14">
      <c r="A20" s="17"/>
      <c r="B20" s="17"/>
    </row>
    <row r="21" spans="1:14">
      <c r="A21" s="17"/>
      <c r="B21" s="17"/>
    </row>
    <row r="22" spans="1:14">
      <c r="A22" s="17"/>
      <c r="B22" s="17"/>
    </row>
    <row r="23" spans="1:14">
      <c r="A23" s="17"/>
      <c r="B23" s="17"/>
    </row>
    <row r="24" spans="1:14">
      <c r="A24" s="17"/>
      <c r="B24" s="17"/>
    </row>
    <row r="25" spans="1:14">
      <c r="A25" s="17"/>
      <c r="B25" s="17"/>
    </row>
  </sheetData>
  <dataConsolidate/>
  <phoneticPr fontId="4" type="noConversion"/>
  <dataValidations count="4">
    <dataValidation type="list" allowBlank="1" showInputMessage="1" showErrorMessage="1" sqref="B13:N13" xr:uid="{00000000-0002-0000-0700-000000000000}">
      <formula1>metaDataType</formula1>
    </dataValidation>
    <dataValidation type="list" allowBlank="1" showInputMessage="1" showErrorMessage="1" sqref="B10:N10" xr:uid="{00000000-0002-0000-0700-000001000000}">
      <formula1>MetaType</formula1>
    </dataValidation>
    <dataValidation type="list" allowBlank="1" showInputMessage="1" showErrorMessage="1" sqref="B9:N9" xr:uid="{00000000-0002-0000-0700-000002000000}">
      <formula1>ColType</formula1>
    </dataValidation>
    <dataValidation type="list" allowBlank="1" showInputMessage="1" showErrorMessage="1" sqref="B11:N11" xr:uid="{00000000-0002-0000-0700-000003000000}">
      <formula1>MeasurandType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C13F-9E4E-4223-87EA-CF43A770EB83}">
  <dimension ref="A1:D25"/>
  <sheetViews>
    <sheetView zoomScale="145" zoomScaleNormal="145" workbookViewId="0">
      <selection activeCell="H15" sqref="H15"/>
    </sheetView>
  </sheetViews>
  <sheetFormatPr defaultRowHeight="15"/>
  <cols>
    <col min="1" max="1" width="13.7109375" customWidth="1"/>
    <col min="2" max="2" width="12.28515625" customWidth="1"/>
    <col min="3" max="3" width="17.140625" customWidth="1"/>
    <col min="4" max="4" width="14.42578125" customWidth="1"/>
  </cols>
  <sheetData>
    <row r="1" spans="1:4">
      <c r="A1" t="s">
        <v>18</v>
      </c>
      <c r="C1" s="17" t="s">
        <v>315</v>
      </c>
      <c r="D1" s="17" t="s">
        <v>316</v>
      </c>
    </row>
    <row r="2" spans="1:4" ht="37.5" customHeight="1">
      <c r="A2" s="17" t="s">
        <v>285</v>
      </c>
      <c r="B2" s="17" t="s">
        <v>578</v>
      </c>
      <c r="C2" s="35" t="s">
        <v>576</v>
      </c>
      <c r="D2" s="35" t="s">
        <v>577</v>
      </c>
    </row>
    <row r="3" spans="1:4">
      <c r="A3" s="17" t="s">
        <v>283</v>
      </c>
      <c r="B3" s="17" t="s">
        <v>352</v>
      </c>
    </row>
    <row r="4" spans="1:4">
      <c r="A4" s="17" t="s">
        <v>284</v>
      </c>
      <c r="B4" s="17" t="s">
        <v>538</v>
      </c>
    </row>
    <row r="5" spans="1:4">
      <c r="A5" s="17"/>
      <c r="B5" s="17"/>
    </row>
    <row r="6" spans="1:4">
      <c r="A6" s="17"/>
      <c r="B6" s="17"/>
    </row>
    <row r="7" spans="1:4">
      <c r="A7" s="17" t="s">
        <v>25</v>
      </c>
      <c r="B7" s="17">
        <f>COUNTA(B16:B65)</f>
        <v>10</v>
      </c>
    </row>
    <row r="8" spans="1:4">
      <c r="A8" s="17" t="s">
        <v>26</v>
      </c>
      <c r="B8" s="17">
        <f>COUNTA(B9:XFD9)</f>
        <v>3</v>
      </c>
    </row>
    <row r="9" spans="1:4">
      <c r="A9" s="1" t="s">
        <v>31</v>
      </c>
      <c r="B9" s="7" t="s">
        <v>331</v>
      </c>
      <c r="C9" s="7" t="s">
        <v>11</v>
      </c>
      <c r="D9" s="7" t="s">
        <v>11</v>
      </c>
    </row>
    <row r="10" spans="1:4">
      <c r="A10" s="1" t="s">
        <v>33</v>
      </c>
      <c r="B10" s="7" t="s">
        <v>331</v>
      </c>
      <c r="C10" s="7" t="s">
        <v>14</v>
      </c>
      <c r="D10" s="7" t="s">
        <v>15</v>
      </c>
    </row>
    <row r="11" spans="1:4">
      <c r="A11" s="1" t="s">
        <v>32</v>
      </c>
      <c r="B11" s="7" t="s">
        <v>331</v>
      </c>
      <c r="C11" s="7" t="s">
        <v>337</v>
      </c>
      <c r="D11" s="7" t="s">
        <v>337</v>
      </c>
    </row>
    <row r="12" spans="1:4">
      <c r="A12" s="6" t="s">
        <v>19</v>
      </c>
      <c r="B12" s="9" t="s">
        <v>331</v>
      </c>
      <c r="C12" s="10" t="s">
        <v>492</v>
      </c>
      <c r="D12" s="10" t="s">
        <v>492</v>
      </c>
    </row>
    <row r="13" spans="1:4">
      <c r="A13" s="26" t="s">
        <v>306</v>
      </c>
      <c r="B13" s="25" t="s">
        <v>0</v>
      </c>
      <c r="C13" s="25" t="s">
        <v>308</v>
      </c>
      <c r="D13" s="25" t="s">
        <v>308</v>
      </c>
    </row>
    <row r="14" spans="1:4" ht="23.25">
      <c r="A14" s="14" t="s">
        <v>364</v>
      </c>
      <c r="B14" s="9" t="s">
        <v>268</v>
      </c>
      <c r="C14" s="14" t="s">
        <v>8</v>
      </c>
      <c r="D14" s="14" t="s">
        <v>574</v>
      </c>
    </row>
    <row r="15" spans="1:4" ht="23.25">
      <c r="A15" s="14" t="s">
        <v>365</v>
      </c>
      <c r="B15" s="9" t="s">
        <v>367</v>
      </c>
      <c r="C15" s="14" t="s">
        <v>366</v>
      </c>
      <c r="D15" s="14" t="s">
        <v>575</v>
      </c>
    </row>
    <row r="16" spans="1:4">
      <c r="A16" s="4" t="s">
        <v>20</v>
      </c>
      <c r="B16" s="11" t="s">
        <v>489</v>
      </c>
      <c r="C16" s="12">
        <v>120</v>
      </c>
      <c r="D16" s="12">
        <v>121.3229</v>
      </c>
    </row>
    <row r="17" spans="1:4">
      <c r="A17" s="4" t="s">
        <v>21</v>
      </c>
      <c r="B17" s="11" t="s">
        <v>490</v>
      </c>
      <c r="C17" s="12">
        <v>120</v>
      </c>
      <c r="D17" s="12">
        <v>121.1223</v>
      </c>
    </row>
    <row r="18" spans="1:4">
      <c r="A18" s="4" t="s">
        <v>22</v>
      </c>
      <c r="B18" s="11" t="s">
        <v>491</v>
      </c>
      <c r="C18" s="12">
        <v>120</v>
      </c>
      <c r="D18" s="12">
        <v>121.1724</v>
      </c>
    </row>
    <row r="19" spans="1:4">
      <c r="A19" s="4" t="s">
        <v>23</v>
      </c>
      <c r="B19" s="11" t="s">
        <v>502</v>
      </c>
      <c r="C19" s="12">
        <v>120</v>
      </c>
      <c r="D19" s="12">
        <v>121.1022</v>
      </c>
    </row>
    <row r="20" spans="1:4">
      <c r="A20" s="4" t="s">
        <v>24</v>
      </c>
      <c r="B20" s="11" t="s">
        <v>503</v>
      </c>
      <c r="C20" s="12">
        <v>120</v>
      </c>
      <c r="D20" s="12">
        <v>121.2025</v>
      </c>
    </row>
    <row r="21" spans="1:4">
      <c r="A21" s="4" t="s">
        <v>579</v>
      </c>
      <c r="B21" s="11" t="s">
        <v>504</v>
      </c>
      <c r="C21" s="12">
        <v>120</v>
      </c>
      <c r="D21" s="12">
        <v>121.1825</v>
      </c>
    </row>
    <row r="22" spans="1:4">
      <c r="A22" s="4" t="s">
        <v>580</v>
      </c>
      <c r="B22" s="11" t="s">
        <v>505</v>
      </c>
      <c r="C22" s="12">
        <v>120</v>
      </c>
      <c r="D22" s="12">
        <v>121.3129</v>
      </c>
    </row>
    <row r="23" spans="1:4">
      <c r="A23" s="4" t="s">
        <v>581</v>
      </c>
      <c r="B23" s="11" t="s">
        <v>506</v>
      </c>
      <c r="C23" s="12">
        <v>120</v>
      </c>
      <c r="D23" s="12">
        <v>121.042</v>
      </c>
    </row>
    <row r="24" spans="1:4">
      <c r="A24" s="4" t="s">
        <v>582</v>
      </c>
      <c r="B24" s="11" t="s">
        <v>507</v>
      </c>
      <c r="C24" s="12">
        <v>120</v>
      </c>
      <c r="D24" s="12">
        <v>121.1724</v>
      </c>
    </row>
    <row r="25" spans="1:4">
      <c r="A25" s="4" t="s">
        <v>583</v>
      </c>
      <c r="B25" s="11" t="s">
        <v>508</v>
      </c>
      <c r="C25" s="12">
        <v>120</v>
      </c>
      <c r="D25" s="12">
        <v>121.5034</v>
      </c>
    </row>
  </sheetData>
  <dataConsolidate/>
  <phoneticPr fontId="4" type="noConversion"/>
  <dataValidations count="4">
    <dataValidation type="list" allowBlank="1" showInputMessage="1" showErrorMessage="1" sqref="B13:D13" xr:uid="{74C933D7-F261-465B-9CB3-FBF15F00F07D}">
      <formula1>metaDataType</formula1>
    </dataValidation>
    <dataValidation type="list" allowBlank="1" showInputMessage="1" showErrorMessage="1" sqref="B10:D10" xr:uid="{0431CF4D-36CD-43BC-B925-DD305559A7BD}">
      <formula1>MetaType</formula1>
    </dataValidation>
    <dataValidation type="list" allowBlank="1" showInputMessage="1" showErrorMessage="1" sqref="B9:D9" xr:uid="{06F27C47-9EDF-4ED9-84FE-EC70B726D342}">
      <formula1>ColType</formula1>
    </dataValidation>
    <dataValidation type="list" allowBlank="1" showInputMessage="1" showErrorMessage="1" sqref="B11:D11" xr:uid="{1D891321-DC06-4174-910D-C989B287824F}">
      <formula1>MeasurandType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2A55-7D89-4EE3-92AC-941A0471D836}">
  <dimension ref="A1:E25"/>
  <sheetViews>
    <sheetView topLeftCell="B1" zoomScale="145" zoomScaleNormal="145" workbookViewId="0">
      <selection activeCell="E16" sqref="E16"/>
    </sheetView>
  </sheetViews>
  <sheetFormatPr defaultRowHeight="15"/>
  <cols>
    <col min="1" max="1" width="13.7109375" customWidth="1"/>
    <col min="2" max="2" width="12.28515625" customWidth="1"/>
    <col min="3" max="3" width="17.140625" customWidth="1"/>
    <col min="4" max="4" width="14.42578125" customWidth="1"/>
    <col min="5" max="5" width="15.5703125" customWidth="1"/>
  </cols>
  <sheetData>
    <row r="1" spans="1:5">
      <c r="A1" t="s">
        <v>18</v>
      </c>
      <c r="C1" s="17" t="s">
        <v>315</v>
      </c>
      <c r="D1" s="17" t="s">
        <v>316</v>
      </c>
      <c r="E1" s="17"/>
    </row>
    <row r="2" spans="1:5" ht="37.5" customHeight="1">
      <c r="A2" s="17" t="s">
        <v>285</v>
      </c>
      <c r="B2" s="17" t="s">
        <v>586</v>
      </c>
      <c r="C2" s="35" t="s">
        <v>576</v>
      </c>
      <c r="D2" s="35" t="s">
        <v>577</v>
      </c>
      <c r="E2" s="17"/>
    </row>
    <row r="3" spans="1:5">
      <c r="A3" s="17" t="s">
        <v>283</v>
      </c>
      <c r="B3" s="17" t="s">
        <v>352</v>
      </c>
    </row>
    <row r="4" spans="1:5">
      <c r="A4" s="17" t="s">
        <v>284</v>
      </c>
      <c r="B4" s="17" t="s">
        <v>538</v>
      </c>
    </row>
    <row r="5" spans="1:5">
      <c r="A5" s="17"/>
      <c r="B5" s="17"/>
    </row>
    <row r="6" spans="1:5">
      <c r="A6" s="17"/>
      <c r="B6" s="17"/>
    </row>
    <row r="7" spans="1:5">
      <c r="A7" s="17" t="s">
        <v>25</v>
      </c>
      <c r="B7" s="17">
        <f>COUNTA(B16:B65)</f>
        <v>10</v>
      </c>
    </row>
    <row r="8" spans="1:5">
      <c r="A8" s="17" t="s">
        <v>26</v>
      </c>
      <c r="B8" s="17">
        <f>COUNTA(B9:XFD9)</f>
        <v>4</v>
      </c>
    </row>
    <row r="9" spans="1:5">
      <c r="A9" s="1" t="s">
        <v>31</v>
      </c>
      <c r="B9" s="7" t="s">
        <v>331</v>
      </c>
      <c r="C9" s="7" t="s">
        <v>11</v>
      </c>
      <c r="D9" s="7" t="s">
        <v>11</v>
      </c>
      <c r="E9" s="7" t="s">
        <v>12</v>
      </c>
    </row>
    <row r="10" spans="1:5">
      <c r="A10" s="1" t="s">
        <v>33</v>
      </c>
      <c r="B10" s="7" t="s">
        <v>331</v>
      </c>
      <c r="C10" s="7" t="s">
        <v>14</v>
      </c>
      <c r="D10" s="7" t="s">
        <v>15</v>
      </c>
      <c r="E10" s="7" t="s">
        <v>15</v>
      </c>
    </row>
    <row r="11" spans="1:5">
      <c r="A11" s="1" t="s">
        <v>32</v>
      </c>
      <c r="B11" s="7" t="s">
        <v>331</v>
      </c>
      <c r="C11" s="7" t="s">
        <v>337</v>
      </c>
      <c r="D11" s="7" t="s">
        <v>337</v>
      </c>
      <c r="E11" s="7" t="s">
        <v>337</v>
      </c>
    </row>
    <row r="12" spans="1:5">
      <c r="A12" s="6" t="s">
        <v>19</v>
      </c>
      <c r="B12" s="9" t="s">
        <v>331</v>
      </c>
      <c r="C12" s="10" t="s">
        <v>492</v>
      </c>
      <c r="D12" s="10" t="s">
        <v>492</v>
      </c>
      <c r="E12" s="10" t="s">
        <v>492</v>
      </c>
    </row>
    <row r="13" spans="1:5">
      <c r="A13" s="26" t="s">
        <v>306</v>
      </c>
      <c r="B13" s="25" t="s">
        <v>0</v>
      </c>
      <c r="C13" s="25" t="s">
        <v>308</v>
      </c>
      <c r="D13" s="25" t="s">
        <v>308</v>
      </c>
      <c r="E13" s="25" t="s">
        <v>308</v>
      </c>
    </row>
    <row r="14" spans="1:5" ht="23.25">
      <c r="A14" s="14" t="s">
        <v>364</v>
      </c>
      <c r="B14" s="9" t="s">
        <v>268</v>
      </c>
      <c r="C14" s="14" t="s">
        <v>8</v>
      </c>
      <c r="D14" s="14" t="s">
        <v>574</v>
      </c>
      <c r="E14" s="14" t="s">
        <v>495</v>
      </c>
    </row>
    <row r="15" spans="1:5" ht="23.25">
      <c r="A15" s="14" t="s">
        <v>365</v>
      </c>
      <c r="B15" s="9" t="s">
        <v>367</v>
      </c>
      <c r="C15" s="14" t="s">
        <v>366</v>
      </c>
      <c r="D15" s="14" t="s">
        <v>575</v>
      </c>
      <c r="E15" s="14" t="s">
        <v>496</v>
      </c>
    </row>
    <row r="16" spans="1:5">
      <c r="A16" s="4" t="s">
        <v>20</v>
      </c>
      <c r="B16" s="11" t="s">
        <v>489</v>
      </c>
      <c r="C16" s="12">
        <v>600</v>
      </c>
      <c r="D16" s="12">
        <v>600.54629999999997</v>
      </c>
      <c r="E16" s="13">
        <v>600</v>
      </c>
    </row>
    <row r="17" spans="1:5">
      <c r="A17" s="4" t="s">
        <v>21</v>
      </c>
      <c r="B17" s="11" t="s">
        <v>490</v>
      </c>
      <c r="C17" s="12">
        <v>600</v>
      </c>
      <c r="D17" s="12">
        <v>600.46600000000001</v>
      </c>
      <c r="E17" s="13">
        <v>600</v>
      </c>
    </row>
    <row r="18" spans="1:5">
      <c r="A18" s="4" t="s">
        <v>22</v>
      </c>
      <c r="B18" s="11" t="s">
        <v>491</v>
      </c>
      <c r="C18" s="12">
        <v>600</v>
      </c>
      <c r="D18" s="12">
        <v>599.78399999999999</v>
      </c>
      <c r="E18" s="13">
        <v>600</v>
      </c>
    </row>
    <row r="19" spans="1:5">
      <c r="A19" s="4" t="s">
        <v>23</v>
      </c>
      <c r="B19" s="11" t="s">
        <v>502</v>
      </c>
      <c r="C19" s="12">
        <v>600</v>
      </c>
      <c r="D19" s="12">
        <v>600.52620000000002</v>
      </c>
      <c r="E19" s="13">
        <v>600</v>
      </c>
    </row>
    <row r="20" spans="1:5">
      <c r="A20" s="4" t="s">
        <v>24</v>
      </c>
      <c r="B20" s="11" t="s">
        <v>503</v>
      </c>
      <c r="C20" s="12">
        <v>600</v>
      </c>
      <c r="D20" s="12">
        <v>600.4058</v>
      </c>
      <c r="E20" s="13">
        <v>600</v>
      </c>
    </row>
    <row r="21" spans="1:5">
      <c r="A21" s="4" t="s">
        <v>579</v>
      </c>
      <c r="B21" s="11" t="s">
        <v>504</v>
      </c>
      <c r="C21" s="12">
        <v>600</v>
      </c>
      <c r="D21" s="12">
        <v>600.10490000000004</v>
      </c>
      <c r="E21" s="13">
        <v>600</v>
      </c>
    </row>
    <row r="22" spans="1:5">
      <c r="A22" s="4" t="s">
        <v>580</v>
      </c>
      <c r="B22" s="11" t="s">
        <v>505</v>
      </c>
      <c r="C22" s="12">
        <v>600</v>
      </c>
      <c r="D22" s="12">
        <v>600.34569999999997</v>
      </c>
      <c r="E22" s="13">
        <v>600</v>
      </c>
    </row>
    <row r="23" spans="1:5">
      <c r="A23" s="4" t="s">
        <v>581</v>
      </c>
      <c r="B23" s="11" t="s">
        <v>506</v>
      </c>
      <c r="C23" s="12">
        <v>600</v>
      </c>
      <c r="D23" s="12">
        <v>600.37570000000005</v>
      </c>
      <c r="E23" s="13">
        <v>600</v>
      </c>
    </row>
    <row r="24" spans="1:5">
      <c r="A24" s="4" t="s">
        <v>582</v>
      </c>
      <c r="B24" s="11" t="s">
        <v>507</v>
      </c>
      <c r="C24" s="12">
        <v>600</v>
      </c>
      <c r="D24" s="12">
        <v>600.70669999999996</v>
      </c>
      <c r="E24" s="13">
        <v>600</v>
      </c>
    </row>
    <row r="25" spans="1:5">
      <c r="A25" s="4" t="s">
        <v>583</v>
      </c>
      <c r="B25" s="11" t="s">
        <v>508</v>
      </c>
      <c r="C25" s="12">
        <v>600</v>
      </c>
      <c r="D25" s="12">
        <v>600.1952</v>
      </c>
      <c r="E25" s="13">
        <v>600</v>
      </c>
    </row>
  </sheetData>
  <dataConsolidate/>
  <dataValidations count="4">
    <dataValidation type="list" allowBlank="1" showInputMessage="1" showErrorMessage="1" sqref="B11:E11" xr:uid="{E5F43175-1177-4822-86DC-3C33A58B779A}">
      <formula1>MeasurandType</formula1>
    </dataValidation>
    <dataValidation type="list" allowBlank="1" showInputMessage="1" showErrorMessage="1" sqref="B9:E9" xr:uid="{76B5B93F-E9EE-4FE7-AD96-BA2C9C5929EC}">
      <formula1>ColType</formula1>
    </dataValidation>
    <dataValidation type="list" allowBlank="1" showInputMessage="1" showErrorMessage="1" sqref="B10:E10" xr:uid="{49FC0EDF-53C7-4AAC-BFCA-6089E81BAC9E}">
      <formula1>MetaType</formula1>
    </dataValidation>
    <dataValidation type="list" allowBlank="1" showInputMessage="1" showErrorMessage="1" sqref="B13:E13" xr:uid="{E6396C0F-9493-45B1-A569-630239DE1502}">
      <formula1>metaDataType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Definitions</vt:lpstr>
      <vt:lpstr>AdministrativeData</vt:lpstr>
      <vt:lpstr>Statements</vt:lpstr>
      <vt:lpstr>Settings</vt:lpstr>
      <vt:lpstr>Accreditation</vt:lpstr>
      <vt:lpstr>Equipment</vt:lpstr>
      <vt:lpstr>CalTableC1</vt:lpstr>
      <vt:lpstr>MS120TableC1</vt:lpstr>
      <vt:lpstr>MS600TableC1</vt:lpstr>
      <vt:lpstr>MS1200TableC1</vt:lpstr>
      <vt:lpstr>Software</vt:lpstr>
      <vt:lpstr>Locations</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2023-10-27T13:55:26Z</dcterms:modified>
</cp:coreProperties>
</file>