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LFR 2017-18 Publish standard\"/>
    </mc:Choice>
  </mc:AlternateContent>
  <bookViews>
    <workbookView xWindow="-15" yWindow="45" windowWidth="28830" windowHeight="7020" tabRatio="667"/>
  </bookViews>
  <sheets>
    <sheet name="Councils" sheetId="84" r:id="rId1"/>
    <sheet name="Scotland" sheetId="81" r:id="rId2"/>
    <sheet name="Aberdeen City" sheetId="12" r:id="rId3"/>
    <sheet name="Aberdeenshire" sheetId="43" r:id="rId4"/>
    <sheet name="Angus" sheetId="44" r:id="rId5"/>
    <sheet name="Argyll &amp; Bute" sheetId="45" r:id="rId6"/>
    <sheet name="Clackmannanshire" sheetId="46" r:id="rId7"/>
    <sheet name="Dumfries &amp; Galloway" sheetId="47" r:id="rId8"/>
    <sheet name="Dundee City" sheetId="48" r:id="rId9"/>
    <sheet name="East Ayrshire" sheetId="49" r:id="rId10"/>
    <sheet name="East Dunbartonshire" sheetId="50" r:id="rId11"/>
    <sheet name="East Lothian" sheetId="51" r:id="rId12"/>
    <sheet name="East Renfrewshire" sheetId="52" r:id="rId13"/>
    <sheet name="Edinburgh, City of" sheetId="53" r:id="rId14"/>
    <sheet name="Eilean Siar" sheetId="54" r:id="rId15"/>
    <sheet name="Falkirk" sheetId="55" r:id="rId16"/>
    <sheet name="Fife" sheetId="56" r:id="rId17"/>
    <sheet name="Glasgow City" sheetId="57" r:id="rId18"/>
    <sheet name="Highland" sheetId="58" r:id="rId19"/>
    <sheet name="Inverclyde" sheetId="59" r:id="rId20"/>
    <sheet name="Midlothian" sheetId="60" r:id="rId21"/>
    <sheet name="Moray" sheetId="61" r:id="rId22"/>
    <sheet name="North Ayrshire" sheetId="62" r:id="rId23"/>
    <sheet name="North Lanarkshire" sheetId="63" r:id="rId24"/>
    <sheet name="Orkney Islands" sheetId="64" r:id="rId25"/>
    <sheet name="Perth &amp; Kinross" sheetId="65" r:id="rId26"/>
    <sheet name="Renfrewshire" sheetId="66" r:id="rId27"/>
    <sheet name="Scottish Borders" sheetId="67" r:id="rId28"/>
    <sheet name="Shetland Islands" sheetId="68" r:id="rId29"/>
    <sheet name="South Ayrshire" sheetId="69" r:id="rId30"/>
    <sheet name="South Lanarkshire" sheetId="70" r:id="rId31"/>
    <sheet name="Stirling" sheetId="71" r:id="rId32"/>
    <sheet name="West Dunbartonshire" sheetId="72" r:id="rId33"/>
    <sheet name="West Lothian" sheetId="73" r:id="rId34"/>
    <sheet name="HITRANS" sheetId="74" r:id="rId35"/>
    <sheet name="NESTRANS" sheetId="75" r:id="rId36"/>
    <sheet name="SESTRAN" sheetId="76" r:id="rId37"/>
    <sheet name="SWESTRANS" sheetId="77" r:id="rId38"/>
    <sheet name="SPT" sheetId="78" r:id="rId39"/>
    <sheet name="TACTRAN" sheetId="79" r:id="rId40"/>
    <sheet name="ZetTrans" sheetId="80" r:id="rId41"/>
    <sheet name="LFR 01 lookup data" sheetId="33" state="hidden" r:id="rId42"/>
    <sheet name="LFR 02 lookup data" sheetId="34" state="hidden" r:id="rId43"/>
    <sheet name="LFR 03 lookup data" sheetId="35" state="hidden" r:id="rId44"/>
    <sheet name="LFR 05 lookup data" sheetId="36" state="hidden" r:id="rId45"/>
    <sheet name="LFR 06 lookup data" sheetId="37" state="hidden" r:id="rId46"/>
    <sheet name="LFR 09 lookup data" sheetId="39" state="hidden" r:id="rId47"/>
    <sheet name="LFR 20 lookup data" sheetId="40" state="hidden" r:id="rId48"/>
    <sheet name="LFR 22 lookup data" sheetId="41" state="hidden" r:id="rId49"/>
    <sheet name="LFR 07 lookup data" sheetId="38" state="hidden" r:id="rId50"/>
  </sheets>
  <calcPr calcId="162913"/>
</workbook>
</file>

<file path=xl/calcChain.xml><?xml version="1.0" encoding="utf-8"?>
<calcChain xmlns="http://schemas.openxmlformats.org/spreadsheetml/2006/main">
  <c r="T30" i="56" l="1"/>
  <c r="G26" i="56"/>
  <c r="F21" i="56"/>
  <c r="H21" i="56" s="1"/>
  <c r="P20" i="56"/>
  <c r="O23" i="56"/>
  <c r="P11" i="56"/>
  <c r="F10" i="56"/>
  <c r="T9" i="56"/>
  <c r="L13" i="56" l="1"/>
  <c r="Q13" i="56"/>
  <c r="E23" i="56"/>
  <c r="L23" i="56"/>
  <c r="Q23" i="56"/>
  <c r="F9" i="56"/>
  <c r="J26" i="56"/>
  <c r="I13" i="56"/>
  <c r="E26" i="56"/>
  <c r="K9" i="56"/>
  <c r="T10" i="56"/>
  <c r="K11" i="56"/>
  <c r="T12" i="56"/>
  <c r="K20" i="56"/>
  <c r="C26" i="56"/>
  <c r="N26" i="56"/>
  <c r="S26" i="56"/>
  <c r="P30" i="56"/>
  <c r="G16" i="56"/>
  <c r="H9" i="56"/>
  <c r="O26" i="56"/>
  <c r="T11" i="56"/>
  <c r="T21" i="56"/>
  <c r="F30" i="56"/>
  <c r="H30" i="56" s="1"/>
  <c r="P12" i="56"/>
  <c r="F22" i="56"/>
  <c r="F26" i="56" s="1"/>
  <c r="T25" i="56"/>
  <c r="U25" i="56" s="1"/>
  <c r="K30" i="56"/>
  <c r="K12" i="56"/>
  <c r="F8" i="56"/>
  <c r="P21" i="56"/>
  <c r="R26" i="56"/>
  <c r="J16" i="56"/>
  <c r="C16" i="56"/>
  <c r="F19" i="56"/>
  <c r="K22" i="56"/>
  <c r="K26" i="56" s="1"/>
  <c r="N48" i="56"/>
  <c r="N49" i="56" s="1"/>
  <c r="N52" i="56"/>
  <c r="C13" i="56"/>
  <c r="P9" i="56"/>
  <c r="U9" i="56" s="1"/>
  <c r="X9" i="56" s="1"/>
  <c r="S16" i="56"/>
  <c r="J13" i="56"/>
  <c r="P10" i="56"/>
  <c r="D16" i="56"/>
  <c r="O16" i="56"/>
  <c r="F12" i="56"/>
  <c r="H12" i="56" s="1"/>
  <c r="C23" i="56"/>
  <c r="G23" i="56"/>
  <c r="M23" i="56"/>
  <c r="T19" i="56"/>
  <c r="F20" i="56"/>
  <c r="H20" i="56" s="1"/>
  <c r="L26" i="56"/>
  <c r="Q26" i="56"/>
  <c r="M13" i="56"/>
  <c r="E13" i="56"/>
  <c r="E28" i="56" s="1"/>
  <c r="K8" i="56"/>
  <c r="O13" i="56"/>
  <c r="O28" i="56" s="1"/>
  <c r="K10" i="56"/>
  <c r="L16" i="56"/>
  <c r="M16" i="56"/>
  <c r="T15" i="56"/>
  <c r="U15" i="56" s="1"/>
  <c r="D23" i="56"/>
  <c r="I23" i="56"/>
  <c r="N23" i="56"/>
  <c r="S23" i="56"/>
  <c r="E16" i="56"/>
  <c r="T20" i="56"/>
  <c r="K21" i="56"/>
  <c r="I26" i="56"/>
  <c r="M26" i="56"/>
  <c r="H10" i="56"/>
  <c r="U30" i="56"/>
  <c r="R13" i="56"/>
  <c r="H8" i="56"/>
  <c r="P8" i="56"/>
  <c r="T8" i="56"/>
  <c r="G13" i="56"/>
  <c r="S13" i="56"/>
  <c r="I16" i="56"/>
  <c r="N16" i="56"/>
  <c r="K19" i="56"/>
  <c r="H22" i="56"/>
  <c r="P22" i="56"/>
  <c r="P26" i="56" s="1"/>
  <c r="T22" i="56"/>
  <c r="T26" i="56" s="1"/>
  <c r="N13" i="56"/>
  <c r="J23" i="56"/>
  <c r="R23" i="56"/>
  <c r="F11" i="56"/>
  <c r="H11" i="56" s="1"/>
  <c r="D13" i="56"/>
  <c r="P19" i="56"/>
  <c r="D26" i="56"/>
  <c r="R16" i="56"/>
  <c r="Q16" i="56"/>
  <c r="T30" i="68"/>
  <c r="R26" i="68"/>
  <c r="J26" i="68"/>
  <c r="G26" i="68"/>
  <c r="T30" i="67"/>
  <c r="F30" i="67"/>
  <c r="T30" i="64"/>
  <c r="T30" i="57"/>
  <c r="G26" i="57"/>
  <c r="T30" i="48"/>
  <c r="N26" i="48"/>
  <c r="U11" i="56" l="1"/>
  <c r="X11" i="56" s="1"/>
  <c r="O26" i="67"/>
  <c r="K22" i="68"/>
  <c r="N26" i="68"/>
  <c r="F11" i="57"/>
  <c r="D26" i="67"/>
  <c r="I28" i="56"/>
  <c r="F23" i="56"/>
  <c r="J23" i="57"/>
  <c r="O23" i="57"/>
  <c r="S23" i="67"/>
  <c r="L26" i="67"/>
  <c r="M13" i="68"/>
  <c r="Q28" i="56"/>
  <c r="M26" i="48"/>
  <c r="K9" i="57"/>
  <c r="K20" i="57"/>
  <c r="K22" i="57"/>
  <c r="F10" i="67"/>
  <c r="H10" i="67" s="1"/>
  <c r="K12" i="68"/>
  <c r="K21" i="68"/>
  <c r="N28" i="56"/>
  <c r="K23" i="56"/>
  <c r="L28" i="56"/>
  <c r="K30" i="57"/>
  <c r="F21" i="67"/>
  <c r="P23" i="56"/>
  <c r="H19" i="56"/>
  <c r="U19" i="56" s="1"/>
  <c r="X19" i="56" s="1"/>
  <c r="J28" i="56"/>
  <c r="S28" i="56"/>
  <c r="U21" i="56"/>
  <c r="X21" i="56" s="1"/>
  <c r="P21" i="68"/>
  <c r="F30" i="68"/>
  <c r="H30" i="68" s="1"/>
  <c r="D28" i="56"/>
  <c r="T13" i="56"/>
  <c r="N13" i="57"/>
  <c r="L26" i="57"/>
  <c r="N52" i="67"/>
  <c r="L26" i="68"/>
  <c r="K13" i="56"/>
  <c r="K28" i="56" s="1"/>
  <c r="U12" i="56"/>
  <c r="X12" i="56" s="1"/>
  <c r="K10" i="57"/>
  <c r="F19" i="57"/>
  <c r="H19" i="57" s="1"/>
  <c r="P22" i="57"/>
  <c r="P26" i="57" s="1"/>
  <c r="T10" i="67"/>
  <c r="P12" i="67"/>
  <c r="T21" i="67"/>
  <c r="J26" i="67"/>
  <c r="K30" i="67"/>
  <c r="K11" i="68"/>
  <c r="M28" i="56"/>
  <c r="T8" i="57"/>
  <c r="F22" i="68"/>
  <c r="F26" i="68" s="1"/>
  <c r="U10" i="56"/>
  <c r="X10" i="56" s="1"/>
  <c r="U20" i="56"/>
  <c r="X20" i="56" s="1"/>
  <c r="F30" i="48"/>
  <c r="H30" i="48" s="1"/>
  <c r="C26" i="57"/>
  <c r="K26" i="57"/>
  <c r="S26" i="57"/>
  <c r="G28" i="56"/>
  <c r="R28" i="56"/>
  <c r="C28" i="56"/>
  <c r="S26" i="48"/>
  <c r="P8" i="57"/>
  <c r="G23" i="57"/>
  <c r="M23" i="57"/>
  <c r="R23" i="57"/>
  <c r="O26" i="57"/>
  <c r="D23" i="67"/>
  <c r="F13" i="56"/>
  <c r="O26" i="48"/>
  <c r="K19" i="57"/>
  <c r="T22" i="57"/>
  <c r="F30" i="57"/>
  <c r="H30" i="57" s="1"/>
  <c r="E13" i="67"/>
  <c r="K9" i="67"/>
  <c r="T12" i="67"/>
  <c r="T19" i="67"/>
  <c r="K20" i="67"/>
  <c r="P13" i="56"/>
  <c r="P28" i="56" s="1"/>
  <c r="H26" i="56"/>
  <c r="U26" i="56" s="1"/>
  <c r="U22" i="56"/>
  <c r="X22" i="56" s="1"/>
  <c r="P10" i="57"/>
  <c r="M16" i="57"/>
  <c r="R26" i="57"/>
  <c r="Q13" i="67"/>
  <c r="E26" i="67"/>
  <c r="T23" i="56"/>
  <c r="T28" i="56" s="1"/>
  <c r="F8" i="48"/>
  <c r="H8" i="48" s="1"/>
  <c r="L13" i="57"/>
  <c r="S23" i="57"/>
  <c r="T21" i="57"/>
  <c r="N26" i="57"/>
  <c r="P8" i="67"/>
  <c r="P19" i="67"/>
  <c r="R26" i="67"/>
  <c r="H13" i="56"/>
  <c r="U8" i="56"/>
  <c r="F10" i="48"/>
  <c r="H10" i="48" s="1"/>
  <c r="R26" i="48"/>
  <c r="T9" i="57"/>
  <c r="F20" i="57"/>
  <c r="P30" i="57"/>
  <c r="N52" i="57"/>
  <c r="I13" i="67"/>
  <c r="C23" i="67"/>
  <c r="I23" i="67"/>
  <c r="N26" i="67"/>
  <c r="T10" i="57"/>
  <c r="F12" i="57"/>
  <c r="T12" i="57"/>
  <c r="E23" i="57"/>
  <c r="N23" i="57"/>
  <c r="P21" i="57"/>
  <c r="R13" i="67"/>
  <c r="C16" i="67"/>
  <c r="P10" i="67"/>
  <c r="T11" i="67"/>
  <c r="R23" i="67"/>
  <c r="P21" i="67"/>
  <c r="T25" i="67"/>
  <c r="U25" i="67" s="1"/>
  <c r="H30" i="67"/>
  <c r="G13" i="67"/>
  <c r="P9" i="57"/>
  <c r="F10" i="57"/>
  <c r="H10" i="57" s="1"/>
  <c r="J16" i="57"/>
  <c r="P12" i="57"/>
  <c r="T20" i="57"/>
  <c r="K21" i="57"/>
  <c r="E26" i="57"/>
  <c r="F9" i="67"/>
  <c r="H9" i="67" s="1"/>
  <c r="S13" i="67"/>
  <c r="R16" i="67"/>
  <c r="F12" i="67"/>
  <c r="H12" i="67" s="1"/>
  <c r="K12" i="67"/>
  <c r="J16" i="67"/>
  <c r="E23" i="67"/>
  <c r="K19" i="67"/>
  <c r="F20" i="67"/>
  <c r="H20" i="67" s="1"/>
  <c r="G26" i="67"/>
  <c r="H11" i="57"/>
  <c r="P10" i="48"/>
  <c r="T11" i="48"/>
  <c r="K19" i="48"/>
  <c r="N23" i="48"/>
  <c r="P20" i="48"/>
  <c r="N52" i="48"/>
  <c r="D13" i="57"/>
  <c r="J13" i="57"/>
  <c r="J28" i="57" s="1"/>
  <c r="F9" i="57"/>
  <c r="H9" i="57" s="1"/>
  <c r="K12" i="57"/>
  <c r="C23" i="57"/>
  <c r="L23" i="57"/>
  <c r="Q23" i="57"/>
  <c r="M26" i="57"/>
  <c r="Q26" i="57"/>
  <c r="L13" i="67"/>
  <c r="T8" i="67"/>
  <c r="O13" i="67"/>
  <c r="N16" i="67"/>
  <c r="L23" i="67"/>
  <c r="H21" i="67"/>
  <c r="P30" i="67"/>
  <c r="N48" i="67"/>
  <c r="N49" i="67" s="1"/>
  <c r="P22" i="67"/>
  <c r="P26" i="67" s="1"/>
  <c r="M26" i="67"/>
  <c r="F9" i="48"/>
  <c r="H9" i="48" s="1"/>
  <c r="P11" i="48"/>
  <c r="K20" i="48"/>
  <c r="Q26" i="48"/>
  <c r="E13" i="57"/>
  <c r="I13" i="57"/>
  <c r="M13" i="57"/>
  <c r="Q13" i="57"/>
  <c r="I16" i="57"/>
  <c r="D16" i="57"/>
  <c r="D23" i="57"/>
  <c r="I23" i="57"/>
  <c r="H20" i="57"/>
  <c r="P20" i="57"/>
  <c r="R16" i="57"/>
  <c r="F21" i="57"/>
  <c r="H21" i="57" s="1"/>
  <c r="J26" i="57"/>
  <c r="T25" i="57"/>
  <c r="N48" i="57"/>
  <c r="N49" i="57" s="1"/>
  <c r="M13" i="67"/>
  <c r="T9" i="67"/>
  <c r="I16" i="67"/>
  <c r="K11" i="67"/>
  <c r="C13" i="67"/>
  <c r="C28" i="67" s="1"/>
  <c r="F19" i="67"/>
  <c r="D16" i="67"/>
  <c r="M23" i="67"/>
  <c r="Q23" i="67"/>
  <c r="T20" i="67"/>
  <c r="C26" i="67"/>
  <c r="K22" i="67"/>
  <c r="K26" i="67" s="1"/>
  <c r="I26" i="67"/>
  <c r="S26" i="67"/>
  <c r="G16" i="57"/>
  <c r="F22" i="57"/>
  <c r="D26" i="57"/>
  <c r="G26" i="48"/>
  <c r="F8" i="57"/>
  <c r="R13" i="57"/>
  <c r="E16" i="57"/>
  <c r="T15" i="57"/>
  <c r="U15" i="57" s="1"/>
  <c r="S16" i="57"/>
  <c r="N16" i="57"/>
  <c r="F8" i="67"/>
  <c r="D13" i="67"/>
  <c r="N13" i="67"/>
  <c r="P9" i="67"/>
  <c r="T15" i="67"/>
  <c r="U15" i="67" s="1"/>
  <c r="J23" i="67"/>
  <c r="N23" i="67"/>
  <c r="P20" i="67"/>
  <c r="F22" i="67"/>
  <c r="F26" i="67" s="1"/>
  <c r="C16" i="57"/>
  <c r="P11" i="67"/>
  <c r="M16" i="67"/>
  <c r="L16" i="67"/>
  <c r="E23" i="48"/>
  <c r="N13" i="48"/>
  <c r="M23" i="48"/>
  <c r="C26" i="48"/>
  <c r="C13" i="57"/>
  <c r="G13" i="57"/>
  <c r="G28" i="57" s="1"/>
  <c r="K8" i="57"/>
  <c r="O13" i="57"/>
  <c r="O28" i="57" s="1"/>
  <c r="S13" i="57"/>
  <c r="L16" i="57"/>
  <c r="T11" i="57"/>
  <c r="H12" i="57"/>
  <c r="O16" i="57"/>
  <c r="J13" i="67"/>
  <c r="K10" i="67"/>
  <c r="E16" i="67"/>
  <c r="F11" i="67"/>
  <c r="H11" i="67" s="1"/>
  <c r="Q16" i="67"/>
  <c r="S16" i="67"/>
  <c r="K21" i="67"/>
  <c r="T22" i="67"/>
  <c r="Q26" i="67"/>
  <c r="K11" i="57"/>
  <c r="Q16" i="57"/>
  <c r="P19" i="57"/>
  <c r="T19" i="57"/>
  <c r="G26" i="64"/>
  <c r="K26" i="68"/>
  <c r="S26" i="68"/>
  <c r="P11" i="57"/>
  <c r="I26" i="57"/>
  <c r="C26" i="64"/>
  <c r="C13" i="68"/>
  <c r="I13" i="68"/>
  <c r="T11" i="68"/>
  <c r="O26" i="68"/>
  <c r="O26" i="64"/>
  <c r="K8" i="67"/>
  <c r="G16" i="67"/>
  <c r="O16" i="67"/>
  <c r="G23" i="67"/>
  <c r="O23" i="67"/>
  <c r="P11" i="68"/>
  <c r="F12" i="68"/>
  <c r="H12" i="68" s="1"/>
  <c r="T20" i="48"/>
  <c r="K21" i="48"/>
  <c r="P9" i="68"/>
  <c r="F10" i="68"/>
  <c r="H10" i="68" s="1"/>
  <c r="T10" i="68"/>
  <c r="T25" i="68"/>
  <c r="P12" i="48"/>
  <c r="T21" i="48"/>
  <c r="T22" i="68"/>
  <c r="T12" i="48"/>
  <c r="J16" i="48"/>
  <c r="T15" i="68"/>
  <c r="U15" i="68" s="1"/>
  <c r="K10" i="48"/>
  <c r="K12" i="48"/>
  <c r="P21" i="48"/>
  <c r="S13" i="68"/>
  <c r="C16" i="68"/>
  <c r="E26" i="68"/>
  <c r="I26" i="68"/>
  <c r="M26" i="68"/>
  <c r="K30" i="68"/>
  <c r="T19" i="48"/>
  <c r="J23" i="48"/>
  <c r="F9" i="68"/>
  <c r="H9" i="68" s="1"/>
  <c r="F11" i="68"/>
  <c r="H11" i="68" s="1"/>
  <c r="J23" i="68"/>
  <c r="M16" i="68"/>
  <c r="J13" i="48"/>
  <c r="O13" i="48"/>
  <c r="K9" i="48"/>
  <c r="T10" i="48"/>
  <c r="F20" i="48"/>
  <c r="H20" i="48" s="1"/>
  <c r="F21" i="48"/>
  <c r="H21" i="48" s="1"/>
  <c r="Q23" i="48"/>
  <c r="F10" i="64"/>
  <c r="H10" i="64" s="1"/>
  <c r="Q13" i="68"/>
  <c r="K20" i="68"/>
  <c r="U25" i="68"/>
  <c r="Q26" i="68"/>
  <c r="C13" i="48"/>
  <c r="G13" i="48"/>
  <c r="P19" i="48"/>
  <c r="J26" i="48"/>
  <c r="P30" i="48"/>
  <c r="D26" i="64"/>
  <c r="N26" i="64"/>
  <c r="S16" i="68"/>
  <c r="O16" i="68"/>
  <c r="T12" i="68"/>
  <c r="N23" i="68"/>
  <c r="S23" i="68"/>
  <c r="T20" i="68"/>
  <c r="N48" i="68"/>
  <c r="N49" i="68" s="1"/>
  <c r="N52" i="68"/>
  <c r="R23" i="48"/>
  <c r="S13" i="48"/>
  <c r="P9" i="48"/>
  <c r="K11" i="48"/>
  <c r="E26" i="48"/>
  <c r="P22" i="48"/>
  <c r="P26" i="48" s="1"/>
  <c r="T22" i="48"/>
  <c r="T15" i="48"/>
  <c r="U15" i="48" s="1"/>
  <c r="T12" i="64"/>
  <c r="K20" i="64"/>
  <c r="L26" i="64"/>
  <c r="F30" i="64"/>
  <c r="H30" i="64" s="1"/>
  <c r="K8" i="68"/>
  <c r="P8" i="68"/>
  <c r="K10" i="68"/>
  <c r="N13" i="68"/>
  <c r="N28" i="68" s="1"/>
  <c r="P12" i="68"/>
  <c r="D23" i="68"/>
  <c r="P20" i="68"/>
  <c r="F21" i="68"/>
  <c r="H21" i="68" s="1"/>
  <c r="T21" i="68"/>
  <c r="K19" i="68"/>
  <c r="I16" i="68"/>
  <c r="R13" i="48"/>
  <c r="T8" i="48"/>
  <c r="E16" i="48"/>
  <c r="E13" i="48"/>
  <c r="C23" i="48"/>
  <c r="C16" i="48"/>
  <c r="L23" i="48"/>
  <c r="L16" i="48"/>
  <c r="K22" i="48"/>
  <c r="K26" i="48" s="1"/>
  <c r="I26" i="48"/>
  <c r="I23" i="48"/>
  <c r="F8" i="68"/>
  <c r="D13" i="68"/>
  <c r="Q23" i="68"/>
  <c r="Q16" i="48"/>
  <c r="E13" i="68"/>
  <c r="J13" i="68"/>
  <c r="J28" i="68" s="1"/>
  <c r="C26" i="68"/>
  <c r="K8" i="48"/>
  <c r="I13" i="48"/>
  <c r="N16" i="48"/>
  <c r="P8" i="48"/>
  <c r="T9" i="48"/>
  <c r="Q13" i="48"/>
  <c r="D23" i="48"/>
  <c r="F19" i="48"/>
  <c r="D16" i="48"/>
  <c r="F22" i="48"/>
  <c r="D26" i="48"/>
  <c r="F12" i="48"/>
  <c r="H12" i="48" s="1"/>
  <c r="M13" i="48"/>
  <c r="I16" i="48"/>
  <c r="L26" i="48"/>
  <c r="G16" i="68"/>
  <c r="K9" i="68"/>
  <c r="N16" i="68"/>
  <c r="G23" i="68"/>
  <c r="P19" i="68"/>
  <c r="M23" i="68"/>
  <c r="R23" i="68"/>
  <c r="R16" i="68"/>
  <c r="F20" i="68"/>
  <c r="H20" i="68" s="1"/>
  <c r="D16" i="68"/>
  <c r="I23" i="68"/>
  <c r="M16" i="48"/>
  <c r="G13" i="68"/>
  <c r="O13" i="68"/>
  <c r="E16" i="68"/>
  <c r="J16" i="68"/>
  <c r="O23" i="68"/>
  <c r="D26" i="68"/>
  <c r="P22" i="68"/>
  <c r="P26" i="68" s="1"/>
  <c r="E23" i="68"/>
  <c r="L13" i="48"/>
  <c r="D13" i="48"/>
  <c r="F11" i="48"/>
  <c r="H11" i="48" s="1"/>
  <c r="R16" i="48"/>
  <c r="G16" i="48"/>
  <c r="G23" i="48"/>
  <c r="O23" i="48"/>
  <c r="S16" i="48"/>
  <c r="S23" i="48"/>
  <c r="K30" i="48"/>
  <c r="N48" i="48"/>
  <c r="N49" i="48" s="1"/>
  <c r="J13" i="64"/>
  <c r="O16" i="64"/>
  <c r="K9" i="64"/>
  <c r="K19" i="64"/>
  <c r="N23" i="64"/>
  <c r="P30" i="64"/>
  <c r="T25" i="64"/>
  <c r="U25" i="64" s="1"/>
  <c r="L13" i="68"/>
  <c r="T8" i="68"/>
  <c r="T9" i="68"/>
  <c r="P10" i="68"/>
  <c r="R13" i="68"/>
  <c r="F19" i="68"/>
  <c r="L23" i="68"/>
  <c r="T19" i="68"/>
  <c r="Q16" i="68"/>
  <c r="L16" i="68"/>
  <c r="P30" i="68"/>
  <c r="T25" i="48"/>
  <c r="U25" i="48" s="1"/>
  <c r="R26" i="64"/>
  <c r="C23" i="68"/>
  <c r="E26" i="64"/>
  <c r="K30" i="64"/>
  <c r="T9" i="64"/>
  <c r="T11" i="64"/>
  <c r="P12" i="64"/>
  <c r="M26" i="64"/>
  <c r="S13" i="64"/>
  <c r="P9" i="64"/>
  <c r="T10" i="64"/>
  <c r="F11" i="64"/>
  <c r="K12" i="64"/>
  <c r="M23" i="64"/>
  <c r="R23" i="64"/>
  <c r="K21" i="64"/>
  <c r="K22" i="64"/>
  <c r="K26" i="64" s="1"/>
  <c r="E13" i="64"/>
  <c r="P8" i="64"/>
  <c r="H11" i="64"/>
  <c r="D23" i="64"/>
  <c r="S23" i="64"/>
  <c r="L13" i="64"/>
  <c r="T8" i="64"/>
  <c r="J16" i="64"/>
  <c r="O13" i="64"/>
  <c r="J23" i="64"/>
  <c r="P21" i="64"/>
  <c r="G13" i="64"/>
  <c r="M13" i="64"/>
  <c r="Q13" i="64"/>
  <c r="P10" i="64"/>
  <c r="E23" i="64"/>
  <c r="O23" i="64"/>
  <c r="J26" i="64"/>
  <c r="C13" i="64"/>
  <c r="K8" i="64"/>
  <c r="N13" i="64"/>
  <c r="R13" i="64"/>
  <c r="R28" i="64" s="1"/>
  <c r="F9" i="64"/>
  <c r="H9" i="64" s="1"/>
  <c r="K10" i="64"/>
  <c r="G23" i="64"/>
  <c r="L23" i="64"/>
  <c r="Q23" i="64"/>
  <c r="F20" i="64"/>
  <c r="H20" i="64" s="1"/>
  <c r="Q26" i="64"/>
  <c r="I23" i="64"/>
  <c r="E16" i="64"/>
  <c r="L16" i="64"/>
  <c r="P11" i="64"/>
  <c r="T20" i="64"/>
  <c r="T22" i="64"/>
  <c r="I26" i="64"/>
  <c r="I13" i="64"/>
  <c r="M16" i="64"/>
  <c r="Q16" i="64"/>
  <c r="C23" i="64"/>
  <c r="I16" i="64"/>
  <c r="P20" i="64"/>
  <c r="D13" i="64"/>
  <c r="K11" i="64"/>
  <c r="N16" i="64"/>
  <c r="R16" i="64"/>
  <c r="F12" i="64"/>
  <c r="H12" i="64" s="1"/>
  <c r="F19" i="64"/>
  <c r="H19" i="64" s="1"/>
  <c r="F21" i="64"/>
  <c r="H21" i="64" s="1"/>
  <c r="T21" i="64"/>
  <c r="N48" i="64"/>
  <c r="N49" i="64" s="1"/>
  <c r="N52" i="64"/>
  <c r="D16" i="64"/>
  <c r="P22" i="64"/>
  <c r="P26" i="64" s="1"/>
  <c r="F8" i="64"/>
  <c r="G16" i="64"/>
  <c r="T15" i="64"/>
  <c r="U15" i="64" s="1"/>
  <c r="S26" i="64"/>
  <c r="P19" i="64"/>
  <c r="T19" i="64"/>
  <c r="C16" i="64"/>
  <c r="S16" i="64"/>
  <c r="F22" i="64"/>
  <c r="F26" i="64" s="1"/>
  <c r="O16" i="48"/>
  <c r="W28" i="84"/>
  <c r="W21" i="84"/>
  <c r="W20" i="84"/>
  <c r="W19" i="84"/>
  <c r="W12" i="84"/>
  <c r="W11" i="81"/>
  <c r="W10" i="81"/>
  <c r="W9" i="81"/>
  <c r="W8" i="84"/>
  <c r="U35" i="84"/>
  <c r="T35" i="84"/>
  <c r="S35" i="84"/>
  <c r="R35" i="84"/>
  <c r="Q35" i="81"/>
  <c r="P35" i="81"/>
  <c r="N35" i="84"/>
  <c r="M35" i="84"/>
  <c r="L35" i="84"/>
  <c r="K35" i="81"/>
  <c r="J35" i="84"/>
  <c r="I35" i="81"/>
  <c r="H35" i="81"/>
  <c r="G35" i="81"/>
  <c r="F35" i="84"/>
  <c r="E35" i="81"/>
  <c r="D35" i="84"/>
  <c r="C35" i="84"/>
  <c r="U34" i="84"/>
  <c r="T34" i="81"/>
  <c r="S34" i="81"/>
  <c r="Q34" i="84"/>
  <c r="P34" i="84"/>
  <c r="O34" i="84"/>
  <c r="N34" i="81"/>
  <c r="M34" i="84"/>
  <c r="L34" i="84"/>
  <c r="K34" i="84"/>
  <c r="J34" i="81"/>
  <c r="I34" i="84"/>
  <c r="H34" i="81"/>
  <c r="G34" i="84"/>
  <c r="F34" i="84"/>
  <c r="E34" i="84"/>
  <c r="D34" i="84"/>
  <c r="C34" i="81"/>
  <c r="T33" i="84"/>
  <c r="S33" i="81"/>
  <c r="R33" i="81"/>
  <c r="Q33" i="81"/>
  <c r="P33" i="84"/>
  <c r="O33" i="84"/>
  <c r="N33" i="84"/>
  <c r="M33" i="84"/>
  <c r="L33" i="84"/>
  <c r="K33" i="84"/>
  <c r="J33" i="84"/>
  <c r="I33" i="84"/>
  <c r="H33" i="84"/>
  <c r="G33" i="81"/>
  <c r="F33" i="81"/>
  <c r="D33" i="84"/>
  <c r="C33" i="84"/>
  <c r="S25" i="81"/>
  <c r="R25" i="84"/>
  <c r="Q25" i="81"/>
  <c r="P25" i="81"/>
  <c r="O25" i="81"/>
  <c r="N25" i="81"/>
  <c r="M25" i="81"/>
  <c r="L25" i="81"/>
  <c r="I25" i="84"/>
  <c r="H25" i="81"/>
  <c r="G25" i="81"/>
  <c r="E25" i="81"/>
  <c r="D25" i="84"/>
  <c r="C25" i="84"/>
  <c r="S15" i="81"/>
  <c r="R15" i="84"/>
  <c r="Q15" i="81"/>
  <c r="P15" i="81"/>
  <c r="O15" i="84"/>
  <c r="N15" i="84"/>
  <c r="M15" i="81"/>
  <c r="L15" i="81"/>
  <c r="K15" i="81"/>
  <c r="I15" i="84"/>
  <c r="H15" i="81"/>
  <c r="G15" i="81"/>
  <c r="E15" i="84"/>
  <c r="D15" i="84"/>
  <c r="C15" i="84"/>
  <c r="W28" i="81"/>
  <c r="W23" i="81"/>
  <c r="W13" i="81"/>
  <c r="O34" i="81"/>
  <c r="J34" i="84" l="1"/>
  <c r="R25" i="81"/>
  <c r="M28" i="68"/>
  <c r="H22" i="68"/>
  <c r="U22" i="68" s="1"/>
  <c r="X22" i="68" s="1"/>
  <c r="T26" i="57"/>
  <c r="D28" i="67"/>
  <c r="W9" i="84"/>
  <c r="L35" i="81"/>
  <c r="M28" i="48"/>
  <c r="O28" i="67"/>
  <c r="G28" i="67"/>
  <c r="S28" i="57"/>
  <c r="S28" i="67"/>
  <c r="U35" i="81"/>
  <c r="D28" i="48"/>
  <c r="P34" i="81"/>
  <c r="F23" i="68"/>
  <c r="N28" i="67"/>
  <c r="U9" i="57"/>
  <c r="X9" i="57" s="1"/>
  <c r="I28" i="67"/>
  <c r="H23" i="56"/>
  <c r="H28" i="56" s="1"/>
  <c r="F28" i="56"/>
  <c r="C28" i="57"/>
  <c r="E28" i="57"/>
  <c r="K23" i="57"/>
  <c r="N28" i="57"/>
  <c r="I28" i="64"/>
  <c r="U30" i="57"/>
  <c r="T23" i="57"/>
  <c r="Q28" i="67"/>
  <c r="N25" i="84"/>
  <c r="M33" i="81"/>
  <c r="G35" i="84"/>
  <c r="G15" i="84"/>
  <c r="C15" i="81"/>
  <c r="U12" i="48"/>
  <c r="X12" i="48" s="1"/>
  <c r="T26" i="68"/>
  <c r="T26" i="67"/>
  <c r="N28" i="48"/>
  <c r="F23" i="57"/>
  <c r="M28" i="57"/>
  <c r="O15" i="81"/>
  <c r="L28" i="67"/>
  <c r="U12" i="67"/>
  <c r="X12" i="67" s="1"/>
  <c r="P23" i="48"/>
  <c r="Q28" i="68"/>
  <c r="E28" i="67"/>
  <c r="U10" i="57"/>
  <c r="X10" i="57" s="1"/>
  <c r="W10" i="84"/>
  <c r="S25" i="84"/>
  <c r="K13" i="67"/>
  <c r="P13" i="57"/>
  <c r="H35" i="84"/>
  <c r="U21" i="48"/>
  <c r="X21" i="48" s="1"/>
  <c r="U11" i="68"/>
  <c r="X11" i="68" s="1"/>
  <c r="P23" i="57"/>
  <c r="U11" i="67"/>
  <c r="X11" i="67" s="1"/>
  <c r="R28" i="57"/>
  <c r="C28" i="68"/>
  <c r="U9" i="48"/>
  <c r="X9" i="48" s="1"/>
  <c r="P13" i="67"/>
  <c r="T13" i="67"/>
  <c r="L28" i="57"/>
  <c r="T26" i="64"/>
  <c r="K23" i="48"/>
  <c r="P13" i="48"/>
  <c r="S28" i="68"/>
  <c r="U12" i="57"/>
  <c r="X12" i="57" s="1"/>
  <c r="U25" i="57"/>
  <c r="Q28" i="57"/>
  <c r="U10" i="67"/>
  <c r="X10" i="67" s="1"/>
  <c r="U13" i="56"/>
  <c r="X8" i="56"/>
  <c r="U12" i="68"/>
  <c r="X12" i="68" s="1"/>
  <c r="S28" i="48"/>
  <c r="G28" i="48"/>
  <c r="J28" i="48"/>
  <c r="T13" i="57"/>
  <c r="T28" i="57" s="1"/>
  <c r="U9" i="67"/>
  <c r="X9" i="67" s="1"/>
  <c r="R28" i="67"/>
  <c r="T23" i="68"/>
  <c r="I28" i="68"/>
  <c r="U21" i="68"/>
  <c r="X21" i="68" s="1"/>
  <c r="E28" i="48"/>
  <c r="T23" i="48"/>
  <c r="K23" i="67"/>
  <c r="U21" i="57"/>
  <c r="X21" i="57" s="1"/>
  <c r="U21" i="67"/>
  <c r="X21" i="67" s="1"/>
  <c r="D28" i="57"/>
  <c r="U30" i="67"/>
  <c r="U10" i="48"/>
  <c r="X10" i="48" s="1"/>
  <c r="K13" i="48"/>
  <c r="K23" i="68"/>
  <c r="U11" i="57"/>
  <c r="X11" i="57" s="1"/>
  <c r="P23" i="67"/>
  <c r="P28" i="67" s="1"/>
  <c r="T23" i="67"/>
  <c r="O28" i="48"/>
  <c r="L28" i="48"/>
  <c r="G28" i="68"/>
  <c r="K13" i="68"/>
  <c r="F23" i="48"/>
  <c r="H22" i="67"/>
  <c r="U19" i="57"/>
  <c r="X19" i="57" s="1"/>
  <c r="F26" i="57"/>
  <c r="F57" i="57" s="1"/>
  <c r="H22" i="57"/>
  <c r="H23" i="57" s="1"/>
  <c r="U20" i="68"/>
  <c r="X20" i="68" s="1"/>
  <c r="F13" i="68"/>
  <c r="J28" i="67"/>
  <c r="U20" i="67"/>
  <c r="X20" i="67" s="1"/>
  <c r="F13" i="67"/>
  <c r="H8" i="67"/>
  <c r="F23" i="67"/>
  <c r="H19" i="67"/>
  <c r="U20" i="57"/>
  <c r="X20" i="57" s="1"/>
  <c r="U20" i="48"/>
  <c r="X20" i="48" s="1"/>
  <c r="K13" i="57"/>
  <c r="F13" i="57"/>
  <c r="H8" i="57"/>
  <c r="H16" i="57" s="1"/>
  <c r="M28" i="67"/>
  <c r="I28" i="57"/>
  <c r="O25" i="84"/>
  <c r="L28" i="64"/>
  <c r="U11" i="64"/>
  <c r="X11" i="64" s="1"/>
  <c r="C28" i="64"/>
  <c r="O28" i="68"/>
  <c r="C28" i="48"/>
  <c r="I35" i="84"/>
  <c r="L25" i="84"/>
  <c r="U11" i="48"/>
  <c r="X11" i="48" s="1"/>
  <c r="R28" i="48"/>
  <c r="Q15" i="84"/>
  <c r="Q25" i="84"/>
  <c r="M25" i="84"/>
  <c r="O33" i="81"/>
  <c r="G28" i="64"/>
  <c r="S28" i="64"/>
  <c r="P13" i="68"/>
  <c r="D28" i="68"/>
  <c r="H34" i="84"/>
  <c r="I15" i="81"/>
  <c r="Q28" i="64"/>
  <c r="K23" i="64"/>
  <c r="U30" i="48"/>
  <c r="Q28" i="48"/>
  <c r="I28" i="48"/>
  <c r="F13" i="48"/>
  <c r="H19" i="48"/>
  <c r="U19" i="48" s="1"/>
  <c r="X19" i="48" s="1"/>
  <c r="G25" i="84"/>
  <c r="N33" i="81"/>
  <c r="U12" i="64"/>
  <c r="X12" i="64" s="1"/>
  <c r="D28" i="64"/>
  <c r="U9" i="64"/>
  <c r="X9" i="64" s="1"/>
  <c r="T13" i="64"/>
  <c r="U30" i="68"/>
  <c r="R28" i="68"/>
  <c r="T13" i="68"/>
  <c r="U9" i="68"/>
  <c r="X9" i="68" s="1"/>
  <c r="T26" i="48"/>
  <c r="H19" i="68"/>
  <c r="T13" i="48"/>
  <c r="K13" i="64"/>
  <c r="R33" i="84"/>
  <c r="C25" i="81"/>
  <c r="K34" i="81"/>
  <c r="J28" i="64"/>
  <c r="L28" i="68"/>
  <c r="P23" i="68"/>
  <c r="H8" i="68"/>
  <c r="E28" i="68"/>
  <c r="U8" i="48"/>
  <c r="G33" i="84"/>
  <c r="S33" i="84"/>
  <c r="D15" i="81"/>
  <c r="U30" i="64"/>
  <c r="N28" i="64"/>
  <c r="U10" i="68"/>
  <c r="X10" i="68" s="1"/>
  <c r="F26" i="48"/>
  <c r="H22" i="48"/>
  <c r="H13" i="48"/>
  <c r="U10" i="64"/>
  <c r="X10" i="64" s="1"/>
  <c r="U21" i="64"/>
  <c r="X21" i="64" s="1"/>
  <c r="M28" i="64"/>
  <c r="O28" i="64"/>
  <c r="W11" i="84"/>
  <c r="E15" i="81"/>
  <c r="K33" i="81"/>
  <c r="D34" i="81"/>
  <c r="L34" i="81"/>
  <c r="M35" i="81"/>
  <c r="W19" i="81"/>
  <c r="P13" i="64"/>
  <c r="E28" i="64"/>
  <c r="E35" i="84"/>
  <c r="D25" i="81"/>
  <c r="T34" i="84"/>
  <c r="M15" i="84"/>
  <c r="C33" i="81"/>
  <c r="W20" i="81"/>
  <c r="Q35" i="84"/>
  <c r="U20" i="64"/>
  <c r="X20" i="64" s="1"/>
  <c r="T23" i="64"/>
  <c r="P23" i="64"/>
  <c r="U19" i="64"/>
  <c r="X19" i="64" s="1"/>
  <c r="F13" i="64"/>
  <c r="H8" i="64"/>
  <c r="H16" i="64" s="1"/>
  <c r="H22" i="64"/>
  <c r="H23" i="64" s="1"/>
  <c r="F23" i="64"/>
  <c r="S15" i="84"/>
  <c r="F25" i="81"/>
  <c r="J25" i="84"/>
  <c r="E33" i="81"/>
  <c r="I33" i="81"/>
  <c r="Q33" i="84"/>
  <c r="U33" i="81"/>
  <c r="F34" i="81"/>
  <c r="N34" i="84"/>
  <c r="R34" i="81"/>
  <c r="C35" i="81"/>
  <c r="K35" i="84"/>
  <c r="O35" i="81"/>
  <c r="S35" i="81"/>
  <c r="W13" i="84"/>
  <c r="W22" i="81"/>
  <c r="L15" i="84"/>
  <c r="K25" i="81"/>
  <c r="F33" i="84"/>
  <c r="J33" i="81"/>
  <c r="C34" i="84"/>
  <c r="G34" i="81"/>
  <c r="S34" i="84"/>
  <c r="D35" i="81"/>
  <c r="P35" i="84"/>
  <c r="T35" i="81"/>
  <c r="W23" i="84"/>
  <c r="F15" i="81"/>
  <c r="J15" i="81"/>
  <c r="N15" i="81"/>
  <c r="R15" i="81"/>
  <c r="E25" i="84"/>
  <c r="E33" i="84"/>
  <c r="U33" i="84"/>
  <c r="R34" i="84"/>
  <c r="O35" i="84"/>
  <c r="W22" i="84"/>
  <c r="J15" i="84"/>
  <c r="J25" i="81"/>
  <c r="I25" i="81"/>
  <c r="D33" i="81"/>
  <c r="H33" i="81"/>
  <c r="L33" i="81"/>
  <c r="P33" i="81"/>
  <c r="T33" i="81"/>
  <c r="E34" i="81"/>
  <c r="I34" i="81"/>
  <c r="M34" i="81"/>
  <c r="Q34" i="81"/>
  <c r="U34" i="81"/>
  <c r="F35" i="81"/>
  <c r="J35" i="81"/>
  <c r="N35" i="81"/>
  <c r="R35" i="81"/>
  <c r="W8" i="81"/>
  <c r="W12" i="81"/>
  <c r="W21" i="81"/>
  <c r="P16" i="68"/>
  <c r="K16" i="68"/>
  <c r="T16" i="68"/>
  <c r="F16" i="68"/>
  <c r="K16" i="64"/>
  <c r="T16" i="64"/>
  <c r="P16" i="64"/>
  <c r="F16" i="64"/>
  <c r="S57" i="57"/>
  <c r="R57" i="57"/>
  <c r="Q57" i="57"/>
  <c r="O57" i="57"/>
  <c r="N57" i="57"/>
  <c r="M57" i="57"/>
  <c r="L57" i="57"/>
  <c r="J57" i="57"/>
  <c r="I57" i="57"/>
  <c r="G57" i="57"/>
  <c r="E57" i="57"/>
  <c r="D57" i="57"/>
  <c r="C57" i="57"/>
  <c r="T57" i="57"/>
  <c r="P57" i="57"/>
  <c r="K57" i="57"/>
  <c r="P16" i="57"/>
  <c r="K16" i="57"/>
  <c r="T16" i="57"/>
  <c r="F16" i="57"/>
  <c r="S56" i="57"/>
  <c r="R56" i="57"/>
  <c r="Q56" i="57"/>
  <c r="O56" i="57"/>
  <c r="N56" i="57"/>
  <c r="M56" i="57"/>
  <c r="L56" i="57"/>
  <c r="J56" i="57"/>
  <c r="I56" i="57"/>
  <c r="G56" i="57"/>
  <c r="E56" i="57"/>
  <c r="D56" i="57"/>
  <c r="C56" i="57"/>
  <c r="T16" i="48"/>
  <c r="P16" i="48"/>
  <c r="K16" i="48"/>
  <c r="F16" i="48"/>
  <c r="K28" i="67" l="1"/>
  <c r="H26" i="68"/>
  <c r="U26" i="68" s="1"/>
  <c r="P28" i="57"/>
  <c r="F28" i="57"/>
  <c r="U23" i="57"/>
  <c r="X23" i="57" s="1"/>
  <c r="K28" i="57"/>
  <c r="U23" i="56"/>
  <c r="X23" i="56" s="1"/>
  <c r="P28" i="48"/>
  <c r="F28" i="68"/>
  <c r="K28" i="48"/>
  <c r="H23" i="48"/>
  <c r="U23" i="48" s="1"/>
  <c r="X23" i="48" s="1"/>
  <c r="F28" i="67"/>
  <c r="T28" i="67"/>
  <c r="K28" i="64"/>
  <c r="K57" i="64" s="1"/>
  <c r="U23" i="64"/>
  <c r="X23" i="64" s="1"/>
  <c r="H16" i="68"/>
  <c r="U16" i="68" s="1"/>
  <c r="X13" i="56"/>
  <c r="F28" i="48"/>
  <c r="K28" i="68"/>
  <c r="T28" i="48"/>
  <c r="T28" i="68"/>
  <c r="T28" i="64"/>
  <c r="T57" i="64" s="1"/>
  <c r="U19" i="67"/>
  <c r="X19" i="67" s="1"/>
  <c r="H23" i="67"/>
  <c r="U23" i="67" s="1"/>
  <c r="X23" i="67" s="1"/>
  <c r="P28" i="68"/>
  <c r="H26" i="57"/>
  <c r="U26" i="57" s="1"/>
  <c r="U57" i="57" s="1"/>
  <c r="U22" i="57"/>
  <c r="X22" i="57" s="1"/>
  <c r="U22" i="67"/>
  <c r="X22" i="67" s="1"/>
  <c r="H26" i="67"/>
  <c r="U26" i="67" s="1"/>
  <c r="U16" i="57"/>
  <c r="H13" i="57"/>
  <c r="H28" i="57" s="1"/>
  <c r="U8" i="57"/>
  <c r="H13" i="67"/>
  <c r="U8" i="67"/>
  <c r="X8" i="48"/>
  <c r="U13" i="48"/>
  <c r="U22" i="48"/>
  <c r="X22" i="48" s="1"/>
  <c r="H26" i="48"/>
  <c r="U26" i="48" s="1"/>
  <c r="H13" i="68"/>
  <c r="U8" i="68"/>
  <c r="H23" i="68"/>
  <c r="U23" i="68" s="1"/>
  <c r="X23" i="68" s="1"/>
  <c r="U19" i="68"/>
  <c r="X19" i="68" s="1"/>
  <c r="P28" i="64"/>
  <c r="U16" i="64"/>
  <c r="U55" i="64" s="1"/>
  <c r="H13" i="64"/>
  <c r="H28" i="64" s="1"/>
  <c r="U8" i="64"/>
  <c r="F28" i="64"/>
  <c r="F57" i="64" s="1"/>
  <c r="H26" i="64"/>
  <c r="U26" i="64" s="1"/>
  <c r="U56" i="64" s="1"/>
  <c r="U22" i="64"/>
  <c r="X22" i="64" s="1"/>
  <c r="G56" i="64"/>
  <c r="P57" i="64"/>
  <c r="S56" i="64"/>
  <c r="R56" i="64"/>
  <c r="T56" i="64"/>
  <c r="Q56" i="64"/>
  <c r="O56" i="64"/>
  <c r="N56" i="64"/>
  <c r="P56" i="64"/>
  <c r="M56" i="64"/>
  <c r="L56" i="64"/>
  <c r="J56" i="64"/>
  <c r="K56" i="64"/>
  <c r="I56" i="64"/>
  <c r="E56" i="64"/>
  <c r="D56" i="64"/>
  <c r="F56" i="64"/>
  <c r="C56" i="64"/>
  <c r="N55" i="64"/>
  <c r="S55" i="64"/>
  <c r="S57" i="64"/>
  <c r="R55" i="64"/>
  <c r="R57" i="64"/>
  <c r="Q57" i="64"/>
  <c r="Q55" i="64"/>
  <c r="O55" i="64"/>
  <c r="O57" i="64"/>
  <c r="N57" i="64"/>
  <c r="M57" i="64"/>
  <c r="M55" i="64"/>
  <c r="L57" i="64"/>
  <c r="L55" i="64"/>
  <c r="J55" i="64"/>
  <c r="J57" i="64"/>
  <c r="I57" i="64"/>
  <c r="I55" i="64"/>
  <c r="G55" i="64"/>
  <c r="G57" i="64"/>
  <c r="E57" i="64"/>
  <c r="E55" i="64"/>
  <c r="D57" i="64"/>
  <c r="D55" i="64"/>
  <c r="C55" i="64"/>
  <c r="C57" i="64"/>
  <c r="H16" i="48"/>
  <c r="U16" i="48" s="1"/>
  <c r="N52" i="80"/>
  <c r="N48" i="80"/>
  <c r="T30" i="80"/>
  <c r="P30" i="80"/>
  <c r="K30" i="80"/>
  <c r="F30" i="80"/>
  <c r="H30" i="80" s="1"/>
  <c r="L26" i="80"/>
  <c r="D26" i="80"/>
  <c r="S26" i="80"/>
  <c r="R26" i="80"/>
  <c r="Q26" i="80"/>
  <c r="O26" i="80"/>
  <c r="N26" i="80"/>
  <c r="M26" i="80"/>
  <c r="K22" i="80"/>
  <c r="K26" i="80" s="1"/>
  <c r="J26" i="80"/>
  <c r="I26" i="80"/>
  <c r="G26" i="80"/>
  <c r="E26" i="80"/>
  <c r="F22" i="80"/>
  <c r="F26" i="80" s="1"/>
  <c r="T21" i="80"/>
  <c r="P21" i="80"/>
  <c r="K21" i="80"/>
  <c r="F21" i="80"/>
  <c r="H21" i="80" s="1"/>
  <c r="T20" i="80"/>
  <c r="O16" i="80"/>
  <c r="F20" i="80"/>
  <c r="H20" i="80" s="1"/>
  <c r="T19" i="80"/>
  <c r="S23" i="80"/>
  <c r="Q23" i="80"/>
  <c r="P19" i="80"/>
  <c r="O23" i="80"/>
  <c r="N23" i="80"/>
  <c r="M23" i="80"/>
  <c r="L23" i="80"/>
  <c r="K19" i="80"/>
  <c r="I23" i="80"/>
  <c r="G23" i="80"/>
  <c r="F19" i="80"/>
  <c r="H19" i="80" s="1"/>
  <c r="E23" i="80"/>
  <c r="C23" i="80"/>
  <c r="L16" i="80"/>
  <c r="M13" i="80"/>
  <c r="E13" i="80"/>
  <c r="E28" i="80" s="1"/>
  <c r="T12" i="80"/>
  <c r="P12" i="80"/>
  <c r="K12" i="80"/>
  <c r="F12" i="80"/>
  <c r="H12" i="80" s="1"/>
  <c r="S16" i="80"/>
  <c r="P11" i="80"/>
  <c r="K11" i="80"/>
  <c r="F11" i="80"/>
  <c r="E16" i="80"/>
  <c r="T10" i="80"/>
  <c r="P10" i="80"/>
  <c r="K10" i="80"/>
  <c r="F10" i="80"/>
  <c r="H10" i="80" s="1"/>
  <c r="S13" i="80"/>
  <c r="T9" i="80"/>
  <c r="O13" i="80"/>
  <c r="P9" i="80"/>
  <c r="G13" i="80"/>
  <c r="F9" i="80"/>
  <c r="T8" i="80"/>
  <c r="P8" i="80"/>
  <c r="L13" i="80"/>
  <c r="K8" i="80"/>
  <c r="F8" i="80"/>
  <c r="H8" i="80" s="1"/>
  <c r="T30" i="79"/>
  <c r="S26" i="79"/>
  <c r="R26" i="79"/>
  <c r="Q26" i="79"/>
  <c r="O26" i="79"/>
  <c r="N26" i="79"/>
  <c r="M26" i="79"/>
  <c r="L26" i="79"/>
  <c r="J26" i="79"/>
  <c r="G26" i="79"/>
  <c r="E26" i="79"/>
  <c r="D26" i="79"/>
  <c r="T30" i="78"/>
  <c r="S26" i="78"/>
  <c r="R26" i="78"/>
  <c r="Q26" i="78"/>
  <c r="O26" i="78"/>
  <c r="N26" i="78"/>
  <c r="M26" i="78"/>
  <c r="L26" i="78"/>
  <c r="J26" i="78"/>
  <c r="I26" i="78"/>
  <c r="G26" i="78"/>
  <c r="D26" i="78"/>
  <c r="T15" i="78"/>
  <c r="T30" i="77"/>
  <c r="S26" i="77"/>
  <c r="R26" i="77"/>
  <c r="O26" i="77"/>
  <c r="N26" i="77"/>
  <c r="L26" i="77"/>
  <c r="J26" i="77"/>
  <c r="G26" i="77"/>
  <c r="E26" i="77"/>
  <c r="T25" i="77"/>
  <c r="T15" i="77"/>
  <c r="U15" i="77" s="1"/>
  <c r="T30" i="76"/>
  <c r="S26" i="76"/>
  <c r="R26" i="76"/>
  <c r="Q26" i="76"/>
  <c r="O26" i="76"/>
  <c r="N26" i="76"/>
  <c r="M26" i="76"/>
  <c r="L26" i="76"/>
  <c r="J26" i="76"/>
  <c r="I26" i="76"/>
  <c r="G26" i="76"/>
  <c r="E26" i="76"/>
  <c r="C26" i="76"/>
  <c r="T15" i="76"/>
  <c r="T30" i="75"/>
  <c r="T25" i="75"/>
  <c r="S26" i="75"/>
  <c r="R26" i="75"/>
  <c r="O26" i="75"/>
  <c r="N26" i="75"/>
  <c r="L26" i="75"/>
  <c r="J26" i="75"/>
  <c r="G26" i="75"/>
  <c r="E26" i="75"/>
  <c r="T15" i="75"/>
  <c r="T30" i="74"/>
  <c r="S26" i="74"/>
  <c r="R26" i="74"/>
  <c r="O26" i="74"/>
  <c r="N26" i="74"/>
  <c r="L26" i="74"/>
  <c r="J26" i="74"/>
  <c r="G26" i="74"/>
  <c r="E26" i="74"/>
  <c r="T15" i="74"/>
  <c r="U15" i="74" s="1"/>
  <c r="T30" i="73"/>
  <c r="S26" i="73"/>
  <c r="R26" i="73"/>
  <c r="Q26" i="73"/>
  <c r="O26" i="73"/>
  <c r="N26" i="73"/>
  <c r="M26" i="73"/>
  <c r="L26" i="73"/>
  <c r="J26" i="73"/>
  <c r="I26" i="73"/>
  <c r="G26" i="73"/>
  <c r="E26" i="73"/>
  <c r="C26" i="73"/>
  <c r="T25" i="73"/>
  <c r="T30" i="72"/>
  <c r="S26" i="72"/>
  <c r="R26" i="72"/>
  <c r="O26" i="72"/>
  <c r="N26" i="72"/>
  <c r="M26" i="72"/>
  <c r="L26" i="72"/>
  <c r="J26" i="72"/>
  <c r="I26" i="72"/>
  <c r="G26" i="72"/>
  <c r="E26" i="72"/>
  <c r="C26" i="72"/>
  <c r="T25" i="72"/>
  <c r="T15" i="72"/>
  <c r="T30" i="71"/>
  <c r="S26" i="71"/>
  <c r="R26" i="71"/>
  <c r="Q26" i="71"/>
  <c r="O26" i="71"/>
  <c r="N26" i="71"/>
  <c r="L26" i="71"/>
  <c r="J26" i="71"/>
  <c r="I26" i="71"/>
  <c r="G26" i="71"/>
  <c r="E26" i="71"/>
  <c r="D26" i="71"/>
  <c r="C26" i="71"/>
  <c r="T15" i="71"/>
  <c r="T25" i="71"/>
  <c r="T30" i="70"/>
  <c r="S26" i="70"/>
  <c r="R26" i="70"/>
  <c r="O26" i="70"/>
  <c r="N26" i="70"/>
  <c r="L26" i="70"/>
  <c r="J26" i="70"/>
  <c r="G26" i="70"/>
  <c r="E26" i="70"/>
  <c r="D26" i="70"/>
  <c r="T25" i="70"/>
  <c r="T30" i="69"/>
  <c r="S26" i="69"/>
  <c r="R26" i="69"/>
  <c r="O26" i="69"/>
  <c r="N26" i="69"/>
  <c r="M26" i="69"/>
  <c r="L26" i="69"/>
  <c r="J26" i="69"/>
  <c r="G26" i="69"/>
  <c r="E26" i="69"/>
  <c r="D26" i="69"/>
  <c r="C26" i="69"/>
  <c r="T30" i="66"/>
  <c r="S26" i="66"/>
  <c r="R26" i="66"/>
  <c r="Q26" i="66"/>
  <c r="O26" i="66"/>
  <c r="N26" i="66"/>
  <c r="M26" i="66"/>
  <c r="L26" i="66"/>
  <c r="J26" i="66"/>
  <c r="G26" i="66"/>
  <c r="E26" i="66"/>
  <c r="C26" i="66"/>
  <c r="T25" i="66"/>
  <c r="T30" i="65"/>
  <c r="S26" i="65"/>
  <c r="R26" i="65"/>
  <c r="O26" i="65"/>
  <c r="N26" i="65"/>
  <c r="L26" i="65"/>
  <c r="J26" i="65"/>
  <c r="G26" i="65"/>
  <c r="E26" i="65"/>
  <c r="D26" i="65"/>
  <c r="C26" i="65"/>
  <c r="T30" i="63"/>
  <c r="S26" i="63"/>
  <c r="R26" i="63"/>
  <c r="Q26" i="63"/>
  <c r="O26" i="63"/>
  <c r="N26" i="63"/>
  <c r="M26" i="63"/>
  <c r="L26" i="63"/>
  <c r="J26" i="63"/>
  <c r="I26" i="63"/>
  <c r="G26" i="63"/>
  <c r="E26" i="63"/>
  <c r="D26" i="63"/>
  <c r="C26" i="63"/>
  <c r="T15" i="63"/>
  <c r="T30" i="62"/>
  <c r="S26" i="62"/>
  <c r="R26" i="62"/>
  <c r="Q26" i="62"/>
  <c r="O26" i="62"/>
  <c r="N26" i="62"/>
  <c r="M26" i="62"/>
  <c r="L26" i="62"/>
  <c r="J26" i="62"/>
  <c r="I26" i="62"/>
  <c r="G26" i="62"/>
  <c r="E26" i="62"/>
  <c r="D26" i="62"/>
  <c r="T30" i="61"/>
  <c r="S26" i="61"/>
  <c r="R26" i="61"/>
  <c r="Q26" i="61"/>
  <c r="O26" i="61"/>
  <c r="N26" i="61"/>
  <c r="M26" i="61"/>
  <c r="L26" i="61"/>
  <c r="J26" i="61"/>
  <c r="I26" i="61"/>
  <c r="G26" i="61"/>
  <c r="E26" i="61"/>
  <c r="C26" i="61"/>
  <c r="T15" i="61"/>
  <c r="T30" i="60"/>
  <c r="S26" i="60"/>
  <c r="R26" i="60"/>
  <c r="Q26" i="60"/>
  <c r="O26" i="60"/>
  <c r="N26" i="60"/>
  <c r="M26" i="60"/>
  <c r="L26" i="60"/>
  <c r="J26" i="60"/>
  <c r="I26" i="60"/>
  <c r="G26" i="60"/>
  <c r="E26" i="60"/>
  <c r="C26" i="60"/>
  <c r="T25" i="60"/>
  <c r="T15" i="60"/>
  <c r="T30" i="59"/>
  <c r="S26" i="59"/>
  <c r="R26" i="59"/>
  <c r="O26" i="59"/>
  <c r="N26" i="59"/>
  <c r="L26" i="59"/>
  <c r="J26" i="59"/>
  <c r="G26" i="59"/>
  <c r="E26" i="59"/>
  <c r="D26" i="59"/>
  <c r="T25" i="59"/>
  <c r="T15" i="59"/>
  <c r="T30" i="58"/>
  <c r="S26" i="58"/>
  <c r="R26" i="58"/>
  <c r="Q26" i="58"/>
  <c r="O26" i="58"/>
  <c r="N26" i="58"/>
  <c r="M26" i="58"/>
  <c r="L26" i="58"/>
  <c r="J26" i="58"/>
  <c r="I26" i="58"/>
  <c r="G26" i="58"/>
  <c r="E26" i="58"/>
  <c r="C26" i="58"/>
  <c r="T25" i="58"/>
  <c r="T15" i="58"/>
  <c r="K9" i="73" l="1"/>
  <c r="K19" i="73"/>
  <c r="K30" i="73"/>
  <c r="P30" i="62"/>
  <c r="F11" i="63"/>
  <c r="K11" i="66"/>
  <c r="T9" i="69"/>
  <c r="F10" i="69"/>
  <c r="H10" i="69" s="1"/>
  <c r="K11" i="69"/>
  <c r="F9" i="72"/>
  <c r="K10" i="72"/>
  <c r="F9" i="73"/>
  <c r="H9" i="73" s="1"/>
  <c r="U15" i="75"/>
  <c r="H28" i="48"/>
  <c r="K9" i="59"/>
  <c r="F12" i="59"/>
  <c r="H12" i="59" s="1"/>
  <c r="K12" i="74"/>
  <c r="P30" i="74"/>
  <c r="K10" i="76"/>
  <c r="H57" i="57"/>
  <c r="N52" i="66"/>
  <c r="G13" i="69"/>
  <c r="M13" i="69"/>
  <c r="R13" i="69"/>
  <c r="E13" i="73"/>
  <c r="F12" i="58"/>
  <c r="P30" i="66"/>
  <c r="T20" i="69"/>
  <c r="F21" i="69"/>
  <c r="H21" i="69" s="1"/>
  <c r="F20" i="73"/>
  <c r="U28" i="56"/>
  <c r="X28" i="56" s="1"/>
  <c r="R23" i="73"/>
  <c r="T20" i="73"/>
  <c r="F11" i="77"/>
  <c r="K22" i="77"/>
  <c r="K26" i="77" s="1"/>
  <c r="K8" i="78"/>
  <c r="F11" i="71"/>
  <c r="H11" i="71" s="1"/>
  <c r="K9" i="77"/>
  <c r="F19" i="73"/>
  <c r="H19" i="73" s="1"/>
  <c r="K10" i="77"/>
  <c r="C13" i="69"/>
  <c r="N23" i="73"/>
  <c r="S23" i="73"/>
  <c r="F20" i="76"/>
  <c r="H20" i="76" s="1"/>
  <c r="N52" i="77"/>
  <c r="K30" i="66"/>
  <c r="K30" i="69"/>
  <c r="J23" i="73"/>
  <c r="K12" i="75"/>
  <c r="F20" i="75"/>
  <c r="P9" i="78"/>
  <c r="F11" i="78"/>
  <c r="H11" i="78" s="1"/>
  <c r="P30" i="78"/>
  <c r="F30" i="65"/>
  <c r="L13" i="66"/>
  <c r="Q13" i="66"/>
  <c r="P11" i="69"/>
  <c r="J23" i="69"/>
  <c r="O23" i="69"/>
  <c r="T22" i="69"/>
  <c r="J13" i="73"/>
  <c r="O13" i="73"/>
  <c r="T9" i="73"/>
  <c r="F10" i="73"/>
  <c r="H10" i="73" s="1"/>
  <c r="K11" i="73"/>
  <c r="E23" i="73"/>
  <c r="P11" i="66"/>
  <c r="K20" i="66"/>
  <c r="F30" i="66"/>
  <c r="H30" i="66" s="1"/>
  <c r="K20" i="69"/>
  <c r="K10" i="71"/>
  <c r="K12" i="73"/>
  <c r="K9" i="61"/>
  <c r="K21" i="71"/>
  <c r="N52" i="61"/>
  <c r="P20" i="69"/>
  <c r="P12" i="73"/>
  <c r="F11" i="58"/>
  <c r="H11" i="58" s="1"/>
  <c r="G13" i="66"/>
  <c r="M13" i="66"/>
  <c r="R13" i="66"/>
  <c r="T9" i="66"/>
  <c r="C16" i="66"/>
  <c r="U25" i="66"/>
  <c r="I13" i="69"/>
  <c r="P9" i="69"/>
  <c r="E23" i="69"/>
  <c r="T19" i="69"/>
  <c r="F20" i="69"/>
  <c r="H20" i="69" s="1"/>
  <c r="T8" i="73"/>
  <c r="O23" i="73"/>
  <c r="O28" i="73" s="1"/>
  <c r="H20" i="73"/>
  <c r="I13" i="66"/>
  <c r="S13" i="66"/>
  <c r="P9" i="66"/>
  <c r="F11" i="66"/>
  <c r="H11" i="66" s="1"/>
  <c r="G23" i="66"/>
  <c r="P19" i="66"/>
  <c r="R23" i="66"/>
  <c r="T20" i="66"/>
  <c r="F21" i="66"/>
  <c r="H21" i="66" s="1"/>
  <c r="K22" i="66"/>
  <c r="K26" i="66" s="1"/>
  <c r="F8" i="69"/>
  <c r="H8" i="69" s="1"/>
  <c r="O13" i="69"/>
  <c r="K9" i="69"/>
  <c r="T10" i="69"/>
  <c r="F11" i="69"/>
  <c r="H11" i="69" s="1"/>
  <c r="K12" i="69"/>
  <c r="G23" i="69"/>
  <c r="G28" i="69" s="1"/>
  <c r="P19" i="69"/>
  <c r="K22" i="69"/>
  <c r="K26" i="69" s="1"/>
  <c r="F30" i="69"/>
  <c r="H30" i="69" s="1"/>
  <c r="K9" i="71"/>
  <c r="P30" i="71"/>
  <c r="P8" i="73"/>
  <c r="R13" i="73"/>
  <c r="P10" i="73"/>
  <c r="F12" i="73"/>
  <c r="H12" i="73" s="1"/>
  <c r="L23" i="73"/>
  <c r="K22" i="73"/>
  <c r="K26" i="73" s="1"/>
  <c r="F30" i="73"/>
  <c r="H30" i="73" s="1"/>
  <c r="D13" i="66"/>
  <c r="K9" i="66"/>
  <c r="F12" i="66"/>
  <c r="H12" i="66" s="1"/>
  <c r="I23" i="66"/>
  <c r="P20" i="66"/>
  <c r="F22" i="66"/>
  <c r="F26" i="66" s="1"/>
  <c r="F9" i="69"/>
  <c r="H9" i="69" s="1"/>
  <c r="T11" i="69"/>
  <c r="F12" i="69"/>
  <c r="H12" i="69" s="1"/>
  <c r="C23" i="69"/>
  <c r="T21" i="69"/>
  <c r="N52" i="69"/>
  <c r="K8" i="73"/>
  <c r="N13" i="73"/>
  <c r="N28" i="73" s="1"/>
  <c r="S13" i="73"/>
  <c r="M16" i="73"/>
  <c r="T12" i="73"/>
  <c r="D23" i="73"/>
  <c r="I23" i="73"/>
  <c r="P22" i="73"/>
  <c r="P26" i="73" s="1"/>
  <c r="T22" i="73"/>
  <c r="T26" i="73" s="1"/>
  <c r="N52" i="73"/>
  <c r="R16" i="66"/>
  <c r="R16" i="69"/>
  <c r="P9" i="63"/>
  <c r="T22" i="65"/>
  <c r="E13" i="66"/>
  <c r="J13" i="66"/>
  <c r="N13" i="66"/>
  <c r="T10" i="66"/>
  <c r="N16" i="66"/>
  <c r="S16" i="66"/>
  <c r="T12" i="66"/>
  <c r="D23" i="66"/>
  <c r="J23" i="66"/>
  <c r="N23" i="66"/>
  <c r="S23" i="66"/>
  <c r="J13" i="69"/>
  <c r="J28" i="69" s="1"/>
  <c r="N13" i="69"/>
  <c r="S13" i="69"/>
  <c r="P10" i="69"/>
  <c r="I23" i="69"/>
  <c r="I28" i="69" s="1"/>
  <c r="R23" i="69"/>
  <c r="P21" i="69"/>
  <c r="Q26" i="69"/>
  <c r="R23" i="71"/>
  <c r="F20" i="71"/>
  <c r="H20" i="71" s="1"/>
  <c r="T20" i="71"/>
  <c r="G13" i="73"/>
  <c r="P9" i="73"/>
  <c r="D16" i="73"/>
  <c r="C23" i="73"/>
  <c r="G23" i="73"/>
  <c r="T19" i="73"/>
  <c r="P20" i="73"/>
  <c r="R16" i="73"/>
  <c r="U25" i="73"/>
  <c r="F22" i="73"/>
  <c r="F26" i="73" s="1"/>
  <c r="K19" i="59"/>
  <c r="K19" i="60"/>
  <c r="F22" i="61"/>
  <c r="F26" i="61" s="1"/>
  <c r="F8" i="62"/>
  <c r="H8" i="62" s="1"/>
  <c r="K9" i="62"/>
  <c r="F12" i="62"/>
  <c r="H12" i="62" s="1"/>
  <c r="K30" i="63"/>
  <c r="F8" i="66"/>
  <c r="H8" i="66" s="1"/>
  <c r="K8" i="66"/>
  <c r="O13" i="66"/>
  <c r="P10" i="66"/>
  <c r="E16" i="66"/>
  <c r="J16" i="66"/>
  <c r="O16" i="66"/>
  <c r="P12" i="66"/>
  <c r="E23" i="66"/>
  <c r="K19" i="66"/>
  <c r="O23" i="66"/>
  <c r="E13" i="69"/>
  <c r="K8" i="69"/>
  <c r="K10" i="69"/>
  <c r="T12" i="69"/>
  <c r="D23" i="69"/>
  <c r="N23" i="69"/>
  <c r="S16" i="69"/>
  <c r="J16" i="69"/>
  <c r="N16" i="69"/>
  <c r="K21" i="69"/>
  <c r="P22" i="69"/>
  <c r="I26" i="69"/>
  <c r="F12" i="71"/>
  <c r="H12" i="71" s="1"/>
  <c r="K30" i="71"/>
  <c r="C13" i="73"/>
  <c r="L13" i="73"/>
  <c r="E16" i="73"/>
  <c r="P19" i="73"/>
  <c r="K20" i="73"/>
  <c r="F21" i="73"/>
  <c r="H21" i="73" s="1"/>
  <c r="K21" i="73"/>
  <c r="C13" i="66"/>
  <c r="F9" i="66"/>
  <c r="H9" i="66" s="1"/>
  <c r="G16" i="66"/>
  <c r="Q16" i="66"/>
  <c r="K12" i="66"/>
  <c r="T19" i="66"/>
  <c r="F20" i="66"/>
  <c r="H20" i="66" s="1"/>
  <c r="N48" i="66"/>
  <c r="N49" i="66" s="1"/>
  <c r="L13" i="69"/>
  <c r="Q13" i="69"/>
  <c r="P12" i="69"/>
  <c r="K19" i="69"/>
  <c r="P30" i="69"/>
  <c r="N48" i="69"/>
  <c r="N49" i="69" s="1"/>
  <c r="M13" i="71"/>
  <c r="F8" i="73"/>
  <c r="H8" i="73" s="1"/>
  <c r="I13" i="73"/>
  <c r="M13" i="73"/>
  <c r="Q13" i="73"/>
  <c r="T10" i="73"/>
  <c r="G16" i="73"/>
  <c r="L16" i="73"/>
  <c r="T11" i="73"/>
  <c r="P30" i="73"/>
  <c r="N48" i="73"/>
  <c r="N49" i="73" s="1"/>
  <c r="H11" i="77"/>
  <c r="L23" i="77"/>
  <c r="L23" i="78"/>
  <c r="K21" i="78"/>
  <c r="H28" i="67"/>
  <c r="K11" i="59"/>
  <c r="F11" i="60"/>
  <c r="H11" i="60" s="1"/>
  <c r="K12" i="60"/>
  <c r="C13" i="61"/>
  <c r="I13" i="61"/>
  <c r="P8" i="61"/>
  <c r="F10" i="61"/>
  <c r="H10" i="61" s="1"/>
  <c r="F10" i="62"/>
  <c r="H10" i="62" s="1"/>
  <c r="K12" i="63"/>
  <c r="G23" i="63"/>
  <c r="P30" i="63"/>
  <c r="K9" i="70"/>
  <c r="K8" i="71"/>
  <c r="K11" i="71"/>
  <c r="T12" i="71"/>
  <c r="C23" i="71"/>
  <c r="K19" i="71"/>
  <c r="N23" i="71"/>
  <c r="F21" i="71"/>
  <c r="H21" i="71" s="1"/>
  <c r="P30" i="76"/>
  <c r="T11" i="58"/>
  <c r="P20" i="59"/>
  <c r="P20" i="62"/>
  <c r="T21" i="62"/>
  <c r="D13" i="71"/>
  <c r="P12" i="71"/>
  <c r="J23" i="71"/>
  <c r="P20" i="71"/>
  <c r="K30" i="76"/>
  <c r="T10" i="58"/>
  <c r="K20" i="58"/>
  <c r="F9" i="59"/>
  <c r="H9" i="59" s="1"/>
  <c r="K10" i="59"/>
  <c r="K20" i="59"/>
  <c r="F30" i="59"/>
  <c r="H30" i="59" s="1"/>
  <c r="F30" i="60"/>
  <c r="H30" i="60" s="1"/>
  <c r="K20" i="62"/>
  <c r="F30" i="62"/>
  <c r="H30" i="62" s="1"/>
  <c r="F9" i="63"/>
  <c r="H9" i="63" s="1"/>
  <c r="K20" i="63"/>
  <c r="K11" i="70"/>
  <c r="F20" i="70"/>
  <c r="H20" i="70" s="1"/>
  <c r="K20" i="70"/>
  <c r="F30" i="70"/>
  <c r="H30" i="70" s="1"/>
  <c r="L13" i="71"/>
  <c r="Q13" i="71"/>
  <c r="F9" i="71"/>
  <c r="H9" i="71" s="1"/>
  <c r="U15" i="71"/>
  <c r="P10" i="71"/>
  <c r="E16" i="71"/>
  <c r="K20" i="71"/>
  <c r="P21" i="71"/>
  <c r="F30" i="71"/>
  <c r="H30" i="71" s="1"/>
  <c r="F8" i="72"/>
  <c r="T11" i="72"/>
  <c r="F12" i="72"/>
  <c r="H12" i="72" s="1"/>
  <c r="P20" i="72"/>
  <c r="M13" i="75"/>
  <c r="R13" i="75"/>
  <c r="F19" i="75"/>
  <c r="H19" i="75" s="1"/>
  <c r="O23" i="75"/>
  <c r="H20" i="75"/>
  <c r="K20" i="75"/>
  <c r="P21" i="75"/>
  <c r="K30" i="75"/>
  <c r="K12" i="76"/>
  <c r="C13" i="71"/>
  <c r="C23" i="58"/>
  <c r="K30" i="58"/>
  <c r="N23" i="59"/>
  <c r="S23" i="59"/>
  <c r="F21" i="60"/>
  <c r="H21" i="60" s="1"/>
  <c r="K30" i="60"/>
  <c r="D13" i="61"/>
  <c r="N23" i="61"/>
  <c r="S23" i="61"/>
  <c r="O23" i="70"/>
  <c r="N13" i="71"/>
  <c r="R16" i="71"/>
  <c r="O13" i="71"/>
  <c r="T10" i="71"/>
  <c r="E23" i="71"/>
  <c r="O23" i="71"/>
  <c r="K8" i="77"/>
  <c r="N13" i="78"/>
  <c r="U13" i="57"/>
  <c r="X8" i="57"/>
  <c r="T8" i="59"/>
  <c r="P21" i="59"/>
  <c r="T22" i="59"/>
  <c r="T26" i="59" s="1"/>
  <c r="E13" i="60"/>
  <c r="J23" i="63"/>
  <c r="P12" i="70"/>
  <c r="E23" i="70"/>
  <c r="L23" i="70"/>
  <c r="Q23" i="70"/>
  <c r="U25" i="70"/>
  <c r="E13" i="71"/>
  <c r="E28" i="71" s="1"/>
  <c r="J16" i="71"/>
  <c r="S13" i="71"/>
  <c r="T9" i="71"/>
  <c r="T11" i="71"/>
  <c r="T19" i="71"/>
  <c r="P22" i="71"/>
  <c r="P26" i="71" s="1"/>
  <c r="N48" i="71"/>
  <c r="T11" i="74"/>
  <c r="F12" i="74"/>
  <c r="H12" i="74" s="1"/>
  <c r="F12" i="75"/>
  <c r="H12" i="75" s="1"/>
  <c r="R23" i="76"/>
  <c r="T19" i="77"/>
  <c r="K9" i="78"/>
  <c r="J13" i="58"/>
  <c r="K9" i="58"/>
  <c r="K11" i="60"/>
  <c r="P12" i="60"/>
  <c r="L23" i="63"/>
  <c r="K8" i="70"/>
  <c r="P9" i="70"/>
  <c r="T10" i="70"/>
  <c r="F11" i="70"/>
  <c r="H11" i="70" s="1"/>
  <c r="K12" i="70"/>
  <c r="F21" i="70"/>
  <c r="H21" i="70" s="1"/>
  <c r="P8" i="71"/>
  <c r="T8" i="71"/>
  <c r="G13" i="71"/>
  <c r="P9" i="71"/>
  <c r="P11" i="71"/>
  <c r="K12" i="71"/>
  <c r="I23" i="71"/>
  <c r="P19" i="71"/>
  <c r="T21" i="71"/>
  <c r="K22" i="71"/>
  <c r="K26" i="71" s="1"/>
  <c r="T12" i="74"/>
  <c r="K20" i="74"/>
  <c r="F30" i="74"/>
  <c r="H30" i="74" s="1"/>
  <c r="P30" i="75"/>
  <c r="M13" i="76"/>
  <c r="F22" i="76"/>
  <c r="F26" i="76" s="1"/>
  <c r="K20" i="77"/>
  <c r="N52" i="78"/>
  <c r="K10" i="79"/>
  <c r="P11" i="79"/>
  <c r="T12" i="79"/>
  <c r="K20" i="79"/>
  <c r="N52" i="79"/>
  <c r="U13" i="67"/>
  <c r="X8" i="67"/>
  <c r="F20" i="60"/>
  <c r="H20" i="60" s="1"/>
  <c r="K19" i="77"/>
  <c r="T21" i="59"/>
  <c r="F22" i="59"/>
  <c r="F26" i="59" s="1"/>
  <c r="F9" i="60"/>
  <c r="F20" i="61"/>
  <c r="H20" i="61" s="1"/>
  <c r="P30" i="70"/>
  <c r="K11" i="74"/>
  <c r="F11" i="76"/>
  <c r="H11" i="76" s="1"/>
  <c r="U10" i="80"/>
  <c r="X10" i="80" s="1"/>
  <c r="P19" i="60"/>
  <c r="K30" i="61"/>
  <c r="F21" i="62"/>
  <c r="H21" i="62" s="1"/>
  <c r="K30" i="62"/>
  <c r="F12" i="63"/>
  <c r="H12" i="63" s="1"/>
  <c r="K11" i="75"/>
  <c r="K12" i="77"/>
  <c r="P10" i="58"/>
  <c r="F11" i="75"/>
  <c r="T9" i="61"/>
  <c r="F21" i="63"/>
  <c r="H21" i="63" s="1"/>
  <c r="F10" i="65"/>
  <c r="H10" i="65" s="1"/>
  <c r="K11" i="65"/>
  <c r="K21" i="65"/>
  <c r="K30" i="74"/>
  <c r="P22" i="76"/>
  <c r="P26" i="76" s="1"/>
  <c r="T22" i="76"/>
  <c r="K21" i="77"/>
  <c r="T12" i="78"/>
  <c r="P8" i="59"/>
  <c r="T21" i="70"/>
  <c r="P30" i="58"/>
  <c r="P20" i="63"/>
  <c r="F10" i="70"/>
  <c r="H10" i="70" s="1"/>
  <c r="H11" i="75"/>
  <c r="T11" i="75"/>
  <c r="P9" i="77"/>
  <c r="P19" i="77"/>
  <c r="F21" i="78"/>
  <c r="H21" i="78" s="1"/>
  <c r="E16" i="59"/>
  <c r="K10" i="60"/>
  <c r="P11" i="74"/>
  <c r="K8" i="75"/>
  <c r="F10" i="76"/>
  <c r="H10" i="76" s="1"/>
  <c r="K30" i="77"/>
  <c r="F30" i="78"/>
  <c r="H30" i="78" s="1"/>
  <c r="E13" i="63"/>
  <c r="D26" i="74"/>
  <c r="F22" i="74"/>
  <c r="F26" i="74" s="1"/>
  <c r="E26" i="78"/>
  <c r="F22" i="78"/>
  <c r="F26" i="78" s="1"/>
  <c r="E13" i="58"/>
  <c r="P11" i="58"/>
  <c r="K22" i="58"/>
  <c r="K26" i="58" s="1"/>
  <c r="U15" i="58"/>
  <c r="K10" i="58"/>
  <c r="K11" i="58"/>
  <c r="P12" i="58"/>
  <c r="T19" i="58"/>
  <c r="F20" i="58"/>
  <c r="H20" i="58" s="1"/>
  <c r="U25" i="58"/>
  <c r="T21" i="58"/>
  <c r="F30" i="58"/>
  <c r="H30" i="58" s="1"/>
  <c r="L13" i="59"/>
  <c r="F9" i="61"/>
  <c r="H9" i="61" s="1"/>
  <c r="T9" i="63"/>
  <c r="T9" i="58"/>
  <c r="F10" i="58"/>
  <c r="H10" i="58" s="1"/>
  <c r="H12" i="58"/>
  <c r="K12" i="58"/>
  <c r="M23" i="58"/>
  <c r="R23" i="58"/>
  <c r="P21" i="58"/>
  <c r="G13" i="59"/>
  <c r="P9" i="59"/>
  <c r="F11" i="59"/>
  <c r="H11" i="59" s="1"/>
  <c r="P10" i="60"/>
  <c r="T8" i="61"/>
  <c r="P11" i="59"/>
  <c r="R16" i="59"/>
  <c r="T12" i="59"/>
  <c r="O23" i="59"/>
  <c r="P22" i="59"/>
  <c r="P26" i="59" s="1"/>
  <c r="T9" i="60"/>
  <c r="F10" i="60"/>
  <c r="H10" i="60" s="1"/>
  <c r="G23" i="60"/>
  <c r="L23" i="60"/>
  <c r="U25" i="60"/>
  <c r="P9" i="61"/>
  <c r="P11" i="61"/>
  <c r="T12" i="61"/>
  <c r="F30" i="61"/>
  <c r="H30" i="61" s="1"/>
  <c r="L13" i="62"/>
  <c r="Q13" i="62"/>
  <c r="F9" i="62"/>
  <c r="P10" i="70"/>
  <c r="G23" i="70"/>
  <c r="P19" i="70"/>
  <c r="P21" i="70"/>
  <c r="P22" i="70"/>
  <c r="P26" i="70" s="1"/>
  <c r="K30" i="70"/>
  <c r="P9" i="74"/>
  <c r="F10" i="74"/>
  <c r="H10" i="74" s="1"/>
  <c r="J23" i="74"/>
  <c r="N13" i="75"/>
  <c r="P9" i="75"/>
  <c r="T10" i="75"/>
  <c r="Q23" i="75"/>
  <c r="U25" i="75"/>
  <c r="P22" i="75"/>
  <c r="P26" i="75" s="1"/>
  <c r="K8" i="76"/>
  <c r="I23" i="76"/>
  <c r="N23" i="76"/>
  <c r="D26" i="76"/>
  <c r="E23" i="78"/>
  <c r="P10" i="79"/>
  <c r="F12" i="79"/>
  <c r="H12" i="79" s="1"/>
  <c r="J23" i="79"/>
  <c r="O23" i="79"/>
  <c r="T9" i="59"/>
  <c r="N16" i="59"/>
  <c r="S16" i="59"/>
  <c r="P12" i="59"/>
  <c r="E23" i="59"/>
  <c r="F20" i="59"/>
  <c r="H20" i="59" s="1"/>
  <c r="K21" i="59"/>
  <c r="K22" i="59"/>
  <c r="K26" i="59" s="1"/>
  <c r="K8" i="60"/>
  <c r="N13" i="60"/>
  <c r="P9" i="60"/>
  <c r="T10" i="60"/>
  <c r="T11" i="60"/>
  <c r="F12" i="60"/>
  <c r="H12" i="60" s="1"/>
  <c r="I23" i="60"/>
  <c r="M23" i="60"/>
  <c r="T20" i="60"/>
  <c r="N16" i="61"/>
  <c r="P12" i="61"/>
  <c r="K21" i="61"/>
  <c r="N48" i="61"/>
  <c r="N49" i="61" s="1"/>
  <c r="G13" i="62"/>
  <c r="K11" i="62"/>
  <c r="P12" i="62"/>
  <c r="E23" i="62"/>
  <c r="L23" i="62"/>
  <c r="Q23" i="62"/>
  <c r="F20" i="62"/>
  <c r="H20" i="62" s="1"/>
  <c r="K10" i="63"/>
  <c r="T21" i="63"/>
  <c r="F9" i="70"/>
  <c r="H9" i="70" s="1"/>
  <c r="K10" i="70"/>
  <c r="T11" i="70"/>
  <c r="F12" i="70"/>
  <c r="H12" i="70" s="1"/>
  <c r="I23" i="70"/>
  <c r="K21" i="70"/>
  <c r="K22" i="70"/>
  <c r="K26" i="70" s="1"/>
  <c r="K9" i="74"/>
  <c r="R23" i="74"/>
  <c r="E23" i="74"/>
  <c r="T22" i="74"/>
  <c r="J13" i="75"/>
  <c r="K9" i="75"/>
  <c r="P10" i="75"/>
  <c r="G23" i="75"/>
  <c r="F30" i="75"/>
  <c r="H30" i="75" s="1"/>
  <c r="C13" i="76"/>
  <c r="L23" i="76"/>
  <c r="T21" i="76"/>
  <c r="F9" i="77"/>
  <c r="H9" i="77" s="1"/>
  <c r="C23" i="77"/>
  <c r="D23" i="77"/>
  <c r="F30" i="77"/>
  <c r="H30" i="77" s="1"/>
  <c r="E16" i="78"/>
  <c r="T20" i="78"/>
  <c r="K12" i="59"/>
  <c r="R23" i="59"/>
  <c r="T20" i="59"/>
  <c r="F21" i="59"/>
  <c r="H21" i="59" s="1"/>
  <c r="U21" i="59" s="1"/>
  <c r="X21" i="59" s="1"/>
  <c r="K30" i="59"/>
  <c r="F8" i="60"/>
  <c r="H8" i="60" s="1"/>
  <c r="O13" i="60"/>
  <c r="K9" i="60"/>
  <c r="G16" i="60"/>
  <c r="P11" i="60"/>
  <c r="D23" i="60"/>
  <c r="N23" i="60"/>
  <c r="P30" i="60"/>
  <c r="G23" i="61"/>
  <c r="P19" i="61"/>
  <c r="R23" i="61"/>
  <c r="T20" i="61"/>
  <c r="F21" i="61"/>
  <c r="H21" i="61" s="1"/>
  <c r="P30" i="61"/>
  <c r="P9" i="62"/>
  <c r="T10" i="62"/>
  <c r="F11" i="62"/>
  <c r="H11" i="62" s="1"/>
  <c r="K12" i="62"/>
  <c r="G23" i="62"/>
  <c r="J13" i="63"/>
  <c r="O13" i="63"/>
  <c r="K9" i="63"/>
  <c r="I16" i="63"/>
  <c r="N16" i="63"/>
  <c r="S16" i="63"/>
  <c r="P12" i="63"/>
  <c r="E23" i="63"/>
  <c r="T20" i="63"/>
  <c r="F30" i="63"/>
  <c r="H30" i="63" s="1"/>
  <c r="P11" i="70"/>
  <c r="N48" i="70"/>
  <c r="N49" i="70" s="1"/>
  <c r="T20" i="72"/>
  <c r="E16" i="74"/>
  <c r="F9" i="74"/>
  <c r="H9" i="74" s="1"/>
  <c r="K10" i="74"/>
  <c r="L16" i="74"/>
  <c r="C23" i="74"/>
  <c r="K19" i="74"/>
  <c r="N23" i="74"/>
  <c r="S23" i="74"/>
  <c r="T20" i="74"/>
  <c r="F21" i="74"/>
  <c r="H21" i="74" s="1"/>
  <c r="N52" i="74"/>
  <c r="E13" i="75"/>
  <c r="F9" i="75"/>
  <c r="H9" i="75" s="1"/>
  <c r="K10" i="75"/>
  <c r="O16" i="75"/>
  <c r="P12" i="75"/>
  <c r="S23" i="75"/>
  <c r="T21" i="75"/>
  <c r="N52" i="75"/>
  <c r="E13" i="76"/>
  <c r="L13" i="76"/>
  <c r="Q13" i="76"/>
  <c r="F9" i="76"/>
  <c r="H9" i="76" s="1"/>
  <c r="U15" i="76"/>
  <c r="P10" i="76"/>
  <c r="K22" i="76"/>
  <c r="K26" i="76" s="1"/>
  <c r="F30" i="76"/>
  <c r="H30" i="76" s="1"/>
  <c r="N16" i="77"/>
  <c r="P21" i="77"/>
  <c r="T22" i="77"/>
  <c r="T26" i="77" s="1"/>
  <c r="I26" i="77"/>
  <c r="R13" i="78"/>
  <c r="M28" i="80"/>
  <c r="U19" i="80"/>
  <c r="X19" i="80" s="1"/>
  <c r="U21" i="80"/>
  <c r="X21" i="80" s="1"/>
  <c r="D13" i="63"/>
  <c r="F8" i="63"/>
  <c r="H8" i="63" s="1"/>
  <c r="R13" i="74"/>
  <c r="T8" i="74"/>
  <c r="O13" i="58"/>
  <c r="P8" i="58"/>
  <c r="C16" i="59"/>
  <c r="Q13" i="60"/>
  <c r="T8" i="60"/>
  <c r="S23" i="60"/>
  <c r="T19" i="60"/>
  <c r="Q16" i="62"/>
  <c r="T11" i="62"/>
  <c r="Q13" i="70"/>
  <c r="T8" i="70"/>
  <c r="R23" i="70"/>
  <c r="N16" i="74"/>
  <c r="P8" i="74"/>
  <c r="E23" i="58"/>
  <c r="F19" i="58"/>
  <c r="H19" i="58" s="1"/>
  <c r="D23" i="61"/>
  <c r="F19" i="61"/>
  <c r="N23" i="58"/>
  <c r="Q23" i="59"/>
  <c r="T19" i="59"/>
  <c r="C13" i="60"/>
  <c r="M13" i="60"/>
  <c r="P8" i="60"/>
  <c r="E23" i="60"/>
  <c r="C16" i="62"/>
  <c r="M16" i="62"/>
  <c r="P11" i="62"/>
  <c r="J23" i="62"/>
  <c r="O23" i="62"/>
  <c r="S23" i="63"/>
  <c r="T19" i="63"/>
  <c r="C13" i="70"/>
  <c r="M13" i="70"/>
  <c r="P8" i="70"/>
  <c r="N23" i="70"/>
  <c r="S23" i="70"/>
  <c r="J16" i="74"/>
  <c r="K8" i="74"/>
  <c r="S13" i="58"/>
  <c r="T8" i="58"/>
  <c r="J23" i="58"/>
  <c r="K19" i="58"/>
  <c r="P10" i="59"/>
  <c r="T11" i="59"/>
  <c r="C23" i="59"/>
  <c r="M23" i="59"/>
  <c r="P19" i="59"/>
  <c r="L13" i="61"/>
  <c r="I23" i="61"/>
  <c r="K19" i="61"/>
  <c r="I13" i="63"/>
  <c r="N13" i="63"/>
  <c r="S13" i="63"/>
  <c r="O23" i="63"/>
  <c r="P19" i="63"/>
  <c r="T12" i="70"/>
  <c r="M16" i="74"/>
  <c r="L13" i="58"/>
  <c r="S23" i="58"/>
  <c r="Q13" i="59"/>
  <c r="R13" i="60"/>
  <c r="M13" i="61"/>
  <c r="Q13" i="61"/>
  <c r="E23" i="61"/>
  <c r="J23" i="61"/>
  <c r="I13" i="62"/>
  <c r="M13" i="62"/>
  <c r="R13" i="62"/>
  <c r="N16" i="62"/>
  <c r="R16" i="62"/>
  <c r="U15" i="63"/>
  <c r="E16" i="63"/>
  <c r="J16" i="63"/>
  <c r="O16" i="63"/>
  <c r="N48" i="63"/>
  <c r="N49" i="63" s="1"/>
  <c r="N52" i="63"/>
  <c r="D13" i="70"/>
  <c r="N13" i="70"/>
  <c r="R13" i="70"/>
  <c r="J23" i="70"/>
  <c r="O16" i="70"/>
  <c r="G13" i="74"/>
  <c r="O13" i="74"/>
  <c r="S13" i="74"/>
  <c r="C26" i="74"/>
  <c r="D13" i="75"/>
  <c r="F8" i="75"/>
  <c r="H8" i="75" s="1"/>
  <c r="R13" i="76"/>
  <c r="R28" i="76" s="1"/>
  <c r="E13" i="77"/>
  <c r="O13" i="77"/>
  <c r="P22" i="77"/>
  <c r="P26" i="77" s="1"/>
  <c r="M26" i="77"/>
  <c r="J16" i="78"/>
  <c r="U30" i="80"/>
  <c r="G13" i="58"/>
  <c r="G16" i="58"/>
  <c r="O23" i="58"/>
  <c r="D13" i="59"/>
  <c r="M13" i="59"/>
  <c r="C13" i="58"/>
  <c r="M13" i="58"/>
  <c r="Q13" i="58"/>
  <c r="P9" i="58"/>
  <c r="D16" i="58"/>
  <c r="N16" i="58"/>
  <c r="S16" i="58"/>
  <c r="G23" i="58"/>
  <c r="L16" i="58"/>
  <c r="P19" i="58"/>
  <c r="T20" i="58"/>
  <c r="E13" i="59"/>
  <c r="J13" i="59"/>
  <c r="N13" i="59"/>
  <c r="R13" i="59"/>
  <c r="T10" i="59"/>
  <c r="G16" i="59"/>
  <c r="L16" i="59"/>
  <c r="J16" i="59"/>
  <c r="O16" i="59"/>
  <c r="J13" i="60"/>
  <c r="S13" i="60"/>
  <c r="D16" i="60"/>
  <c r="N16" i="60"/>
  <c r="S16" i="60"/>
  <c r="C23" i="60"/>
  <c r="Q23" i="60"/>
  <c r="P20" i="60"/>
  <c r="P21" i="60"/>
  <c r="E13" i="61"/>
  <c r="U15" i="61"/>
  <c r="K12" i="61"/>
  <c r="P20" i="61"/>
  <c r="J13" i="62"/>
  <c r="N13" i="62"/>
  <c r="S13" i="62"/>
  <c r="P10" i="62"/>
  <c r="E16" i="62"/>
  <c r="J16" i="62"/>
  <c r="O16" i="62"/>
  <c r="S16" i="62"/>
  <c r="C23" i="62"/>
  <c r="M23" i="62"/>
  <c r="R23" i="62"/>
  <c r="P21" i="62"/>
  <c r="N48" i="62"/>
  <c r="N49" i="62" s="1"/>
  <c r="N52" i="62"/>
  <c r="L13" i="63"/>
  <c r="Q13" i="63"/>
  <c r="T11" i="63"/>
  <c r="C23" i="63"/>
  <c r="M23" i="63"/>
  <c r="Q23" i="63"/>
  <c r="P21" i="63"/>
  <c r="T9" i="65"/>
  <c r="P12" i="65"/>
  <c r="L23" i="65"/>
  <c r="Q23" i="65"/>
  <c r="E13" i="70"/>
  <c r="J13" i="70"/>
  <c r="O13" i="70"/>
  <c r="S13" i="70"/>
  <c r="N16" i="70"/>
  <c r="S16" i="70"/>
  <c r="T19" i="70"/>
  <c r="G16" i="70"/>
  <c r="T20" i="70"/>
  <c r="C23" i="70"/>
  <c r="C13" i="74"/>
  <c r="L13" i="74"/>
  <c r="P12" i="74"/>
  <c r="P20" i="74"/>
  <c r="C13" i="75"/>
  <c r="K21" i="75"/>
  <c r="N13" i="76"/>
  <c r="K11" i="76"/>
  <c r="T12" i="76"/>
  <c r="T20" i="76"/>
  <c r="F12" i="77"/>
  <c r="H12" i="77" s="1"/>
  <c r="T20" i="77"/>
  <c r="K10" i="78"/>
  <c r="T11" i="78"/>
  <c r="I23" i="78"/>
  <c r="N23" i="78"/>
  <c r="S23" i="78"/>
  <c r="P20" i="78"/>
  <c r="D26" i="75"/>
  <c r="F22" i="75"/>
  <c r="F26" i="75" s="1"/>
  <c r="I16" i="77"/>
  <c r="K11" i="77"/>
  <c r="E16" i="58"/>
  <c r="I13" i="59"/>
  <c r="D13" i="58"/>
  <c r="K8" i="58"/>
  <c r="N13" i="58"/>
  <c r="R13" i="58"/>
  <c r="F9" i="58"/>
  <c r="H9" i="58" s="1"/>
  <c r="J16" i="58"/>
  <c r="O16" i="58"/>
  <c r="T12" i="58"/>
  <c r="D23" i="58"/>
  <c r="I23" i="58"/>
  <c r="Q23" i="58"/>
  <c r="P20" i="58"/>
  <c r="F21" i="58"/>
  <c r="H21" i="58" s="1"/>
  <c r="K21" i="58"/>
  <c r="F22" i="58"/>
  <c r="F26" i="58" s="1"/>
  <c r="N48" i="58"/>
  <c r="N49" i="58" s="1"/>
  <c r="N52" i="58"/>
  <c r="F8" i="59"/>
  <c r="H8" i="59" s="1"/>
  <c r="K8" i="59"/>
  <c r="O13" i="59"/>
  <c r="S13" i="59"/>
  <c r="I16" i="59"/>
  <c r="M16" i="59"/>
  <c r="Q16" i="59"/>
  <c r="G23" i="59"/>
  <c r="L23" i="59"/>
  <c r="P30" i="59"/>
  <c r="N48" i="59"/>
  <c r="N49" i="59" s="1"/>
  <c r="N52" i="59"/>
  <c r="G13" i="60"/>
  <c r="L13" i="60"/>
  <c r="E16" i="60"/>
  <c r="T12" i="60"/>
  <c r="R16" i="60"/>
  <c r="I16" i="60"/>
  <c r="K21" i="60"/>
  <c r="F22" i="60"/>
  <c r="F26" i="60" s="1"/>
  <c r="N48" i="60"/>
  <c r="N49" i="60" s="1"/>
  <c r="N52" i="60"/>
  <c r="G13" i="61"/>
  <c r="K8" i="61"/>
  <c r="O13" i="61"/>
  <c r="F12" i="61"/>
  <c r="H12" i="61" s="1"/>
  <c r="C23" i="61"/>
  <c r="L23" i="61"/>
  <c r="T19" i="61"/>
  <c r="K20" i="61"/>
  <c r="E13" i="62"/>
  <c r="K8" i="62"/>
  <c r="O13" i="62"/>
  <c r="T9" i="62"/>
  <c r="K10" i="62"/>
  <c r="L16" i="62"/>
  <c r="T12" i="62"/>
  <c r="D23" i="62"/>
  <c r="I23" i="62"/>
  <c r="N23" i="62"/>
  <c r="S23" i="62"/>
  <c r="T20" i="62"/>
  <c r="K21" i="62"/>
  <c r="G13" i="63"/>
  <c r="M13" i="63"/>
  <c r="R13" i="63"/>
  <c r="H11" i="63"/>
  <c r="P11" i="63"/>
  <c r="R16" i="63"/>
  <c r="T12" i="63"/>
  <c r="D23" i="63"/>
  <c r="I23" i="63"/>
  <c r="N23" i="63"/>
  <c r="R23" i="63"/>
  <c r="F20" i="63"/>
  <c r="H20" i="63" s="1"/>
  <c r="K21" i="63"/>
  <c r="F11" i="65"/>
  <c r="H11" i="65" s="1"/>
  <c r="K12" i="65"/>
  <c r="G13" i="70"/>
  <c r="L13" i="70"/>
  <c r="T9" i="70"/>
  <c r="E16" i="70"/>
  <c r="M23" i="70"/>
  <c r="P20" i="70"/>
  <c r="F22" i="70"/>
  <c r="F26" i="70" s="1"/>
  <c r="T22" i="70"/>
  <c r="T26" i="70" s="1"/>
  <c r="N52" i="70"/>
  <c r="F8" i="74"/>
  <c r="H8" i="74" s="1"/>
  <c r="T9" i="74"/>
  <c r="P10" i="74"/>
  <c r="C23" i="75"/>
  <c r="I26" i="75"/>
  <c r="K22" i="75"/>
  <c r="K26" i="75" s="1"/>
  <c r="F8" i="76"/>
  <c r="H8" i="76" s="1"/>
  <c r="K9" i="76"/>
  <c r="S13" i="76"/>
  <c r="T10" i="76"/>
  <c r="P12" i="76"/>
  <c r="F19" i="76"/>
  <c r="H19" i="76" s="1"/>
  <c r="D23" i="76"/>
  <c r="J23" i="76"/>
  <c r="P20" i="76"/>
  <c r="M16" i="77"/>
  <c r="P20" i="77"/>
  <c r="Q26" i="77"/>
  <c r="S13" i="78"/>
  <c r="T9" i="78"/>
  <c r="F10" i="78"/>
  <c r="H10" i="78" s="1"/>
  <c r="P11" i="78"/>
  <c r="K20" i="78"/>
  <c r="C16" i="74"/>
  <c r="D16" i="74"/>
  <c r="O16" i="74"/>
  <c r="T21" i="74"/>
  <c r="P22" i="74"/>
  <c r="P26" i="74" s="1"/>
  <c r="M26" i="74"/>
  <c r="S13" i="75"/>
  <c r="P11" i="75"/>
  <c r="D23" i="75"/>
  <c r="M23" i="75"/>
  <c r="M28" i="75" s="1"/>
  <c r="R23" i="75"/>
  <c r="N48" i="75"/>
  <c r="N49" i="75" s="1"/>
  <c r="J13" i="76"/>
  <c r="O13" i="76"/>
  <c r="E23" i="76"/>
  <c r="P21" i="76"/>
  <c r="N48" i="76"/>
  <c r="N49" i="76" s="1"/>
  <c r="N52" i="76"/>
  <c r="L13" i="77"/>
  <c r="Q13" i="77"/>
  <c r="I23" i="77"/>
  <c r="M23" i="77"/>
  <c r="Q23" i="77"/>
  <c r="C26" i="77"/>
  <c r="J13" i="78"/>
  <c r="P12" i="78"/>
  <c r="J23" i="78"/>
  <c r="O23" i="78"/>
  <c r="P22" i="78"/>
  <c r="P26" i="78" s="1"/>
  <c r="T22" i="78"/>
  <c r="C26" i="78"/>
  <c r="N48" i="78"/>
  <c r="N49" i="78" s="1"/>
  <c r="G28" i="80"/>
  <c r="U13" i="68"/>
  <c r="X8" i="68"/>
  <c r="F11" i="74"/>
  <c r="H11" i="74" s="1"/>
  <c r="L23" i="74"/>
  <c r="Q16" i="74"/>
  <c r="F20" i="74"/>
  <c r="H20" i="74" s="1"/>
  <c r="K22" i="74"/>
  <c r="K26" i="74" s="1"/>
  <c r="N48" i="74"/>
  <c r="N49" i="74" s="1"/>
  <c r="O13" i="75"/>
  <c r="S16" i="75"/>
  <c r="E16" i="75"/>
  <c r="K19" i="75"/>
  <c r="N16" i="75"/>
  <c r="T20" i="75"/>
  <c r="G13" i="76"/>
  <c r="P8" i="76"/>
  <c r="T8" i="76"/>
  <c r="T9" i="76"/>
  <c r="T11" i="76"/>
  <c r="F12" i="76"/>
  <c r="H12" i="76" s="1"/>
  <c r="K21" i="76"/>
  <c r="I13" i="77"/>
  <c r="M13" i="77"/>
  <c r="R13" i="77"/>
  <c r="E16" i="77"/>
  <c r="T12" i="77"/>
  <c r="E23" i="77"/>
  <c r="J16" i="77"/>
  <c r="N23" i="77"/>
  <c r="R23" i="77"/>
  <c r="F20" i="77"/>
  <c r="H20" i="77" s="1"/>
  <c r="U25" i="77"/>
  <c r="T21" i="77"/>
  <c r="E13" i="78"/>
  <c r="T8" i="78"/>
  <c r="F9" i="78"/>
  <c r="H9" i="78" s="1"/>
  <c r="K12" i="78"/>
  <c r="T19" i="78"/>
  <c r="L16" i="78"/>
  <c r="K30" i="78"/>
  <c r="F11" i="79"/>
  <c r="H11" i="79" s="1"/>
  <c r="K12" i="79"/>
  <c r="P30" i="79"/>
  <c r="U12" i="80"/>
  <c r="X12" i="80" s="1"/>
  <c r="H28" i="68"/>
  <c r="U28" i="48"/>
  <c r="X28" i="48" s="1"/>
  <c r="X13" i="48"/>
  <c r="K21" i="74"/>
  <c r="L13" i="75"/>
  <c r="Q13" i="75"/>
  <c r="G13" i="75"/>
  <c r="T9" i="75"/>
  <c r="T12" i="75"/>
  <c r="J23" i="75"/>
  <c r="P20" i="75"/>
  <c r="T22" i="75"/>
  <c r="T26" i="75" s="1"/>
  <c r="D13" i="76"/>
  <c r="P9" i="76"/>
  <c r="I16" i="76"/>
  <c r="P11" i="76"/>
  <c r="C16" i="76"/>
  <c r="K20" i="76"/>
  <c r="F8" i="77"/>
  <c r="J13" i="77"/>
  <c r="N13" i="77"/>
  <c r="S13" i="77"/>
  <c r="T9" i="77"/>
  <c r="F10" i="77"/>
  <c r="H10" i="77" s="1"/>
  <c r="T11" i="77"/>
  <c r="P12" i="77"/>
  <c r="Q16" i="77"/>
  <c r="O23" i="77"/>
  <c r="S23" i="77"/>
  <c r="F21" i="77"/>
  <c r="H21" i="77" s="1"/>
  <c r="P30" i="77"/>
  <c r="N48" i="77"/>
  <c r="N49" i="77" s="1"/>
  <c r="G13" i="78"/>
  <c r="P8" i="78"/>
  <c r="K11" i="78"/>
  <c r="N16" i="78"/>
  <c r="R16" i="78"/>
  <c r="F12" i="78"/>
  <c r="H12" i="78" s="1"/>
  <c r="R23" i="78"/>
  <c r="R28" i="78" s="1"/>
  <c r="F20" i="78"/>
  <c r="H20" i="78" s="1"/>
  <c r="K22" i="78"/>
  <c r="K26" i="78" s="1"/>
  <c r="F23" i="80"/>
  <c r="G13" i="65"/>
  <c r="M13" i="65"/>
  <c r="R13" i="65"/>
  <c r="E23" i="65"/>
  <c r="F22" i="65"/>
  <c r="F26" i="65" s="1"/>
  <c r="I23" i="72"/>
  <c r="S23" i="72"/>
  <c r="R13" i="79"/>
  <c r="E23" i="79"/>
  <c r="Q23" i="79"/>
  <c r="P9" i="65"/>
  <c r="T10" i="65"/>
  <c r="G23" i="65"/>
  <c r="M23" i="65"/>
  <c r="R23" i="65"/>
  <c r="D23" i="72"/>
  <c r="J23" i="72"/>
  <c r="O23" i="72"/>
  <c r="C13" i="79"/>
  <c r="I13" i="79"/>
  <c r="S13" i="79"/>
  <c r="G23" i="79"/>
  <c r="P19" i="79"/>
  <c r="R23" i="79"/>
  <c r="T20" i="79"/>
  <c r="K21" i="79"/>
  <c r="N48" i="79"/>
  <c r="N49" i="79" s="1"/>
  <c r="P30" i="65"/>
  <c r="U25" i="72"/>
  <c r="K21" i="72"/>
  <c r="D13" i="79"/>
  <c r="O13" i="79"/>
  <c r="K9" i="79"/>
  <c r="C23" i="79"/>
  <c r="I23" i="79"/>
  <c r="N23" i="79"/>
  <c r="P20" i="79"/>
  <c r="K30" i="79"/>
  <c r="T20" i="65"/>
  <c r="F21" i="65"/>
  <c r="H21" i="65" s="1"/>
  <c r="H9" i="72"/>
  <c r="F21" i="72"/>
  <c r="H21" i="72" s="1"/>
  <c r="K30" i="72"/>
  <c r="P9" i="72"/>
  <c r="F11" i="72"/>
  <c r="H11" i="72" s="1"/>
  <c r="K12" i="72"/>
  <c r="L16" i="72"/>
  <c r="T22" i="72"/>
  <c r="T26" i="72" s="1"/>
  <c r="F30" i="72"/>
  <c r="H30" i="72" s="1"/>
  <c r="F8" i="65"/>
  <c r="H8" i="65" s="1"/>
  <c r="K9" i="65"/>
  <c r="F12" i="65"/>
  <c r="H12" i="65" s="1"/>
  <c r="P11" i="72"/>
  <c r="I13" i="72"/>
  <c r="I28" i="72" s="1"/>
  <c r="N13" i="72"/>
  <c r="S13" i="72"/>
  <c r="T9" i="72"/>
  <c r="K11" i="72"/>
  <c r="P12" i="72"/>
  <c r="E23" i="72"/>
  <c r="T19" i="72"/>
  <c r="F20" i="72"/>
  <c r="H20" i="72" s="1"/>
  <c r="Q26" i="72"/>
  <c r="P30" i="72"/>
  <c r="N48" i="72"/>
  <c r="N49" i="72" s="1"/>
  <c r="J13" i="65"/>
  <c r="O13" i="65"/>
  <c r="P10" i="65"/>
  <c r="C23" i="65"/>
  <c r="I23" i="65"/>
  <c r="N23" i="65"/>
  <c r="S23" i="65"/>
  <c r="Q16" i="72"/>
  <c r="D13" i="72"/>
  <c r="U15" i="72"/>
  <c r="C23" i="72"/>
  <c r="G23" i="72"/>
  <c r="P19" i="72"/>
  <c r="R23" i="72"/>
  <c r="P22" i="72"/>
  <c r="P26" i="72" s="1"/>
  <c r="F8" i="79"/>
  <c r="H8" i="79" s="1"/>
  <c r="L13" i="79"/>
  <c r="Q13" i="79"/>
  <c r="E13" i="65"/>
  <c r="L13" i="65"/>
  <c r="Q13" i="65"/>
  <c r="F9" i="65"/>
  <c r="K10" i="65"/>
  <c r="T12" i="65"/>
  <c r="D23" i="65"/>
  <c r="J23" i="65"/>
  <c r="O23" i="65"/>
  <c r="K20" i="65"/>
  <c r="H30" i="65"/>
  <c r="K30" i="65"/>
  <c r="H8" i="72"/>
  <c r="G13" i="72"/>
  <c r="M13" i="72"/>
  <c r="R13" i="72"/>
  <c r="K9" i="72"/>
  <c r="C16" i="72"/>
  <c r="T12" i="72"/>
  <c r="N23" i="72"/>
  <c r="F22" i="72"/>
  <c r="F26" i="72" s="1"/>
  <c r="N52" i="72"/>
  <c r="G13" i="79"/>
  <c r="M13" i="79"/>
  <c r="T10" i="79"/>
  <c r="F21" i="79"/>
  <c r="H21" i="79" s="1"/>
  <c r="T22" i="79"/>
  <c r="H56" i="64"/>
  <c r="U13" i="64"/>
  <c r="X8" i="64"/>
  <c r="L23" i="72"/>
  <c r="I13" i="65"/>
  <c r="N13" i="65"/>
  <c r="S13" i="65"/>
  <c r="N48" i="65"/>
  <c r="N49" i="65" s="1"/>
  <c r="E13" i="72"/>
  <c r="J13" i="72"/>
  <c r="O13" i="72"/>
  <c r="L13" i="72"/>
  <c r="L28" i="72" s="1"/>
  <c r="J16" i="72"/>
  <c r="N16" i="72"/>
  <c r="F19" i="72"/>
  <c r="D16" i="72"/>
  <c r="K22" i="72"/>
  <c r="K26" i="72" s="1"/>
  <c r="P12" i="79"/>
  <c r="F20" i="79"/>
  <c r="H20" i="79" s="1"/>
  <c r="F30" i="79"/>
  <c r="H30" i="79" s="1"/>
  <c r="C16" i="65"/>
  <c r="M16" i="65"/>
  <c r="R16" i="65"/>
  <c r="N52" i="65"/>
  <c r="F9" i="79"/>
  <c r="H9" i="79" s="1"/>
  <c r="Q16" i="79"/>
  <c r="K19" i="79"/>
  <c r="M23" i="79"/>
  <c r="C26" i="79"/>
  <c r="N16" i="65"/>
  <c r="S16" i="65"/>
  <c r="F20" i="65"/>
  <c r="H20" i="65" s="1"/>
  <c r="I16" i="79"/>
  <c r="R16" i="79"/>
  <c r="N13" i="79"/>
  <c r="M16" i="79"/>
  <c r="T19" i="79"/>
  <c r="P22" i="79"/>
  <c r="P26" i="79" s="1"/>
  <c r="K8" i="65"/>
  <c r="E16" i="65"/>
  <c r="J16" i="65"/>
  <c r="O16" i="65"/>
  <c r="T21" i="65"/>
  <c r="P22" i="65"/>
  <c r="P26" i="65" s="1"/>
  <c r="P8" i="79"/>
  <c r="T8" i="79"/>
  <c r="T9" i="79"/>
  <c r="J13" i="79"/>
  <c r="P8" i="65"/>
  <c r="T8" i="65"/>
  <c r="G16" i="65"/>
  <c r="L16" i="65"/>
  <c r="Q16" i="65"/>
  <c r="P20" i="65"/>
  <c r="P21" i="65"/>
  <c r="K22" i="65"/>
  <c r="K26" i="65" s="1"/>
  <c r="P9" i="79"/>
  <c r="K11" i="79"/>
  <c r="T16" i="67"/>
  <c r="P16" i="67"/>
  <c r="K16" i="67"/>
  <c r="F16" i="67"/>
  <c r="H57" i="64"/>
  <c r="H55" i="64"/>
  <c r="F55" i="64"/>
  <c r="T56" i="57"/>
  <c r="P56" i="57"/>
  <c r="K56" i="57"/>
  <c r="I13" i="58"/>
  <c r="M16" i="58"/>
  <c r="L23" i="58"/>
  <c r="D26" i="58"/>
  <c r="D16" i="59"/>
  <c r="I23" i="59"/>
  <c r="I26" i="59"/>
  <c r="M26" i="59"/>
  <c r="Q26" i="59"/>
  <c r="D13" i="60"/>
  <c r="U15" i="60"/>
  <c r="M16" i="60"/>
  <c r="F19" i="60"/>
  <c r="J16" i="60"/>
  <c r="T21" i="60"/>
  <c r="K22" i="60"/>
  <c r="K26" i="60" s="1"/>
  <c r="D26" i="60"/>
  <c r="S13" i="61"/>
  <c r="D16" i="61"/>
  <c r="Q16" i="61"/>
  <c r="C16" i="58"/>
  <c r="I16" i="58"/>
  <c r="R16" i="58"/>
  <c r="P22" i="58"/>
  <c r="P26" i="58" s="1"/>
  <c r="T22" i="58"/>
  <c r="T26" i="58" s="1"/>
  <c r="C13" i="59"/>
  <c r="U15" i="59"/>
  <c r="J23" i="59"/>
  <c r="I13" i="60"/>
  <c r="O16" i="60"/>
  <c r="P22" i="60"/>
  <c r="P26" i="60" s="1"/>
  <c r="T22" i="60"/>
  <c r="T26" i="60" s="1"/>
  <c r="E16" i="61"/>
  <c r="K11" i="61"/>
  <c r="I16" i="61"/>
  <c r="R16" i="61"/>
  <c r="F8" i="58"/>
  <c r="F10" i="59"/>
  <c r="F19" i="59"/>
  <c r="C26" i="59"/>
  <c r="Q16" i="60"/>
  <c r="L16" i="60"/>
  <c r="K20" i="60"/>
  <c r="J23" i="60"/>
  <c r="R23" i="60"/>
  <c r="K10" i="61"/>
  <c r="F11" i="61"/>
  <c r="H11" i="61" s="1"/>
  <c r="J16" i="61"/>
  <c r="S16" i="61"/>
  <c r="T25" i="61"/>
  <c r="U25" i="61" s="1"/>
  <c r="Q16" i="58"/>
  <c r="D23" i="59"/>
  <c r="U25" i="59"/>
  <c r="C16" i="60"/>
  <c r="O23" i="60"/>
  <c r="F8" i="61"/>
  <c r="J13" i="61"/>
  <c r="N13" i="61"/>
  <c r="R13" i="61"/>
  <c r="P10" i="61"/>
  <c r="T10" i="61"/>
  <c r="C16" i="61"/>
  <c r="G16" i="61"/>
  <c r="L16" i="61"/>
  <c r="T11" i="61"/>
  <c r="P21" i="61"/>
  <c r="T21" i="61"/>
  <c r="K22" i="61"/>
  <c r="K26" i="61" s="1"/>
  <c r="D26" i="61"/>
  <c r="C13" i="62"/>
  <c r="T15" i="62"/>
  <c r="U15" i="62" s="1"/>
  <c r="D16" i="62"/>
  <c r="P19" i="62"/>
  <c r="T19" i="62"/>
  <c r="T25" i="62"/>
  <c r="U25" i="62" s="1"/>
  <c r="C16" i="63"/>
  <c r="Q16" i="63"/>
  <c r="G16" i="63"/>
  <c r="T25" i="63"/>
  <c r="U25" i="63" s="1"/>
  <c r="O16" i="61"/>
  <c r="P22" i="61"/>
  <c r="P26" i="61" s="1"/>
  <c r="T22" i="61"/>
  <c r="M23" i="61"/>
  <c r="Q23" i="61"/>
  <c r="P8" i="62"/>
  <c r="T8" i="62"/>
  <c r="D13" i="62"/>
  <c r="F22" i="62"/>
  <c r="F26" i="62" s="1"/>
  <c r="C26" i="62"/>
  <c r="P10" i="63"/>
  <c r="T10" i="63"/>
  <c r="K11" i="63"/>
  <c r="C13" i="63"/>
  <c r="D16" i="63"/>
  <c r="L16" i="63"/>
  <c r="F22" i="63"/>
  <c r="F26" i="63" s="1"/>
  <c r="I16" i="62"/>
  <c r="F19" i="62"/>
  <c r="K22" i="62"/>
  <c r="K26" i="62" s="1"/>
  <c r="K8" i="63"/>
  <c r="F19" i="63"/>
  <c r="M16" i="63"/>
  <c r="K22" i="63"/>
  <c r="K26" i="63" s="1"/>
  <c r="M16" i="61"/>
  <c r="O23" i="61"/>
  <c r="G16" i="62"/>
  <c r="K19" i="62"/>
  <c r="P22" i="62"/>
  <c r="P26" i="62" s="1"/>
  <c r="T22" i="62"/>
  <c r="P8" i="63"/>
  <c r="T8" i="63"/>
  <c r="F10" i="63"/>
  <c r="K19" i="63"/>
  <c r="P22" i="63"/>
  <c r="P26" i="63" s="1"/>
  <c r="T22" i="63"/>
  <c r="P11" i="65"/>
  <c r="T11" i="65"/>
  <c r="C13" i="65"/>
  <c r="T15" i="65"/>
  <c r="U15" i="65" s="1"/>
  <c r="D16" i="65"/>
  <c r="P19" i="65"/>
  <c r="T19" i="65"/>
  <c r="I26" i="65"/>
  <c r="M26" i="65"/>
  <c r="Q26" i="65"/>
  <c r="P8" i="66"/>
  <c r="T8" i="66"/>
  <c r="F10" i="66"/>
  <c r="T15" i="66"/>
  <c r="U15" i="66" s="1"/>
  <c r="D16" i="66"/>
  <c r="M16" i="66"/>
  <c r="K21" i="66"/>
  <c r="H22" i="66"/>
  <c r="P22" i="66"/>
  <c r="P26" i="66" s="1"/>
  <c r="T22" i="66"/>
  <c r="T26" i="66" s="1"/>
  <c r="M23" i="66"/>
  <c r="Q23" i="66"/>
  <c r="D13" i="65"/>
  <c r="I16" i="65"/>
  <c r="T25" i="65"/>
  <c r="U25" i="65" s="1"/>
  <c r="K10" i="66"/>
  <c r="T11" i="66"/>
  <c r="F19" i="66"/>
  <c r="P21" i="66"/>
  <c r="T21" i="66"/>
  <c r="D26" i="66"/>
  <c r="H16" i="67"/>
  <c r="F19" i="65"/>
  <c r="C23" i="66"/>
  <c r="I26" i="66"/>
  <c r="K19" i="65"/>
  <c r="L16" i="66"/>
  <c r="L23" i="66"/>
  <c r="D13" i="69"/>
  <c r="E16" i="69"/>
  <c r="M16" i="69"/>
  <c r="M23" i="69"/>
  <c r="Q23" i="69"/>
  <c r="I13" i="70"/>
  <c r="L16" i="70"/>
  <c r="Q16" i="70"/>
  <c r="D16" i="70"/>
  <c r="I26" i="70"/>
  <c r="M26" i="70"/>
  <c r="Q26" i="70"/>
  <c r="F10" i="71"/>
  <c r="H10" i="71" s="1"/>
  <c r="I13" i="71"/>
  <c r="R13" i="71"/>
  <c r="O16" i="71"/>
  <c r="D23" i="71"/>
  <c r="F19" i="71"/>
  <c r="H19" i="71" s="1"/>
  <c r="F22" i="71"/>
  <c r="F26" i="71" s="1"/>
  <c r="M26" i="71"/>
  <c r="P8" i="69"/>
  <c r="T8" i="69"/>
  <c r="G16" i="69"/>
  <c r="L16" i="69"/>
  <c r="O16" i="69"/>
  <c r="T25" i="69"/>
  <c r="U25" i="69" s="1"/>
  <c r="C16" i="70"/>
  <c r="M16" i="70"/>
  <c r="R16" i="70"/>
  <c r="I16" i="70"/>
  <c r="J13" i="71"/>
  <c r="I16" i="71"/>
  <c r="Q16" i="71"/>
  <c r="T22" i="71"/>
  <c r="T26" i="71" s="1"/>
  <c r="Q23" i="71"/>
  <c r="T15" i="69"/>
  <c r="U15" i="69" s="1"/>
  <c r="C16" i="69"/>
  <c r="I16" i="69"/>
  <c r="F22" i="69"/>
  <c r="S23" i="69"/>
  <c r="S28" i="69" s="1"/>
  <c r="F8" i="70"/>
  <c r="F19" i="70"/>
  <c r="H19" i="70" s="1"/>
  <c r="J16" i="70"/>
  <c r="C26" i="70"/>
  <c r="F8" i="71"/>
  <c r="C16" i="71"/>
  <c r="G16" i="71"/>
  <c r="S16" i="71"/>
  <c r="N16" i="71"/>
  <c r="G23" i="71"/>
  <c r="M23" i="71"/>
  <c r="D16" i="69"/>
  <c r="F19" i="69"/>
  <c r="Q16" i="69"/>
  <c r="L23" i="69"/>
  <c r="K19" i="70"/>
  <c r="T15" i="70"/>
  <c r="U15" i="70" s="1"/>
  <c r="D23" i="70"/>
  <c r="D16" i="71"/>
  <c r="M16" i="71"/>
  <c r="L16" i="71"/>
  <c r="L23" i="71"/>
  <c r="U25" i="71"/>
  <c r="S23" i="71"/>
  <c r="N49" i="71"/>
  <c r="P10" i="72"/>
  <c r="T10" i="72"/>
  <c r="C13" i="72"/>
  <c r="S16" i="72"/>
  <c r="I16" i="72"/>
  <c r="P21" i="72"/>
  <c r="T21" i="72"/>
  <c r="D26" i="72"/>
  <c r="P11" i="73"/>
  <c r="T15" i="73"/>
  <c r="U15" i="73" s="1"/>
  <c r="S16" i="73"/>
  <c r="P21" i="73"/>
  <c r="T21" i="73"/>
  <c r="D26" i="73"/>
  <c r="N13" i="74"/>
  <c r="P19" i="74"/>
  <c r="T19" i="74"/>
  <c r="I23" i="74"/>
  <c r="Q26" i="74"/>
  <c r="K8" i="72"/>
  <c r="E16" i="72"/>
  <c r="K19" i="72"/>
  <c r="M23" i="72"/>
  <c r="Q23" i="72"/>
  <c r="D13" i="73"/>
  <c r="N16" i="73"/>
  <c r="M23" i="73"/>
  <c r="Q23" i="73"/>
  <c r="D13" i="74"/>
  <c r="J13" i="74"/>
  <c r="D23" i="74"/>
  <c r="F19" i="74"/>
  <c r="P21" i="74"/>
  <c r="O23" i="74"/>
  <c r="P8" i="72"/>
  <c r="T8" i="72"/>
  <c r="F10" i="72"/>
  <c r="Q13" i="72"/>
  <c r="G16" i="72"/>
  <c r="O16" i="72"/>
  <c r="K20" i="72"/>
  <c r="K10" i="73"/>
  <c r="F11" i="73"/>
  <c r="C16" i="73"/>
  <c r="J16" i="73"/>
  <c r="O16" i="73"/>
  <c r="E13" i="74"/>
  <c r="I13" i="74"/>
  <c r="M13" i="74"/>
  <c r="Q13" i="74"/>
  <c r="T10" i="74"/>
  <c r="I16" i="74"/>
  <c r="Q23" i="74"/>
  <c r="T25" i="74"/>
  <c r="U25" i="74" s="1"/>
  <c r="I26" i="74"/>
  <c r="M16" i="72"/>
  <c r="I16" i="73"/>
  <c r="Q16" i="73"/>
  <c r="G16" i="74"/>
  <c r="S16" i="74"/>
  <c r="R16" i="74"/>
  <c r="G23" i="74"/>
  <c r="M23" i="74"/>
  <c r="P8" i="75"/>
  <c r="T8" i="75"/>
  <c r="F10" i="75"/>
  <c r="I13" i="75"/>
  <c r="I16" i="75"/>
  <c r="L16" i="75"/>
  <c r="P19" i="75"/>
  <c r="T19" i="75"/>
  <c r="F21" i="75"/>
  <c r="H21" i="75" s="1"/>
  <c r="E23" i="75"/>
  <c r="I23" i="75"/>
  <c r="M26" i="75"/>
  <c r="Q26" i="75"/>
  <c r="I13" i="76"/>
  <c r="Q16" i="76"/>
  <c r="K19" i="76"/>
  <c r="O16" i="76"/>
  <c r="O23" i="76"/>
  <c r="D16" i="76"/>
  <c r="G13" i="77"/>
  <c r="D26" i="77"/>
  <c r="F22" i="77"/>
  <c r="F26" i="77" s="1"/>
  <c r="I13" i="78"/>
  <c r="D23" i="78"/>
  <c r="F19" i="78"/>
  <c r="D16" i="78"/>
  <c r="C16" i="75"/>
  <c r="J16" i="75"/>
  <c r="Q16" i="75"/>
  <c r="N23" i="75"/>
  <c r="E16" i="76"/>
  <c r="C23" i="76"/>
  <c r="G23" i="76"/>
  <c r="G16" i="76"/>
  <c r="Q23" i="76"/>
  <c r="T19" i="76"/>
  <c r="R16" i="76"/>
  <c r="C16" i="77"/>
  <c r="M13" i="78"/>
  <c r="C16" i="79"/>
  <c r="D16" i="75"/>
  <c r="M16" i="75"/>
  <c r="C26" i="75"/>
  <c r="M23" i="76"/>
  <c r="P19" i="76"/>
  <c r="J16" i="76"/>
  <c r="T25" i="76"/>
  <c r="S16" i="77"/>
  <c r="L16" i="77"/>
  <c r="F19" i="77"/>
  <c r="D16" i="77"/>
  <c r="D13" i="78"/>
  <c r="O13" i="78"/>
  <c r="U15" i="78"/>
  <c r="Q13" i="78"/>
  <c r="M16" i="78"/>
  <c r="P19" i="78"/>
  <c r="M23" i="78"/>
  <c r="Q23" i="78"/>
  <c r="I16" i="80"/>
  <c r="K20" i="80"/>
  <c r="G16" i="75"/>
  <c r="R16" i="75"/>
  <c r="L23" i="75"/>
  <c r="M16" i="76"/>
  <c r="N16" i="76"/>
  <c r="S16" i="76"/>
  <c r="S23" i="76"/>
  <c r="O16" i="77"/>
  <c r="C13" i="77"/>
  <c r="L13" i="78"/>
  <c r="K19" i="78"/>
  <c r="I16" i="78"/>
  <c r="L16" i="76"/>
  <c r="F21" i="76"/>
  <c r="H21" i="76" s="1"/>
  <c r="P8" i="77"/>
  <c r="T8" i="77"/>
  <c r="P10" i="77"/>
  <c r="T10" i="77"/>
  <c r="P11" i="77"/>
  <c r="D13" i="77"/>
  <c r="R16" i="77"/>
  <c r="F8" i="78"/>
  <c r="P10" i="78"/>
  <c r="T10" i="78"/>
  <c r="O16" i="78"/>
  <c r="C23" i="78"/>
  <c r="O16" i="79"/>
  <c r="F13" i="80"/>
  <c r="F28" i="80" s="1"/>
  <c r="N13" i="80"/>
  <c r="N28" i="80" s="1"/>
  <c r="R13" i="80"/>
  <c r="H9" i="80"/>
  <c r="C13" i="80"/>
  <c r="C28" i="80" s="1"/>
  <c r="I13" i="80"/>
  <c r="I28" i="80" s="1"/>
  <c r="K9" i="80"/>
  <c r="K13" i="80" s="1"/>
  <c r="S28" i="80"/>
  <c r="J23" i="77"/>
  <c r="C13" i="78"/>
  <c r="C16" i="78"/>
  <c r="G16" i="78"/>
  <c r="S16" i="78"/>
  <c r="T25" i="78"/>
  <c r="U25" i="78" s="1"/>
  <c r="T21" i="78"/>
  <c r="E13" i="79"/>
  <c r="L23" i="79"/>
  <c r="L16" i="79"/>
  <c r="T21" i="79"/>
  <c r="T25" i="79"/>
  <c r="U25" i="79" s="1"/>
  <c r="O28" i="80"/>
  <c r="G16" i="77"/>
  <c r="G23" i="77"/>
  <c r="P21" i="78"/>
  <c r="G23" i="78"/>
  <c r="F10" i="79"/>
  <c r="K22" i="79"/>
  <c r="K26" i="79" s="1"/>
  <c r="I26" i="79"/>
  <c r="H11" i="80"/>
  <c r="C16" i="80"/>
  <c r="T11" i="80"/>
  <c r="T13" i="80" s="1"/>
  <c r="Q16" i="80"/>
  <c r="Q13" i="80"/>
  <c r="Q28" i="80" s="1"/>
  <c r="P20" i="80"/>
  <c r="M16" i="80"/>
  <c r="N49" i="80"/>
  <c r="Q16" i="78"/>
  <c r="K8" i="79"/>
  <c r="T15" i="79"/>
  <c r="U15" i="79" s="1"/>
  <c r="T11" i="79"/>
  <c r="E16" i="79"/>
  <c r="D16" i="79"/>
  <c r="D23" i="79"/>
  <c r="F19" i="79"/>
  <c r="P21" i="79"/>
  <c r="F22" i="79"/>
  <c r="F26" i="79" s="1"/>
  <c r="J13" i="80"/>
  <c r="N16" i="80"/>
  <c r="D16" i="80"/>
  <c r="D23" i="80"/>
  <c r="L28" i="80"/>
  <c r="P13" i="80"/>
  <c r="G16" i="79"/>
  <c r="S16" i="79"/>
  <c r="N16" i="79"/>
  <c r="S23" i="79"/>
  <c r="D13" i="80"/>
  <c r="U8" i="80"/>
  <c r="J23" i="80"/>
  <c r="J16" i="80"/>
  <c r="R16" i="80"/>
  <c r="R23" i="80"/>
  <c r="C26" i="80"/>
  <c r="H22" i="80"/>
  <c r="H23" i="80" s="1"/>
  <c r="T15" i="80"/>
  <c r="U15" i="80" s="1"/>
  <c r="P22" i="80"/>
  <c r="P26" i="80" s="1"/>
  <c r="T22" i="80"/>
  <c r="T25" i="80"/>
  <c r="U25" i="80" s="1"/>
  <c r="J16" i="79"/>
  <c r="G16" i="80"/>
  <c r="R16" i="72"/>
  <c r="I16" i="66"/>
  <c r="T30" i="55"/>
  <c r="S26" i="55"/>
  <c r="R26" i="55"/>
  <c r="Q26" i="55"/>
  <c r="O26" i="55"/>
  <c r="N26" i="55"/>
  <c r="M26" i="55"/>
  <c r="L26" i="55"/>
  <c r="J26" i="55"/>
  <c r="I26" i="55"/>
  <c r="G26" i="55"/>
  <c r="E26" i="55"/>
  <c r="C26" i="55"/>
  <c r="T25" i="55"/>
  <c r="T15" i="55"/>
  <c r="T30" i="54"/>
  <c r="S26" i="54"/>
  <c r="R26" i="54"/>
  <c r="Q26" i="54"/>
  <c r="O26" i="54"/>
  <c r="N26" i="54"/>
  <c r="M26" i="54"/>
  <c r="L26" i="54"/>
  <c r="J26" i="54"/>
  <c r="I26" i="54"/>
  <c r="G26" i="54"/>
  <c r="E26" i="54"/>
  <c r="D26" i="54"/>
  <c r="T15" i="54"/>
  <c r="T30" i="53"/>
  <c r="S26" i="53"/>
  <c r="R26" i="53"/>
  <c r="Q26" i="53"/>
  <c r="O26" i="53"/>
  <c r="N26" i="53"/>
  <c r="M26" i="53"/>
  <c r="L26" i="53"/>
  <c r="J26" i="53"/>
  <c r="I26" i="53"/>
  <c r="G26" i="53"/>
  <c r="E26" i="53"/>
  <c r="D26" i="53"/>
  <c r="C26" i="53"/>
  <c r="T25" i="53"/>
  <c r="T15" i="53"/>
  <c r="T30" i="52"/>
  <c r="S26" i="52"/>
  <c r="R26" i="52"/>
  <c r="O26" i="52"/>
  <c r="N26" i="52"/>
  <c r="L26" i="52"/>
  <c r="J26" i="52"/>
  <c r="G26" i="52"/>
  <c r="E26" i="52"/>
  <c r="D26" i="52"/>
  <c r="C26" i="52"/>
  <c r="T25" i="52"/>
  <c r="T15" i="52"/>
  <c r="T30" i="51"/>
  <c r="S26" i="51"/>
  <c r="R26" i="51"/>
  <c r="Q26" i="51"/>
  <c r="O26" i="51"/>
  <c r="N26" i="51"/>
  <c r="M26" i="51"/>
  <c r="L26" i="51"/>
  <c r="J26" i="51"/>
  <c r="I26" i="51"/>
  <c r="G26" i="51"/>
  <c r="E26" i="51"/>
  <c r="D26" i="51"/>
  <c r="T15" i="51"/>
  <c r="T30" i="50"/>
  <c r="S26" i="50"/>
  <c r="R26" i="50"/>
  <c r="Q26" i="50"/>
  <c r="O26" i="50"/>
  <c r="N26" i="50"/>
  <c r="M26" i="50"/>
  <c r="L26" i="50"/>
  <c r="J26" i="50"/>
  <c r="G26" i="50"/>
  <c r="E26" i="50"/>
  <c r="C26" i="50"/>
  <c r="T15" i="50"/>
  <c r="T30" i="49"/>
  <c r="S26" i="49"/>
  <c r="R26" i="49"/>
  <c r="Q26" i="49"/>
  <c r="O26" i="49"/>
  <c r="N26" i="49"/>
  <c r="M26" i="49"/>
  <c r="L26" i="49"/>
  <c r="J26" i="49"/>
  <c r="G26" i="49"/>
  <c r="E26" i="49"/>
  <c r="D26" i="49"/>
  <c r="C26" i="49"/>
  <c r="T15" i="49"/>
  <c r="K20" i="54" l="1"/>
  <c r="D28" i="60"/>
  <c r="J28" i="58"/>
  <c r="C28" i="74"/>
  <c r="L28" i="63"/>
  <c r="I28" i="73"/>
  <c r="P20" i="54"/>
  <c r="K12" i="54"/>
  <c r="E28" i="76"/>
  <c r="E28" i="75"/>
  <c r="R28" i="74"/>
  <c r="K9" i="49"/>
  <c r="F12" i="49"/>
  <c r="H12" i="49" s="1"/>
  <c r="H22" i="65"/>
  <c r="H26" i="65" s="1"/>
  <c r="U9" i="69"/>
  <c r="X9" i="69" s="1"/>
  <c r="E28" i="73"/>
  <c r="Q28" i="65"/>
  <c r="U30" i="58"/>
  <c r="F21" i="49"/>
  <c r="H21" i="49" s="1"/>
  <c r="C28" i="62"/>
  <c r="C28" i="69"/>
  <c r="T13" i="69"/>
  <c r="R28" i="75"/>
  <c r="E28" i="70"/>
  <c r="D28" i="61"/>
  <c r="U20" i="73"/>
  <c r="X20" i="73" s="1"/>
  <c r="F12" i="54"/>
  <c r="D28" i="73"/>
  <c r="M28" i="66"/>
  <c r="J28" i="61"/>
  <c r="R28" i="60"/>
  <c r="M28" i="77"/>
  <c r="G28" i="70"/>
  <c r="G28" i="60"/>
  <c r="H22" i="76"/>
  <c r="H23" i="76" s="1"/>
  <c r="F21" i="50"/>
  <c r="H21" i="50" s="1"/>
  <c r="P30" i="52"/>
  <c r="K8" i="54"/>
  <c r="F11" i="54"/>
  <c r="K21" i="54"/>
  <c r="S28" i="79"/>
  <c r="E28" i="79"/>
  <c r="C28" i="66"/>
  <c r="D28" i="59"/>
  <c r="J28" i="72"/>
  <c r="J28" i="75"/>
  <c r="N28" i="59"/>
  <c r="I28" i="61"/>
  <c r="L28" i="77"/>
  <c r="L28" i="73"/>
  <c r="D13" i="49"/>
  <c r="N52" i="50"/>
  <c r="F30" i="52"/>
  <c r="H30" i="52" s="1"/>
  <c r="U11" i="75"/>
  <c r="X11" i="75" s="1"/>
  <c r="Q28" i="69"/>
  <c r="F23" i="66"/>
  <c r="O28" i="60"/>
  <c r="O28" i="75"/>
  <c r="T23" i="59"/>
  <c r="U9" i="61"/>
  <c r="X9" i="61" s="1"/>
  <c r="P13" i="71"/>
  <c r="U9" i="66"/>
  <c r="U30" i="66"/>
  <c r="S28" i="73"/>
  <c r="O28" i="69"/>
  <c r="U20" i="74"/>
  <c r="X20" i="74" s="1"/>
  <c r="T26" i="76"/>
  <c r="I28" i="78"/>
  <c r="M28" i="73"/>
  <c r="L28" i="71"/>
  <c r="M28" i="69"/>
  <c r="L28" i="66"/>
  <c r="F13" i="63"/>
  <c r="H22" i="61"/>
  <c r="U22" i="61" s="1"/>
  <c r="X22" i="61" s="1"/>
  <c r="H22" i="58"/>
  <c r="H23" i="58" s="1"/>
  <c r="J28" i="79"/>
  <c r="N28" i="78"/>
  <c r="H22" i="59"/>
  <c r="H26" i="59" s="1"/>
  <c r="U26" i="59" s="1"/>
  <c r="U30" i="76"/>
  <c r="T9" i="50"/>
  <c r="P9" i="52"/>
  <c r="Q28" i="73"/>
  <c r="M28" i="61"/>
  <c r="U30" i="63"/>
  <c r="S28" i="59"/>
  <c r="F10" i="49"/>
  <c r="H10" i="49" s="1"/>
  <c r="K20" i="49"/>
  <c r="K10" i="50"/>
  <c r="K19" i="52"/>
  <c r="F13" i="75"/>
  <c r="M28" i="72"/>
  <c r="M28" i="71"/>
  <c r="D28" i="69"/>
  <c r="R28" i="73"/>
  <c r="U20" i="69"/>
  <c r="X20" i="69" s="1"/>
  <c r="F9" i="52"/>
  <c r="H9" i="52" s="1"/>
  <c r="J28" i="77"/>
  <c r="N28" i="77"/>
  <c r="Q28" i="75"/>
  <c r="Q28" i="77"/>
  <c r="R28" i="69"/>
  <c r="F21" i="54"/>
  <c r="H21" i="54" s="1"/>
  <c r="K23" i="77"/>
  <c r="D28" i="66"/>
  <c r="P20" i="52"/>
  <c r="T12" i="54"/>
  <c r="F30" i="49"/>
  <c r="H30" i="49" s="1"/>
  <c r="F19" i="52"/>
  <c r="H19" i="52" s="1"/>
  <c r="F8" i="54"/>
  <c r="H8" i="54" s="1"/>
  <c r="D13" i="52"/>
  <c r="H12" i="54"/>
  <c r="D23" i="54"/>
  <c r="L28" i="69"/>
  <c r="P13" i="66"/>
  <c r="F13" i="58"/>
  <c r="C28" i="59"/>
  <c r="C28" i="73"/>
  <c r="P9" i="50"/>
  <c r="N23" i="50"/>
  <c r="K30" i="52"/>
  <c r="F13" i="73"/>
  <c r="D28" i="71"/>
  <c r="U10" i="71"/>
  <c r="X10" i="71" s="1"/>
  <c r="Q28" i="66"/>
  <c r="U9" i="73"/>
  <c r="X9" i="73" s="1"/>
  <c r="S28" i="66"/>
  <c r="T23" i="69"/>
  <c r="T28" i="69" s="1"/>
  <c r="T19" i="49"/>
  <c r="F20" i="49"/>
  <c r="H20" i="49" s="1"/>
  <c r="K12" i="50"/>
  <c r="F20" i="50"/>
  <c r="H20" i="50" s="1"/>
  <c r="K21" i="50"/>
  <c r="P30" i="54"/>
  <c r="K13" i="73"/>
  <c r="U11" i="69"/>
  <c r="X11" i="69" s="1"/>
  <c r="J28" i="73"/>
  <c r="E16" i="49"/>
  <c r="T11" i="49"/>
  <c r="P19" i="49"/>
  <c r="J23" i="50"/>
  <c r="T21" i="50"/>
  <c r="P23" i="66"/>
  <c r="O28" i="66"/>
  <c r="F9" i="49"/>
  <c r="H9" i="49" s="1"/>
  <c r="K10" i="49"/>
  <c r="F11" i="50"/>
  <c r="T11" i="50"/>
  <c r="F12" i="50"/>
  <c r="H12" i="50" s="1"/>
  <c r="T20" i="54"/>
  <c r="U12" i="73"/>
  <c r="X12" i="73" s="1"/>
  <c r="R28" i="66"/>
  <c r="T9" i="49"/>
  <c r="T13" i="73"/>
  <c r="P9" i="49"/>
  <c r="P30" i="49"/>
  <c r="K11" i="52"/>
  <c r="J28" i="78"/>
  <c r="P23" i="73"/>
  <c r="T10" i="49"/>
  <c r="C23" i="49"/>
  <c r="I23" i="49"/>
  <c r="N23" i="49"/>
  <c r="P21" i="49"/>
  <c r="R23" i="49"/>
  <c r="N48" i="49"/>
  <c r="N49" i="49" s="1"/>
  <c r="T10" i="50"/>
  <c r="T20" i="50"/>
  <c r="E13" i="52"/>
  <c r="K20" i="52"/>
  <c r="N52" i="52"/>
  <c r="K9" i="54"/>
  <c r="K30" i="54"/>
  <c r="I28" i="76"/>
  <c r="J28" i="74"/>
  <c r="U21" i="69"/>
  <c r="X21" i="69" s="1"/>
  <c r="S28" i="61"/>
  <c r="L28" i="65"/>
  <c r="U30" i="77"/>
  <c r="J28" i="70"/>
  <c r="R28" i="59"/>
  <c r="U11" i="58"/>
  <c r="X11" i="58" s="1"/>
  <c r="E28" i="58"/>
  <c r="U21" i="62"/>
  <c r="X21" i="62" s="1"/>
  <c r="F13" i="60"/>
  <c r="U30" i="71"/>
  <c r="T13" i="71"/>
  <c r="E28" i="60"/>
  <c r="U30" i="73"/>
  <c r="U20" i="66"/>
  <c r="E28" i="69"/>
  <c r="M13" i="49"/>
  <c r="R13" i="49"/>
  <c r="P10" i="49"/>
  <c r="P12" i="49"/>
  <c r="D23" i="49"/>
  <c r="D28" i="49" s="1"/>
  <c r="J23" i="49"/>
  <c r="O23" i="49"/>
  <c r="T20" i="49"/>
  <c r="K21" i="49"/>
  <c r="K30" i="49"/>
  <c r="N13" i="50"/>
  <c r="P10" i="50"/>
  <c r="P20" i="50"/>
  <c r="P30" i="50"/>
  <c r="N48" i="50"/>
  <c r="N49" i="50" s="1"/>
  <c r="K10" i="52"/>
  <c r="T11" i="52"/>
  <c r="L23" i="52"/>
  <c r="Q23" i="52"/>
  <c r="U25" i="52"/>
  <c r="K21" i="52"/>
  <c r="F9" i="54"/>
  <c r="H9" i="54" s="1"/>
  <c r="U15" i="54"/>
  <c r="P11" i="54"/>
  <c r="F22" i="54"/>
  <c r="F26" i="54" s="1"/>
  <c r="O28" i="78"/>
  <c r="P23" i="76"/>
  <c r="U9" i="71"/>
  <c r="X9" i="71" s="1"/>
  <c r="U21" i="66"/>
  <c r="K13" i="66"/>
  <c r="D28" i="62"/>
  <c r="U9" i="78"/>
  <c r="X9" i="78" s="1"/>
  <c r="R28" i="58"/>
  <c r="H22" i="74"/>
  <c r="H26" i="74" s="1"/>
  <c r="R28" i="70"/>
  <c r="K23" i="69"/>
  <c r="U21" i="73"/>
  <c r="X21" i="73" s="1"/>
  <c r="J28" i="66"/>
  <c r="U10" i="73"/>
  <c r="X10" i="73" s="1"/>
  <c r="G28" i="66"/>
  <c r="K8" i="49"/>
  <c r="N13" i="49"/>
  <c r="J16" i="49"/>
  <c r="O16" i="49"/>
  <c r="K12" i="49"/>
  <c r="L23" i="49"/>
  <c r="P20" i="49"/>
  <c r="P12" i="50"/>
  <c r="K20" i="50"/>
  <c r="K22" i="50"/>
  <c r="K26" i="50" s="1"/>
  <c r="F11" i="51"/>
  <c r="H11" i="51" s="1"/>
  <c r="K12" i="51"/>
  <c r="F21" i="51"/>
  <c r="H21" i="51" s="1"/>
  <c r="P30" i="51"/>
  <c r="F10" i="52"/>
  <c r="H10" i="52" s="1"/>
  <c r="T20" i="52"/>
  <c r="F21" i="52"/>
  <c r="H21" i="52" s="1"/>
  <c r="K22" i="52"/>
  <c r="K26" i="52" s="1"/>
  <c r="H11" i="54"/>
  <c r="I23" i="54"/>
  <c r="N23" i="54"/>
  <c r="S23" i="54"/>
  <c r="M28" i="76"/>
  <c r="F23" i="74"/>
  <c r="T23" i="74"/>
  <c r="P13" i="73"/>
  <c r="P28" i="73" s="1"/>
  <c r="G28" i="75"/>
  <c r="P23" i="77"/>
  <c r="E28" i="62"/>
  <c r="G28" i="61"/>
  <c r="C28" i="58"/>
  <c r="K13" i="69"/>
  <c r="K23" i="66"/>
  <c r="F13" i="69"/>
  <c r="I28" i="66"/>
  <c r="C13" i="49"/>
  <c r="H9" i="62"/>
  <c r="H13" i="62" s="1"/>
  <c r="F13" i="62"/>
  <c r="P16" i="59"/>
  <c r="Q23" i="49"/>
  <c r="O13" i="50"/>
  <c r="Q16" i="54"/>
  <c r="T11" i="54"/>
  <c r="F23" i="61"/>
  <c r="H19" i="61"/>
  <c r="L28" i="76"/>
  <c r="F11" i="49"/>
  <c r="H11" i="49" s="1"/>
  <c r="M23" i="49"/>
  <c r="J13" i="50"/>
  <c r="E13" i="49"/>
  <c r="J13" i="49"/>
  <c r="P11" i="49"/>
  <c r="R16" i="49"/>
  <c r="E23" i="49"/>
  <c r="K22" i="49"/>
  <c r="K26" i="49" s="1"/>
  <c r="E13" i="50"/>
  <c r="L13" i="50"/>
  <c r="Q13" i="50"/>
  <c r="Q23" i="50"/>
  <c r="T19" i="50"/>
  <c r="D26" i="50"/>
  <c r="F22" i="50"/>
  <c r="K30" i="50"/>
  <c r="P11" i="52"/>
  <c r="G13" i="54"/>
  <c r="L13" i="54"/>
  <c r="Q13" i="54"/>
  <c r="F30" i="54"/>
  <c r="H30" i="54" s="1"/>
  <c r="R28" i="71"/>
  <c r="N28" i="70"/>
  <c r="P26" i="69"/>
  <c r="P23" i="69"/>
  <c r="U10" i="69"/>
  <c r="X10" i="69" s="1"/>
  <c r="J16" i="50"/>
  <c r="P13" i="59"/>
  <c r="U8" i="73"/>
  <c r="L13" i="49"/>
  <c r="Q13" i="49"/>
  <c r="G13" i="49"/>
  <c r="O13" i="49"/>
  <c r="S13" i="49"/>
  <c r="K11" i="49"/>
  <c r="N16" i="49"/>
  <c r="T12" i="49"/>
  <c r="K19" i="49"/>
  <c r="S16" i="49"/>
  <c r="T21" i="49"/>
  <c r="N52" i="49"/>
  <c r="G13" i="50"/>
  <c r="C23" i="50"/>
  <c r="M23" i="50"/>
  <c r="P19" i="50"/>
  <c r="R23" i="50"/>
  <c r="F30" i="50"/>
  <c r="H30" i="50" s="1"/>
  <c r="J13" i="52"/>
  <c r="O13" i="52"/>
  <c r="I16" i="54"/>
  <c r="K11" i="54"/>
  <c r="F26" i="69"/>
  <c r="H22" i="69"/>
  <c r="I28" i="77"/>
  <c r="C13" i="50"/>
  <c r="M13" i="50"/>
  <c r="R13" i="50"/>
  <c r="H11" i="50"/>
  <c r="P11" i="50"/>
  <c r="R16" i="50"/>
  <c r="D23" i="50"/>
  <c r="I23" i="50"/>
  <c r="P21" i="50"/>
  <c r="G13" i="52"/>
  <c r="L13" i="52"/>
  <c r="Q13" i="52"/>
  <c r="K9" i="52"/>
  <c r="L16" i="52"/>
  <c r="T12" i="52"/>
  <c r="D23" i="52"/>
  <c r="I23" i="52"/>
  <c r="M23" i="52"/>
  <c r="R23" i="52"/>
  <c r="F22" i="52"/>
  <c r="D13" i="54"/>
  <c r="I13" i="54"/>
  <c r="M13" i="54"/>
  <c r="R13" i="54"/>
  <c r="N16" i="54"/>
  <c r="R16" i="54"/>
  <c r="P12" i="54"/>
  <c r="E23" i="54"/>
  <c r="J23" i="54"/>
  <c r="O23" i="54"/>
  <c r="T21" i="54"/>
  <c r="U21" i="71"/>
  <c r="X21" i="71" s="1"/>
  <c r="P13" i="69"/>
  <c r="U21" i="70"/>
  <c r="X21" i="70" s="1"/>
  <c r="P13" i="70"/>
  <c r="U12" i="71"/>
  <c r="X12" i="71" s="1"/>
  <c r="N28" i="71"/>
  <c r="U30" i="69"/>
  <c r="U12" i="69"/>
  <c r="X12" i="69" s="1"/>
  <c r="U11" i="66"/>
  <c r="G28" i="73"/>
  <c r="E28" i="66"/>
  <c r="H22" i="73"/>
  <c r="H23" i="73" s="1"/>
  <c r="T26" i="69"/>
  <c r="F8" i="50"/>
  <c r="H8" i="50" s="1"/>
  <c r="K8" i="50"/>
  <c r="S13" i="50"/>
  <c r="F9" i="50"/>
  <c r="H9" i="50" s="1"/>
  <c r="K9" i="50"/>
  <c r="K11" i="50"/>
  <c r="N16" i="50"/>
  <c r="E16" i="50"/>
  <c r="O23" i="50"/>
  <c r="S16" i="50"/>
  <c r="C13" i="52"/>
  <c r="M13" i="52"/>
  <c r="R13" i="52"/>
  <c r="F11" i="52"/>
  <c r="H11" i="52" s="1"/>
  <c r="I16" i="52"/>
  <c r="Q16" i="52"/>
  <c r="P12" i="52"/>
  <c r="E23" i="52"/>
  <c r="J16" i="52"/>
  <c r="N23" i="52"/>
  <c r="T22" i="52"/>
  <c r="T26" i="52" s="1"/>
  <c r="E13" i="54"/>
  <c r="J13" i="54"/>
  <c r="N13" i="54"/>
  <c r="S13" i="54"/>
  <c r="T9" i="54"/>
  <c r="O16" i="54"/>
  <c r="S16" i="54"/>
  <c r="G23" i="54"/>
  <c r="L23" i="54"/>
  <c r="Q23" i="54"/>
  <c r="F20" i="54"/>
  <c r="H20" i="54" s="1"/>
  <c r="P21" i="54"/>
  <c r="N52" i="54"/>
  <c r="G28" i="76"/>
  <c r="F23" i="69"/>
  <c r="H19" i="69"/>
  <c r="U19" i="69" s="1"/>
  <c r="X19" i="69" s="1"/>
  <c r="S28" i="75"/>
  <c r="S28" i="78"/>
  <c r="L28" i="70"/>
  <c r="L28" i="60"/>
  <c r="E28" i="61"/>
  <c r="U11" i="70"/>
  <c r="X11" i="70" s="1"/>
  <c r="M28" i="60"/>
  <c r="U30" i="62"/>
  <c r="K23" i="59"/>
  <c r="K23" i="73"/>
  <c r="N28" i="69"/>
  <c r="F23" i="73"/>
  <c r="O16" i="50"/>
  <c r="T12" i="50"/>
  <c r="G23" i="50"/>
  <c r="L23" i="50"/>
  <c r="G16" i="50"/>
  <c r="K8" i="52"/>
  <c r="N13" i="52"/>
  <c r="S13" i="52"/>
  <c r="T9" i="52"/>
  <c r="E16" i="52"/>
  <c r="N16" i="52"/>
  <c r="R16" i="52"/>
  <c r="F12" i="52"/>
  <c r="H12" i="52" s="1"/>
  <c r="K12" i="52"/>
  <c r="O16" i="52"/>
  <c r="P22" i="52"/>
  <c r="P26" i="52" s="1"/>
  <c r="N48" i="52"/>
  <c r="N49" i="52" s="1"/>
  <c r="O13" i="54"/>
  <c r="P9" i="54"/>
  <c r="G16" i="54"/>
  <c r="L16" i="54"/>
  <c r="C23" i="54"/>
  <c r="P19" i="54"/>
  <c r="R23" i="54"/>
  <c r="N48" i="54"/>
  <c r="N49" i="54" s="1"/>
  <c r="L28" i="78"/>
  <c r="T23" i="76"/>
  <c r="F13" i="66"/>
  <c r="N28" i="61"/>
  <c r="J28" i="59"/>
  <c r="K23" i="75"/>
  <c r="G28" i="63"/>
  <c r="S28" i="60"/>
  <c r="M28" i="58"/>
  <c r="T23" i="66"/>
  <c r="H10" i="66"/>
  <c r="U10" i="66" s="1"/>
  <c r="H19" i="66"/>
  <c r="U12" i="66"/>
  <c r="T23" i="73"/>
  <c r="N28" i="66"/>
  <c r="H11" i="73"/>
  <c r="U11" i="73" s="1"/>
  <c r="X11" i="73" s="1"/>
  <c r="H16" i="56"/>
  <c r="K16" i="56"/>
  <c r="F16" i="56"/>
  <c r="Q28" i="71"/>
  <c r="J28" i="71"/>
  <c r="C28" i="65"/>
  <c r="J28" i="60"/>
  <c r="U10" i="58"/>
  <c r="X10" i="58" s="1"/>
  <c r="U20" i="59"/>
  <c r="X20" i="59" s="1"/>
  <c r="U11" i="78"/>
  <c r="X11" i="78" s="1"/>
  <c r="E28" i="78"/>
  <c r="J28" i="76"/>
  <c r="U12" i="62"/>
  <c r="X12" i="62" s="1"/>
  <c r="O28" i="62"/>
  <c r="K13" i="58"/>
  <c r="P23" i="59"/>
  <c r="U30" i="74"/>
  <c r="O28" i="63"/>
  <c r="H9" i="60"/>
  <c r="U9" i="60" s="1"/>
  <c r="X9" i="60" s="1"/>
  <c r="K13" i="75"/>
  <c r="D28" i="77"/>
  <c r="P23" i="75"/>
  <c r="G28" i="74"/>
  <c r="P13" i="62"/>
  <c r="R28" i="61"/>
  <c r="K16" i="59"/>
  <c r="U20" i="79"/>
  <c r="X20" i="79" s="1"/>
  <c r="O28" i="79"/>
  <c r="L28" i="59"/>
  <c r="S28" i="74"/>
  <c r="Q28" i="61"/>
  <c r="K13" i="61"/>
  <c r="F13" i="59"/>
  <c r="I28" i="59"/>
  <c r="H22" i="75"/>
  <c r="H26" i="75" s="1"/>
  <c r="U26" i="75" s="1"/>
  <c r="K23" i="74"/>
  <c r="C28" i="61"/>
  <c r="K13" i="59"/>
  <c r="O28" i="70"/>
  <c r="U30" i="60"/>
  <c r="T23" i="71"/>
  <c r="J28" i="63"/>
  <c r="K13" i="71"/>
  <c r="C28" i="71"/>
  <c r="U20" i="71"/>
  <c r="X20" i="71" s="1"/>
  <c r="P12" i="51"/>
  <c r="K21" i="51"/>
  <c r="N52" i="51"/>
  <c r="T9" i="53"/>
  <c r="K10" i="53"/>
  <c r="E23" i="53"/>
  <c r="T13" i="78"/>
  <c r="S28" i="71"/>
  <c r="F13" i="71"/>
  <c r="F13" i="70"/>
  <c r="F23" i="71"/>
  <c r="I28" i="71"/>
  <c r="P13" i="61"/>
  <c r="F23" i="60"/>
  <c r="D28" i="76"/>
  <c r="K13" i="76"/>
  <c r="P23" i="70"/>
  <c r="K13" i="62"/>
  <c r="O28" i="59"/>
  <c r="K13" i="77"/>
  <c r="S28" i="70"/>
  <c r="M28" i="59"/>
  <c r="Q28" i="70"/>
  <c r="O28" i="71"/>
  <c r="F13" i="76"/>
  <c r="C28" i="76"/>
  <c r="U21" i="75"/>
  <c r="X21" i="75" s="1"/>
  <c r="P13" i="75"/>
  <c r="U16" i="67"/>
  <c r="C28" i="63"/>
  <c r="U30" i="75"/>
  <c r="G28" i="59"/>
  <c r="J28" i="62"/>
  <c r="K13" i="74"/>
  <c r="X13" i="67"/>
  <c r="U28" i="67"/>
  <c r="X28" i="67" s="1"/>
  <c r="U11" i="71"/>
  <c r="X11" i="71" s="1"/>
  <c r="U28" i="57"/>
  <c r="X28" i="57" s="1"/>
  <c r="X13" i="57"/>
  <c r="K23" i="71"/>
  <c r="F8" i="51"/>
  <c r="K30" i="51"/>
  <c r="F13" i="78"/>
  <c r="U21" i="76"/>
  <c r="X21" i="76" s="1"/>
  <c r="G28" i="71"/>
  <c r="I28" i="70"/>
  <c r="T26" i="63"/>
  <c r="T13" i="63"/>
  <c r="F23" i="59"/>
  <c r="I28" i="60"/>
  <c r="L28" i="58"/>
  <c r="O28" i="72"/>
  <c r="D28" i="72"/>
  <c r="U20" i="76"/>
  <c r="X20" i="76" s="1"/>
  <c r="U12" i="75"/>
  <c r="X12" i="75" s="1"/>
  <c r="U11" i="74"/>
  <c r="X11" i="74" s="1"/>
  <c r="U10" i="76"/>
  <c r="X10" i="76" s="1"/>
  <c r="K13" i="70"/>
  <c r="P23" i="71"/>
  <c r="H22" i="71"/>
  <c r="H23" i="71" s="1"/>
  <c r="H8" i="71"/>
  <c r="U8" i="71" s="1"/>
  <c r="X8" i="71" s="1"/>
  <c r="U15" i="53"/>
  <c r="F9" i="51"/>
  <c r="H9" i="51" s="1"/>
  <c r="U15" i="51"/>
  <c r="J23" i="51"/>
  <c r="O23" i="51"/>
  <c r="P9" i="53"/>
  <c r="F10" i="53"/>
  <c r="H10" i="53" s="1"/>
  <c r="K12" i="53"/>
  <c r="P30" i="53"/>
  <c r="F11" i="55"/>
  <c r="H11" i="55" s="1"/>
  <c r="K12" i="55"/>
  <c r="I28" i="74"/>
  <c r="F13" i="61"/>
  <c r="T11" i="51"/>
  <c r="K20" i="51"/>
  <c r="T20" i="53"/>
  <c r="F30" i="53"/>
  <c r="H30" i="53" s="1"/>
  <c r="N52" i="53"/>
  <c r="K10" i="55"/>
  <c r="K19" i="55"/>
  <c r="F30" i="55"/>
  <c r="H30" i="55" s="1"/>
  <c r="N52" i="55"/>
  <c r="C28" i="78"/>
  <c r="U21" i="58"/>
  <c r="X21" i="58" s="1"/>
  <c r="K9" i="53"/>
  <c r="F21" i="53"/>
  <c r="H21" i="53" s="1"/>
  <c r="K30" i="53"/>
  <c r="K13" i="60"/>
  <c r="U30" i="61"/>
  <c r="F30" i="51"/>
  <c r="H30" i="51" s="1"/>
  <c r="F12" i="55"/>
  <c r="H12" i="55" s="1"/>
  <c r="S23" i="55"/>
  <c r="K30" i="55"/>
  <c r="T26" i="80"/>
  <c r="U9" i="80"/>
  <c r="X9" i="80" s="1"/>
  <c r="I28" i="62"/>
  <c r="U20" i="62"/>
  <c r="X20" i="62" s="1"/>
  <c r="T9" i="51"/>
  <c r="K11" i="51"/>
  <c r="C16" i="53"/>
  <c r="F20" i="53"/>
  <c r="H20" i="53" s="1"/>
  <c r="P20" i="53"/>
  <c r="K23" i="62"/>
  <c r="G28" i="72"/>
  <c r="I28" i="79"/>
  <c r="C28" i="79"/>
  <c r="T13" i="76"/>
  <c r="U21" i="60"/>
  <c r="X21" i="60" s="1"/>
  <c r="S28" i="63"/>
  <c r="K11" i="55"/>
  <c r="F19" i="55"/>
  <c r="H19" i="55" s="1"/>
  <c r="F20" i="55"/>
  <c r="H20" i="55" s="1"/>
  <c r="T23" i="77"/>
  <c r="U9" i="75"/>
  <c r="X9" i="75" s="1"/>
  <c r="T13" i="70"/>
  <c r="T13" i="59"/>
  <c r="U9" i="77"/>
  <c r="U12" i="70"/>
  <c r="X12" i="70" s="1"/>
  <c r="U10" i="60"/>
  <c r="X10" i="60" s="1"/>
  <c r="U12" i="58"/>
  <c r="X12" i="58" s="1"/>
  <c r="E28" i="63"/>
  <c r="U21" i="61"/>
  <c r="X21" i="61" s="1"/>
  <c r="P11" i="51"/>
  <c r="E23" i="51"/>
  <c r="I13" i="53"/>
  <c r="N13" i="53"/>
  <c r="S13" i="53"/>
  <c r="J16" i="53"/>
  <c r="O16" i="53"/>
  <c r="O23" i="55"/>
  <c r="K13" i="79"/>
  <c r="P23" i="80"/>
  <c r="P28" i="80" s="1"/>
  <c r="N28" i="75"/>
  <c r="O28" i="76"/>
  <c r="Q28" i="72"/>
  <c r="O28" i="74"/>
  <c r="F23" i="62"/>
  <c r="U20" i="78"/>
  <c r="X20" i="78" s="1"/>
  <c r="U12" i="78"/>
  <c r="X12" i="78" s="1"/>
  <c r="U8" i="74"/>
  <c r="X8" i="74" s="1"/>
  <c r="U10" i="70"/>
  <c r="X10" i="70" s="1"/>
  <c r="U20" i="63"/>
  <c r="X20" i="63" s="1"/>
  <c r="U8" i="63"/>
  <c r="X8" i="63" s="1"/>
  <c r="U12" i="60"/>
  <c r="X12" i="60" s="1"/>
  <c r="U9" i="58"/>
  <c r="X9" i="58" s="1"/>
  <c r="D28" i="58"/>
  <c r="T23" i="58"/>
  <c r="U11" i="60"/>
  <c r="X11" i="60" s="1"/>
  <c r="P23" i="63"/>
  <c r="I28" i="63"/>
  <c r="T13" i="58"/>
  <c r="T28" i="58" s="1"/>
  <c r="N16" i="55"/>
  <c r="R23" i="51"/>
  <c r="T20" i="51"/>
  <c r="D13" i="53"/>
  <c r="C23" i="53"/>
  <c r="N23" i="53"/>
  <c r="S23" i="53"/>
  <c r="P10" i="55"/>
  <c r="L16" i="55"/>
  <c r="T19" i="55"/>
  <c r="U25" i="55"/>
  <c r="U11" i="80"/>
  <c r="X11" i="80" s="1"/>
  <c r="G28" i="78"/>
  <c r="C28" i="77"/>
  <c r="U25" i="76"/>
  <c r="U20" i="80"/>
  <c r="X20" i="80" s="1"/>
  <c r="P23" i="78"/>
  <c r="F23" i="77"/>
  <c r="Q28" i="76"/>
  <c r="F23" i="78"/>
  <c r="T13" i="74"/>
  <c r="E28" i="74"/>
  <c r="N28" i="74"/>
  <c r="K23" i="63"/>
  <c r="O28" i="61"/>
  <c r="I28" i="58"/>
  <c r="U30" i="79"/>
  <c r="U10" i="77"/>
  <c r="U20" i="75"/>
  <c r="X20" i="75" s="1"/>
  <c r="U9" i="70"/>
  <c r="X9" i="70" s="1"/>
  <c r="U9" i="59"/>
  <c r="X9" i="59" s="1"/>
  <c r="N28" i="76"/>
  <c r="U30" i="70"/>
  <c r="H19" i="62"/>
  <c r="U19" i="62" s="1"/>
  <c r="X19" i="62" s="1"/>
  <c r="S28" i="62"/>
  <c r="P23" i="61"/>
  <c r="H22" i="78"/>
  <c r="H26" i="78" s="1"/>
  <c r="P13" i="60"/>
  <c r="G28" i="62"/>
  <c r="Q28" i="62"/>
  <c r="J13" i="51"/>
  <c r="O13" i="51"/>
  <c r="K9" i="51"/>
  <c r="P10" i="51"/>
  <c r="F12" i="51"/>
  <c r="H12" i="51" s="1"/>
  <c r="P20" i="51"/>
  <c r="T21" i="51"/>
  <c r="F9" i="53"/>
  <c r="H9" i="53" s="1"/>
  <c r="P11" i="53"/>
  <c r="R16" i="53"/>
  <c r="T12" i="53"/>
  <c r="D23" i="53"/>
  <c r="K20" i="53"/>
  <c r="G13" i="55"/>
  <c r="P8" i="55"/>
  <c r="R13" i="55"/>
  <c r="F10" i="55"/>
  <c r="H10" i="55" s="1"/>
  <c r="T11" i="55"/>
  <c r="D23" i="55"/>
  <c r="I23" i="55"/>
  <c r="P19" i="55"/>
  <c r="P30" i="55"/>
  <c r="P13" i="78"/>
  <c r="K23" i="78"/>
  <c r="S28" i="76"/>
  <c r="L28" i="75"/>
  <c r="K23" i="76"/>
  <c r="U21" i="74"/>
  <c r="X21" i="74" s="1"/>
  <c r="K23" i="70"/>
  <c r="F23" i="70"/>
  <c r="U21" i="63"/>
  <c r="X21" i="63" s="1"/>
  <c r="T13" i="62"/>
  <c r="T26" i="61"/>
  <c r="U11" i="61"/>
  <c r="X11" i="61" s="1"/>
  <c r="K23" i="60"/>
  <c r="G28" i="79"/>
  <c r="Q28" i="79"/>
  <c r="U21" i="77"/>
  <c r="F13" i="77"/>
  <c r="T23" i="78"/>
  <c r="U20" i="77"/>
  <c r="U12" i="76"/>
  <c r="X12" i="76" s="1"/>
  <c r="U8" i="76"/>
  <c r="X8" i="76" s="1"/>
  <c r="U10" i="74"/>
  <c r="X10" i="74" s="1"/>
  <c r="M28" i="63"/>
  <c r="U12" i="61"/>
  <c r="X12" i="61" s="1"/>
  <c r="U12" i="59"/>
  <c r="X12" i="59" s="1"/>
  <c r="N28" i="58"/>
  <c r="K13" i="78"/>
  <c r="E28" i="59"/>
  <c r="C28" i="70"/>
  <c r="U11" i="62"/>
  <c r="X11" i="62" s="1"/>
  <c r="P13" i="58"/>
  <c r="U9" i="63"/>
  <c r="X9" i="63" s="1"/>
  <c r="N28" i="60"/>
  <c r="L28" i="62"/>
  <c r="U8" i="59"/>
  <c r="P23" i="60"/>
  <c r="P13" i="74"/>
  <c r="T13" i="60"/>
  <c r="C13" i="51"/>
  <c r="G13" i="51"/>
  <c r="L13" i="51"/>
  <c r="P9" i="51"/>
  <c r="K10" i="51"/>
  <c r="O16" i="51"/>
  <c r="S16" i="51"/>
  <c r="G23" i="51"/>
  <c r="L23" i="51"/>
  <c r="Q23" i="51"/>
  <c r="F20" i="51"/>
  <c r="H20" i="51" s="1"/>
  <c r="P21" i="51"/>
  <c r="E13" i="53"/>
  <c r="J13" i="53"/>
  <c r="O13" i="53"/>
  <c r="D16" i="53"/>
  <c r="K11" i="53"/>
  <c r="N16" i="53"/>
  <c r="P12" i="53"/>
  <c r="J23" i="53"/>
  <c r="O23" i="53"/>
  <c r="U25" i="53"/>
  <c r="D13" i="55"/>
  <c r="K8" i="55"/>
  <c r="N13" i="55"/>
  <c r="S13" i="55"/>
  <c r="T9" i="55"/>
  <c r="U15" i="55"/>
  <c r="T10" i="55"/>
  <c r="O16" i="55"/>
  <c r="S16" i="55"/>
  <c r="C23" i="55"/>
  <c r="G23" i="55"/>
  <c r="L23" i="55"/>
  <c r="T20" i="55"/>
  <c r="F21" i="55"/>
  <c r="K21" i="55"/>
  <c r="T16" i="59"/>
  <c r="H13" i="80"/>
  <c r="H28" i="80" s="1"/>
  <c r="P23" i="79"/>
  <c r="U9" i="76"/>
  <c r="X9" i="76" s="1"/>
  <c r="U19" i="75"/>
  <c r="X19" i="75" s="1"/>
  <c r="P13" i="76"/>
  <c r="T13" i="75"/>
  <c r="D28" i="74"/>
  <c r="P23" i="74"/>
  <c r="P13" i="63"/>
  <c r="F23" i="63"/>
  <c r="U10" i="61"/>
  <c r="X10" i="61" s="1"/>
  <c r="M28" i="79"/>
  <c r="H10" i="75"/>
  <c r="U10" i="75" s="1"/>
  <c r="X10" i="75" s="1"/>
  <c r="H8" i="77"/>
  <c r="U30" i="78"/>
  <c r="U12" i="74"/>
  <c r="X12" i="74" s="1"/>
  <c r="U20" i="70"/>
  <c r="X20" i="70" s="1"/>
  <c r="R28" i="63"/>
  <c r="U20" i="58"/>
  <c r="X20" i="58" s="1"/>
  <c r="T26" i="74"/>
  <c r="H22" i="77"/>
  <c r="H19" i="77"/>
  <c r="C28" i="75"/>
  <c r="L28" i="74"/>
  <c r="T23" i="70"/>
  <c r="Q28" i="63"/>
  <c r="N28" i="62"/>
  <c r="U20" i="61"/>
  <c r="X20" i="61" s="1"/>
  <c r="O28" i="77"/>
  <c r="K23" i="61"/>
  <c r="S28" i="58"/>
  <c r="H22" i="70"/>
  <c r="H23" i="70" s="1"/>
  <c r="H22" i="63"/>
  <c r="U8" i="60"/>
  <c r="H8" i="61"/>
  <c r="U8" i="61" s="1"/>
  <c r="X8" i="61" s="1"/>
  <c r="T23" i="60"/>
  <c r="Q28" i="60"/>
  <c r="O28" i="58"/>
  <c r="G16" i="53"/>
  <c r="E16" i="55"/>
  <c r="H8" i="58"/>
  <c r="U8" i="58" s="1"/>
  <c r="R13" i="51"/>
  <c r="F22" i="51"/>
  <c r="F26" i="51" s="1"/>
  <c r="F8" i="53"/>
  <c r="H8" i="53" s="1"/>
  <c r="L13" i="53"/>
  <c r="Q13" i="53"/>
  <c r="E16" i="53"/>
  <c r="G23" i="53"/>
  <c r="L23" i="53"/>
  <c r="F22" i="53"/>
  <c r="E13" i="55"/>
  <c r="J13" i="55"/>
  <c r="O13" i="55"/>
  <c r="O28" i="55" s="1"/>
  <c r="P9" i="55"/>
  <c r="P11" i="55"/>
  <c r="T12" i="55"/>
  <c r="M23" i="55"/>
  <c r="Q23" i="55"/>
  <c r="P20" i="55"/>
  <c r="D28" i="80"/>
  <c r="H19" i="74"/>
  <c r="K23" i="65"/>
  <c r="T26" i="62"/>
  <c r="K13" i="63"/>
  <c r="T23" i="62"/>
  <c r="U8" i="62"/>
  <c r="R28" i="77"/>
  <c r="U28" i="68"/>
  <c r="X28" i="68" s="1"/>
  <c r="X13" i="68"/>
  <c r="H8" i="78"/>
  <c r="U8" i="78" s="1"/>
  <c r="X8" i="78" s="1"/>
  <c r="F23" i="76"/>
  <c r="U11" i="59"/>
  <c r="X11" i="59" s="1"/>
  <c r="H19" i="78"/>
  <c r="H19" i="63"/>
  <c r="H22" i="60"/>
  <c r="U20" i="60"/>
  <c r="X20" i="60" s="1"/>
  <c r="P23" i="58"/>
  <c r="Q28" i="58"/>
  <c r="G28" i="58"/>
  <c r="E28" i="77"/>
  <c r="U8" i="75"/>
  <c r="R28" i="62"/>
  <c r="Q28" i="59"/>
  <c r="U11" i="77"/>
  <c r="H19" i="59"/>
  <c r="H22" i="62"/>
  <c r="U9" i="74"/>
  <c r="X9" i="74" s="1"/>
  <c r="M28" i="70"/>
  <c r="T23" i="63"/>
  <c r="C28" i="60"/>
  <c r="F23" i="58"/>
  <c r="H10" i="59"/>
  <c r="U10" i="59" s="1"/>
  <c r="X10" i="59" s="1"/>
  <c r="J16" i="55"/>
  <c r="R28" i="65"/>
  <c r="K23" i="80"/>
  <c r="F13" i="74"/>
  <c r="U11" i="63"/>
  <c r="X11" i="63" s="1"/>
  <c r="D13" i="51"/>
  <c r="M13" i="51"/>
  <c r="C23" i="51"/>
  <c r="M23" i="51"/>
  <c r="E13" i="51"/>
  <c r="I13" i="51"/>
  <c r="N13" i="51"/>
  <c r="S13" i="51"/>
  <c r="C16" i="51"/>
  <c r="T12" i="51"/>
  <c r="D23" i="51"/>
  <c r="I23" i="51"/>
  <c r="N23" i="51"/>
  <c r="S23" i="51"/>
  <c r="N48" i="51"/>
  <c r="N49" i="51" s="1"/>
  <c r="G13" i="53"/>
  <c r="M13" i="53"/>
  <c r="R13" i="53"/>
  <c r="F11" i="53"/>
  <c r="H11" i="53" s="1"/>
  <c r="T11" i="53"/>
  <c r="F12" i="53"/>
  <c r="H12" i="53" s="1"/>
  <c r="P19" i="53"/>
  <c r="R23" i="53"/>
  <c r="N48" i="53"/>
  <c r="N49" i="53" s="1"/>
  <c r="F8" i="55"/>
  <c r="H8" i="55" s="1"/>
  <c r="L13" i="55"/>
  <c r="T8" i="55"/>
  <c r="F9" i="55"/>
  <c r="H9" i="55" s="1"/>
  <c r="K9" i="55"/>
  <c r="D16" i="55"/>
  <c r="I16" i="55"/>
  <c r="M16" i="55"/>
  <c r="Q16" i="55"/>
  <c r="P12" i="55"/>
  <c r="E23" i="55"/>
  <c r="J23" i="55"/>
  <c r="N23" i="55"/>
  <c r="R16" i="55"/>
  <c r="K20" i="55"/>
  <c r="F22" i="55"/>
  <c r="F26" i="55" s="1"/>
  <c r="N48" i="55"/>
  <c r="N49" i="55" s="1"/>
  <c r="X8" i="80"/>
  <c r="U21" i="78"/>
  <c r="X21" i="78" s="1"/>
  <c r="H26" i="76"/>
  <c r="U26" i="76" s="1"/>
  <c r="U10" i="78"/>
  <c r="X10" i="78" s="1"/>
  <c r="D28" i="78"/>
  <c r="T23" i="75"/>
  <c r="I28" i="75"/>
  <c r="D28" i="70"/>
  <c r="U19" i="70"/>
  <c r="X19" i="70" s="1"/>
  <c r="H10" i="63"/>
  <c r="U10" i="63" s="1"/>
  <c r="X10" i="63" s="1"/>
  <c r="P23" i="62"/>
  <c r="T13" i="61"/>
  <c r="H19" i="60"/>
  <c r="U19" i="60" s="1"/>
  <c r="X19" i="60" s="1"/>
  <c r="U12" i="79"/>
  <c r="X12" i="79" s="1"/>
  <c r="R28" i="79"/>
  <c r="T23" i="80"/>
  <c r="T28" i="80" s="1"/>
  <c r="S28" i="77"/>
  <c r="U11" i="76"/>
  <c r="X11" i="76" s="1"/>
  <c r="F23" i="75"/>
  <c r="U12" i="77"/>
  <c r="T26" i="78"/>
  <c r="T23" i="61"/>
  <c r="U30" i="59"/>
  <c r="U10" i="62"/>
  <c r="X10" i="62" s="1"/>
  <c r="D28" i="75"/>
  <c r="U12" i="63"/>
  <c r="X12" i="63" s="1"/>
  <c r="M28" i="62"/>
  <c r="N28" i="63"/>
  <c r="L28" i="61"/>
  <c r="K23" i="58"/>
  <c r="H8" i="70"/>
  <c r="D28" i="63"/>
  <c r="F13" i="79"/>
  <c r="P13" i="72"/>
  <c r="T13" i="79"/>
  <c r="U12" i="65"/>
  <c r="X12" i="65" s="1"/>
  <c r="K13" i="65"/>
  <c r="N28" i="79"/>
  <c r="M28" i="65"/>
  <c r="E28" i="65"/>
  <c r="D28" i="79"/>
  <c r="L28" i="79"/>
  <c r="T23" i="72"/>
  <c r="F23" i="65"/>
  <c r="F23" i="72"/>
  <c r="U11" i="72"/>
  <c r="X11" i="72" s="1"/>
  <c r="S28" i="72"/>
  <c r="G28" i="65"/>
  <c r="D28" i="65"/>
  <c r="T13" i="65"/>
  <c r="U30" i="72"/>
  <c r="N28" i="65"/>
  <c r="U8" i="65"/>
  <c r="X8" i="65" s="1"/>
  <c r="H19" i="72"/>
  <c r="U19" i="72" s="1"/>
  <c r="X19" i="72" s="1"/>
  <c r="F13" i="72"/>
  <c r="K13" i="72"/>
  <c r="P13" i="65"/>
  <c r="U10" i="65"/>
  <c r="X10" i="65" s="1"/>
  <c r="E28" i="72"/>
  <c r="U9" i="72"/>
  <c r="X9" i="72" s="1"/>
  <c r="U30" i="65"/>
  <c r="F13" i="65"/>
  <c r="U22" i="65"/>
  <c r="X22" i="65" s="1"/>
  <c r="R28" i="72"/>
  <c r="H10" i="72"/>
  <c r="U10" i="72" s="1"/>
  <c r="X10" i="72" s="1"/>
  <c r="T23" i="65"/>
  <c r="H9" i="65"/>
  <c r="S28" i="65"/>
  <c r="T13" i="72"/>
  <c r="C28" i="72"/>
  <c r="U21" i="65"/>
  <c r="X21" i="65" s="1"/>
  <c r="P23" i="65"/>
  <c r="I28" i="65"/>
  <c r="N28" i="72"/>
  <c r="U20" i="65"/>
  <c r="X20" i="65" s="1"/>
  <c r="O28" i="65"/>
  <c r="K23" i="72"/>
  <c r="U12" i="72"/>
  <c r="X12" i="72" s="1"/>
  <c r="P23" i="72"/>
  <c r="J28" i="65"/>
  <c r="F23" i="79"/>
  <c r="F28" i="79" s="1"/>
  <c r="U21" i="72"/>
  <c r="X21" i="72" s="1"/>
  <c r="U28" i="64"/>
  <c r="X28" i="64" s="1"/>
  <c r="X13" i="64"/>
  <c r="U20" i="72"/>
  <c r="X20" i="72" s="1"/>
  <c r="U8" i="72"/>
  <c r="X8" i="72" s="1"/>
  <c r="H22" i="72"/>
  <c r="U8" i="79"/>
  <c r="X8" i="79" s="1"/>
  <c r="U21" i="79"/>
  <c r="X21" i="79" s="1"/>
  <c r="H19" i="79"/>
  <c r="U19" i="79" s="1"/>
  <c r="X19" i="79" s="1"/>
  <c r="P13" i="79"/>
  <c r="T26" i="79"/>
  <c r="T26" i="65"/>
  <c r="U26" i="65" s="1"/>
  <c r="U11" i="79"/>
  <c r="X11" i="79" s="1"/>
  <c r="H10" i="79"/>
  <c r="U9" i="79"/>
  <c r="X9" i="79" s="1"/>
  <c r="U11" i="65"/>
  <c r="X11" i="65" s="1"/>
  <c r="H22" i="79"/>
  <c r="H23" i="79" s="1"/>
  <c r="H19" i="65"/>
  <c r="T23" i="79"/>
  <c r="K23" i="79"/>
  <c r="U56" i="57"/>
  <c r="H56" i="57"/>
  <c r="G3" i="48"/>
  <c r="T55" i="64"/>
  <c r="P55" i="64"/>
  <c r="K55" i="64"/>
  <c r="F56" i="57"/>
  <c r="P8" i="49"/>
  <c r="T8" i="49"/>
  <c r="I13" i="49"/>
  <c r="D16" i="49"/>
  <c r="G16" i="49"/>
  <c r="P22" i="49"/>
  <c r="P26" i="49" s="1"/>
  <c r="T22" i="49"/>
  <c r="I26" i="49"/>
  <c r="P8" i="50"/>
  <c r="T8" i="50"/>
  <c r="F10" i="50"/>
  <c r="D13" i="50"/>
  <c r="U15" i="50"/>
  <c r="K19" i="50"/>
  <c r="P22" i="50"/>
  <c r="P26" i="50" s="1"/>
  <c r="T22" i="50"/>
  <c r="E23" i="50"/>
  <c r="I26" i="50"/>
  <c r="P8" i="51"/>
  <c r="I16" i="51"/>
  <c r="Q16" i="51"/>
  <c r="C16" i="49"/>
  <c r="T25" i="49"/>
  <c r="U25" i="49" s="1"/>
  <c r="I13" i="50"/>
  <c r="C16" i="50"/>
  <c r="I16" i="50"/>
  <c r="T25" i="50"/>
  <c r="U25" i="50" s="1"/>
  <c r="Q13" i="51"/>
  <c r="T8" i="51"/>
  <c r="F10" i="51"/>
  <c r="H10" i="51" s="1"/>
  <c r="N16" i="51"/>
  <c r="F8" i="49"/>
  <c r="I16" i="49"/>
  <c r="M16" i="49"/>
  <c r="Q16" i="49"/>
  <c r="U15" i="49"/>
  <c r="F22" i="49"/>
  <c r="F26" i="49" s="1"/>
  <c r="G23" i="49"/>
  <c r="S23" i="49"/>
  <c r="D16" i="50"/>
  <c r="M16" i="50"/>
  <c r="Q16" i="50"/>
  <c r="S23" i="50"/>
  <c r="L16" i="49"/>
  <c r="F19" i="49"/>
  <c r="L16" i="50"/>
  <c r="F19" i="50"/>
  <c r="K8" i="51"/>
  <c r="L16" i="51"/>
  <c r="T10" i="51"/>
  <c r="P19" i="51"/>
  <c r="T19" i="51"/>
  <c r="T25" i="51"/>
  <c r="U25" i="51" s="1"/>
  <c r="P8" i="52"/>
  <c r="T8" i="52"/>
  <c r="I13" i="52"/>
  <c r="C16" i="52"/>
  <c r="P21" i="52"/>
  <c r="T21" i="52"/>
  <c r="J23" i="52"/>
  <c r="I16" i="53"/>
  <c r="Q16" i="53"/>
  <c r="K21" i="53"/>
  <c r="P10" i="54"/>
  <c r="T10" i="54"/>
  <c r="C16" i="54"/>
  <c r="T19" i="54"/>
  <c r="T25" i="54"/>
  <c r="U25" i="54" s="1"/>
  <c r="I13" i="55"/>
  <c r="M13" i="55"/>
  <c r="Q13" i="55"/>
  <c r="C16" i="55"/>
  <c r="P21" i="55"/>
  <c r="T21" i="55"/>
  <c r="K22" i="55"/>
  <c r="K26" i="55" s="1"/>
  <c r="D26" i="55"/>
  <c r="U22" i="80"/>
  <c r="X22" i="80" s="1"/>
  <c r="H26" i="80"/>
  <c r="H13" i="74"/>
  <c r="C26" i="51"/>
  <c r="U15" i="52"/>
  <c r="G16" i="52"/>
  <c r="S16" i="52"/>
  <c r="D16" i="52"/>
  <c r="C23" i="52"/>
  <c r="G23" i="52"/>
  <c r="O23" i="52"/>
  <c r="S23" i="52"/>
  <c r="I26" i="52"/>
  <c r="M26" i="52"/>
  <c r="Q26" i="52"/>
  <c r="P10" i="53"/>
  <c r="T10" i="53"/>
  <c r="C13" i="53"/>
  <c r="F19" i="53"/>
  <c r="M16" i="53"/>
  <c r="P21" i="53"/>
  <c r="T21" i="53"/>
  <c r="K22" i="53"/>
  <c r="K26" i="53" s="1"/>
  <c r="C13" i="54"/>
  <c r="D16" i="54"/>
  <c r="M16" i="54"/>
  <c r="C26" i="54"/>
  <c r="P22" i="55"/>
  <c r="P26" i="55" s="1"/>
  <c r="T22" i="55"/>
  <c r="T26" i="55" s="1"/>
  <c r="T13" i="77"/>
  <c r="Q28" i="78"/>
  <c r="M28" i="78"/>
  <c r="U19" i="76"/>
  <c r="X19" i="76" s="1"/>
  <c r="Q28" i="74"/>
  <c r="U19" i="71"/>
  <c r="X19" i="71" s="1"/>
  <c r="U8" i="69"/>
  <c r="H13" i="69"/>
  <c r="H26" i="66"/>
  <c r="U26" i="66" s="1"/>
  <c r="U22" i="66"/>
  <c r="U8" i="66"/>
  <c r="D16" i="51"/>
  <c r="M16" i="51"/>
  <c r="F19" i="51"/>
  <c r="J16" i="51"/>
  <c r="R16" i="51"/>
  <c r="K22" i="51"/>
  <c r="K26" i="51" s="1"/>
  <c r="F8" i="52"/>
  <c r="P10" i="52"/>
  <c r="T10" i="52"/>
  <c r="P19" i="52"/>
  <c r="T19" i="52"/>
  <c r="K8" i="53"/>
  <c r="K19" i="53"/>
  <c r="S16" i="53"/>
  <c r="P22" i="53"/>
  <c r="P26" i="53" s="1"/>
  <c r="T22" i="53"/>
  <c r="T26" i="53" s="1"/>
  <c r="I23" i="53"/>
  <c r="M23" i="53"/>
  <c r="Q23" i="53"/>
  <c r="P8" i="54"/>
  <c r="T8" i="54"/>
  <c r="F10" i="54"/>
  <c r="E16" i="54"/>
  <c r="F19" i="54"/>
  <c r="J16" i="54"/>
  <c r="K22" i="54"/>
  <c r="K26" i="54" s="1"/>
  <c r="C13" i="55"/>
  <c r="R23" i="55"/>
  <c r="J28" i="80"/>
  <c r="R28" i="80"/>
  <c r="P13" i="77"/>
  <c r="H13" i="76"/>
  <c r="M28" i="74"/>
  <c r="E16" i="51"/>
  <c r="G16" i="51"/>
  <c r="G53" i="51" s="1"/>
  <c r="G57" i="51" s="1"/>
  <c r="K19" i="51"/>
  <c r="P22" i="51"/>
  <c r="P26" i="51" s="1"/>
  <c r="T22" i="51"/>
  <c r="F20" i="52"/>
  <c r="P8" i="53"/>
  <c r="T8" i="53"/>
  <c r="L16" i="53"/>
  <c r="T19" i="53"/>
  <c r="K10" i="54"/>
  <c r="K19" i="54"/>
  <c r="P22" i="54"/>
  <c r="P26" i="54" s="1"/>
  <c r="T22" i="54"/>
  <c r="M23" i="54"/>
  <c r="G16" i="55"/>
  <c r="G28" i="77"/>
  <c r="U19" i="73"/>
  <c r="X19" i="73" s="1"/>
  <c r="T13" i="66"/>
  <c r="U19" i="58"/>
  <c r="X19" i="58" s="1"/>
  <c r="F16" i="59"/>
  <c r="M16" i="52"/>
  <c r="T30" i="47"/>
  <c r="S26" i="47"/>
  <c r="R26" i="47"/>
  <c r="Q26" i="47"/>
  <c r="Q56" i="47" s="1"/>
  <c r="Q60" i="47" s="1"/>
  <c r="O26" i="47"/>
  <c r="N26" i="47"/>
  <c r="M26" i="47"/>
  <c r="L26" i="47"/>
  <c r="J26" i="47"/>
  <c r="G26" i="47"/>
  <c r="E26" i="47"/>
  <c r="D26" i="47"/>
  <c r="C26" i="47"/>
  <c r="T30" i="46"/>
  <c r="S26" i="46"/>
  <c r="Q26" i="46"/>
  <c r="O26" i="46"/>
  <c r="M26" i="46"/>
  <c r="L26" i="46"/>
  <c r="L56" i="46" s="1"/>
  <c r="L60" i="46" s="1"/>
  <c r="J26" i="46"/>
  <c r="I26" i="46"/>
  <c r="G26" i="46"/>
  <c r="E26" i="46"/>
  <c r="C26" i="46"/>
  <c r="T25" i="46"/>
  <c r="T15" i="46"/>
  <c r="U15" i="46" s="1"/>
  <c r="T30" i="45"/>
  <c r="S26" i="45"/>
  <c r="R26" i="45"/>
  <c r="O26" i="45"/>
  <c r="N26" i="45"/>
  <c r="L26" i="45"/>
  <c r="J26" i="45"/>
  <c r="I26" i="45"/>
  <c r="G26" i="45"/>
  <c r="E26" i="45"/>
  <c r="D26" i="45"/>
  <c r="C26" i="45"/>
  <c r="T25" i="45"/>
  <c r="T30" i="44"/>
  <c r="S26" i="44"/>
  <c r="R26" i="44"/>
  <c r="R56" i="44" s="1"/>
  <c r="R60" i="44" s="1"/>
  <c r="Q26" i="44"/>
  <c r="O26" i="44"/>
  <c r="N26" i="44"/>
  <c r="L26" i="44"/>
  <c r="J26" i="44"/>
  <c r="I26" i="44"/>
  <c r="G26" i="44"/>
  <c r="E26" i="44"/>
  <c r="D26" i="44"/>
  <c r="C26" i="44"/>
  <c r="T25" i="44"/>
  <c r="T30" i="43"/>
  <c r="S26" i="43"/>
  <c r="R26" i="43"/>
  <c r="Q26" i="43"/>
  <c r="O26" i="43"/>
  <c r="N26" i="43"/>
  <c r="M26" i="43"/>
  <c r="L26" i="43"/>
  <c r="L54" i="43" s="1"/>
  <c r="L58" i="43" s="1"/>
  <c r="J26" i="43"/>
  <c r="J54" i="43" s="1"/>
  <c r="J58" i="43" s="1"/>
  <c r="I26" i="43"/>
  <c r="G26" i="43"/>
  <c r="E26" i="43"/>
  <c r="D26" i="43"/>
  <c r="D54" i="43" s="1"/>
  <c r="D58" i="43" s="1"/>
  <c r="T15" i="43"/>
  <c r="N54" i="51"/>
  <c r="N58" i="51" s="1"/>
  <c r="G54" i="51"/>
  <c r="G58" i="51" s="1"/>
  <c r="L54" i="53"/>
  <c r="L58" i="53" s="1"/>
  <c r="G57" i="58"/>
  <c r="G61" i="58" s="1"/>
  <c r="E57" i="58"/>
  <c r="E61" i="58" s="1"/>
  <c r="N55" i="59"/>
  <c r="N59" i="59" s="1"/>
  <c r="J55" i="59"/>
  <c r="J59" i="59" s="1"/>
  <c r="G55" i="59"/>
  <c r="G59" i="59" s="1"/>
  <c r="J54" i="59"/>
  <c r="J58" i="59" s="1"/>
  <c r="E57" i="60"/>
  <c r="E61" i="60" s="1"/>
  <c r="N56" i="60"/>
  <c r="N60" i="60" s="1"/>
  <c r="N55" i="61"/>
  <c r="N59" i="61" s="1"/>
  <c r="S55" i="62"/>
  <c r="S59" i="62" s="1"/>
  <c r="G55" i="62"/>
  <c r="G59" i="62" s="1"/>
  <c r="L55" i="66"/>
  <c r="L59" i="66" s="1"/>
  <c r="M54" i="67"/>
  <c r="M58" i="67" s="1"/>
  <c r="I56" i="68"/>
  <c r="I60" i="68" s="1"/>
  <c r="I55" i="69"/>
  <c r="I59" i="69" s="1"/>
  <c r="P16" i="69"/>
  <c r="N54" i="69"/>
  <c r="N58" i="69" s="1"/>
  <c r="G56" i="70"/>
  <c r="G60" i="70" s="1"/>
  <c r="N52" i="71"/>
  <c r="L56" i="71"/>
  <c r="L60" i="71" s="1"/>
  <c r="G56" i="71"/>
  <c r="G60" i="71" s="1"/>
  <c r="L54" i="72"/>
  <c r="L58" i="72" s="1"/>
  <c r="O56" i="73"/>
  <c r="O60" i="73" s="1"/>
  <c r="K16" i="73"/>
  <c r="T16" i="75"/>
  <c r="J57" i="77"/>
  <c r="J61" i="77" s="1"/>
  <c r="R57" i="77"/>
  <c r="R61" i="77" s="1"/>
  <c r="R57" i="79"/>
  <c r="R61" i="79" s="1"/>
  <c r="E56" i="80"/>
  <c r="E60" i="80" s="1"/>
  <c r="L28" i="49" l="1"/>
  <c r="E28" i="52"/>
  <c r="J28" i="49"/>
  <c r="C28" i="54"/>
  <c r="C57" i="54" s="1"/>
  <c r="C61" i="54" s="1"/>
  <c r="J28" i="52"/>
  <c r="D28" i="50"/>
  <c r="T28" i="74"/>
  <c r="C28" i="52"/>
  <c r="U9" i="62"/>
  <c r="X9" i="62" s="1"/>
  <c r="P28" i="71"/>
  <c r="O28" i="52"/>
  <c r="F28" i="63"/>
  <c r="H26" i="58"/>
  <c r="U26" i="58" s="1"/>
  <c r="U22" i="76"/>
  <c r="X22" i="76" s="1"/>
  <c r="T28" i="59"/>
  <c r="U22" i="58"/>
  <c r="X22" i="58" s="1"/>
  <c r="N28" i="50"/>
  <c r="F23" i="50"/>
  <c r="S28" i="55"/>
  <c r="K23" i="52"/>
  <c r="K28" i="74"/>
  <c r="F28" i="66"/>
  <c r="S28" i="54"/>
  <c r="D28" i="54"/>
  <c r="P28" i="77"/>
  <c r="G28" i="52"/>
  <c r="K28" i="59"/>
  <c r="Q28" i="49"/>
  <c r="U9" i="49"/>
  <c r="X9" i="49" s="1"/>
  <c r="U30" i="52"/>
  <c r="F28" i="74"/>
  <c r="K28" i="63"/>
  <c r="U22" i="75"/>
  <c r="X22" i="75" s="1"/>
  <c r="K28" i="62"/>
  <c r="H23" i="61"/>
  <c r="I28" i="55"/>
  <c r="I57" i="55" s="1"/>
  <c r="I61" i="55" s="1"/>
  <c r="K28" i="70"/>
  <c r="F28" i="75"/>
  <c r="R28" i="52"/>
  <c r="R56" i="52" s="1"/>
  <c r="R60" i="52" s="1"/>
  <c r="P28" i="69"/>
  <c r="H22" i="54"/>
  <c r="H26" i="54" s="1"/>
  <c r="H26" i="61"/>
  <c r="U26" i="61" s="1"/>
  <c r="H23" i="69"/>
  <c r="H28" i="69" s="1"/>
  <c r="G28" i="49"/>
  <c r="G55" i="49" s="1"/>
  <c r="G59" i="49" s="1"/>
  <c r="F28" i="78"/>
  <c r="U22" i="59"/>
  <c r="X22" i="59" s="1"/>
  <c r="O28" i="54"/>
  <c r="T16" i="50"/>
  <c r="K28" i="73"/>
  <c r="U20" i="54"/>
  <c r="X20" i="54" s="1"/>
  <c r="M28" i="52"/>
  <c r="M56" i="52" s="1"/>
  <c r="M60" i="52" s="1"/>
  <c r="U30" i="50"/>
  <c r="K20" i="44"/>
  <c r="T26" i="51"/>
  <c r="U19" i="61"/>
  <c r="X19" i="61" s="1"/>
  <c r="I28" i="49"/>
  <c r="P28" i="79"/>
  <c r="H13" i="60"/>
  <c r="T28" i="73"/>
  <c r="K30" i="45"/>
  <c r="F8" i="46"/>
  <c r="H8" i="46" s="1"/>
  <c r="S28" i="52"/>
  <c r="C28" i="51"/>
  <c r="F28" i="60"/>
  <c r="J28" i="54"/>
  <c r="U12" i="54"/>
  <c r="X12" i="54" s="1"/>
  <c r="D28" i="52"/>
  <c r="D56" i="52" s="1"/>
  <c r="D60" i="52" s="1"/>
  <c r="K28" i="69"/>
  <c r="P28" i="66"/>
  <c r="G23" i="46"/>
  <c r="U21" i="54"/>
  <c r="X21" i="54" s="1"/>
  <c r="F13" i="52"/>
  <c r="C28" i="53"/>
  <c r="C55" i="53" s="1"/>
  <c r="C59" i="53" s="1"/>
  <c r="F28" i="58"/>
  <c r="F28" i="76"/>
  <c r="K28" i="60"/>
  <c r="P28" i="78"/>
  <c r="K28" i="71"/>
  <c r="K28" i="77"/>
  <c r="U9" i="50"/>
  <c r="X9" i="50" s="1"/>
  <c r="L28" i="52"/>
  <c r="F11" i="43"/>
  <c r="Q28" i="55"/>
  <c r="Q57" i="55" s="1"/>
  <c r="Q61" i="55" s="1"/>
  <c r="F13" i="50"/>
  <c r="P28" i="62"/>
  <c r="U13" i="58"/>
  <c r="X13" i="58" s="1"/>
  <c r="T28" i="70"/>
  <c r="E28" i="53"/>
  <c r="E55" i="53" s="1"/>
  <c r="E59" i="53" s="1"/>
  <c r="H23" i="75"/>
  <c r="U23" i="75" s="1"/>
  <c r="X23" i="75" s="1"/>
  <c r="F28" i="70"/>
  <c r="O28" i="49"/>
  <c r="T26" i="54"/>
  <c r="F23" i="49"/>
  <c r="U11" i="54"/>
  <c r="X11" i="54" s="1"/>
  <c r="N28" i="49"/>
  <c r="N55" i="49" s="1"/>
  <c r="N59" i="49" s="1"/>
  <c r="F16" i="52"/>
  <c r="P28" i="70"/>
  <c r="T28" i="71"/>
  <c r="U20" i="49"/>
  <c r="X20" i="49" s="1"/>
  <c r="U12" i="50"/>
  <c r="X12" i="50" s="1"/>
  <c r="T11" i="44"/>
  <c r="P28" i="61"/>
  <c r="P11" i="44"/>
  <c r="F9" i="46"/>
  <c r="H9" i="46" s="1"/>
  <c r="K10" i="46"/>
  <c r="U19" i="52"/>
  <c r="X19" i="52" s="1"/>
  <c r="T8" i="46"/>
  <c r="P11" i="46"/>
  <c r="T12" i="46"/>
  <c r="F19" i="46"/>
  <c r="H19" i="46" s="1"/>
  <c r="K20" i="46"/>
  <c r="F13" i="54"/>
  <c r="H13" i="66"/>
  <c r="T13" i="50"/>
  <c r="T13" i="49"/>
  <c r="K28" i="58"/>
  <c r="H23" i="74"/>
  <c r="H28" i="74" s="1"/>
  <c r="U22" i="74"/>
  <c r="X22" i="74" s="1"/>
  <c r="F28" i="61"/>
  <c r="Q28" i="52"/>
  <c r="K13" i="49"/>
  <c r="F8" i="44"/>
  <c r="H8" i="44" s="1"/>
  <c r="P10" i="44"/>
  <c r="U25" i="44"/>
  <c r="K21" i="44"/>
  <c r="T9" i="45"/>
  <c r="F10" i="45"/>
  <c r="H10" i="45" s="1"/>
  <c r="F20" i="45"/>
  <c r="H20" i="45" s="1"/>
  <c r="U25" i="45"/>
  <c r="K21" i="45"/>
  <c r="F10" i="46"/>
  <c r="H10" i="46" s="1"/>
  <c r="K11" i="46"/>
  <c r="T28" i="77"/>
  <c r="P13" i="49"/>
  <c r="K28" i="65"/>
  <c r="U26" i="74"/>
  <c r="K28" i="76"/>
  <c r="F28" i="62"/>
  <c r="F28" i="73"/>
  <c r="I28" i="54"/>
  <c r="I57" i="54" s="1"/>
  <c r="I61" i="54" s="1"/>
  <c r="K23" i="49"/>
  <c r="J28" i="50"/>
  <c r="J55" i="50" s="1"/>
  <c r="J59" i="50" s="1"/>
  <c r="U10" i="49"/>
  <c r="X10" i="49" s="1"/>
  <c r="F9" i="44"/>
  <c r="H9" i="44" s="1"/>
  <c r="K8" i="45"/>
  <c r="F11" i="45"/>
  <c r="F23" i="54"/>
  <c r="T16" i="52"/>
  <c r="L28" i="55"/>
  <c r="P28" i="59"/>
  <c r="F28" i="69"/>
  <c r="U12" i="49"/>
  <c r="X12" i="49" s="1"/>
  <c r="U30" i="54"/>
  <c r="F30" i="44"/>
  <c r="H30" i="44" s="1"/>
  <c r="N52" i="44"/>
  <c r="T12" i="45"/>
  <c r="F19" i="45"/>
  <c r="H19" i="45" s="1"/>
  <c r="K20" i="45"/>
  <c r="K22" i="45"/>
  <c r="K26" i="45" s="1"/>
  <c r="P30" i="45"/>
  <c r="C13" i="46"/>
  <c r="K8" i="46"/>
  <c r="F20" i="46"/>
  <c r="H20" i="46" s="1"/>
  <c r="P30" i="46"/>
  <c r="T9" i="47"/>
  <c r="U25" i="46"/>
  <c r="U20" i="50"/>
  <c r="X20" i="50" s="1"/>
  <c r="P28" i="76"/>
  <c r="P16" i="50"/>
  <c r="R28" i="49"/>
  <c r="F10" i="44"/>
  <c r="K19" i="44"/>
  <c r="K30" i="44"/>
  <c r="F8" i="45"/>
  <c r="H8" i="45" s="1"/>
  <c r="G13" i="46"/>
  <c r="P12" i="46"/>
  <c r="T23" i="52"/>
  <c r="F28" i="59"/>
  <c r="P28" i="75"/>
  <c r="K28" i="75"/>
  <c r="U11" i="49"/>
  <c r="X11" i="49" s="1"/>
  <c r="K9" i="44"/>
  <c r="M16" i="44"/>
  <c r="M55" i="44" s="1"/>
  <c r="M59" i="44" s="1"/>
  <c r="R23" i="44"/>
  <c r="O23" i="46"/>
  <c r="T21" i="46"/>
  <c r="N48" i="46"/>
  <c r="N49" i="46" s="1"/>
  <c r="T28" i="66"/>
  <c r="I28" i="53"/>
  <c r="K23" i="50"/>
  <c r="U12" i="53"/>
  <c r="X12" i="53" s="1"/>
  <c r="T28" i="76"/>
  <c r="U23" i="71"/>
  <c r="X23" i="71" s="1"/>
  <c r="G3" i="57"/>
  <c r="H19" i="54"/>
  <c r="U12" i="52"/>
  <c r="X12" i="52" s="1"/>
  <c r="N28" i="54"/>
  <c r="H19" i="50"/>
  <c r="U19" i="50" s="1"/>
  <c r="X19" i="50" s="1"/>
  <c r="H19" i="49"/>
  <c r="K28" i="66"/>
  <c r="K13" i="52"/>
  <c r="T9" i="44"/>
  <c r="C23" i="44"/>
  <c r="N23" i="44"/>
  <c r="S23" i="44"/>
  <c r="N48" i="44"/>
  <c r="N49" i="44" s="1"/>
  <c r="O13" i="45"/>
  <c r="K12" i="45"/>
  <c r="R23" i="45"/>
  <c r="T20" i="45"/>
  <c r="F21" i="45"/>
  <c r="H21" i="45" s="1"/>
  <c r="F30" i="45"/>
  <c r="H30" i="45" s="1"/>
  <c r="P9" i="46"/>
  <c r="K12" i="46"/>
  <c r="L23" i="46"/>
  <c r="K30" i="46"/>
  <c r="H13" i="71"/>
  <c r="H28" i="71" s="1"/>
  <c r="U8" i="54"/>
  <c r="X8" i="54" s="1"/>
  <c r="E28" i="50"/>
  <c r="U30" i="51"/>
  <c r="M28" i="50"/>
  <c r="T23" i="49"/>
  <c r="Q28" i="50"/>
  <c r="H22" i="49"/>
  <c r="H26" i="49" s="1"/>
  <c r="C13" i="44"/>
  <c r="S13" i="44"/>
  <c r="T10" i="44"/>
  <c r="F11" i="44"/>
  <c r="H11" i="44" s="1"/>
  <c r="F12" i="44"/>
  <c r="H12" i="44" s="1"/>
  <c r="T12" i="44"/>
  <c r="P30" i="44"/>
  <c r="T11" i="45"/>
  <c r="F12" i="45"/>
  <c r="C23" i="45"/>
  <c r="K19" i="45"/>
  <c r="O13" i="46"/>
  <c r="K9" i="46"/>
  <c r="P10" i="46"/>
  <c r="T11" i="46"/>
  <c r="F12" i="46"/>
  <c r="H12" i="46" s="1"/>
  <c r="C23" i="46"/>
  <c r="P16" i="52"/>
  <c r="U23" i="73"/>
  <c r="X23" i="73" s="1"/>
  <c r="M28" i="54"/>
  <c r="M57" i="54" s="1"/>
  <c r="M61" i="54" s="1"/>
  <c r="K13" i="54"/>
  <c r="U21" i="49"/>
  <c r="X21" i="49" s="1"/>
  <c r="S28" i="49"/>
  <c r="F13" i="49"/>
  <c r="I28" i="50"/>
  <c r="I55" i="50" s="1"/>
  <c r="I59" i="50" s="1"/>
  <c r="D28" i="55"/>
  <c r="D57" i="55" s="1"/>
  <c r="D61" i="55" s="1"/>
  <c r="U9" i="53"/>
  <c r="X9" i="53" s="1"/>
  <c r="U11" i="52"/>
  <c r="X11" i="52" s="1"/>
  <c r="R28" i="54"/>
  <c r="R57" i="54" s="1"/>
  <c r="R61" i="54" s="1"/>
  <c r="U9" i="52"/>
  <c r="X9" i="52" s="1"/>
  <c r="M28" i="49"/>
  <c r="M55" i="49" s="1"/>
  <c r="M59" i="49" s="1"/>
  <c r="C28" i="49"/>
  <c r="C55" i="49" s="1"/>
  <c r="C59" i="49" s="1"/>
  <c r="U30" i="49"/>
  <c r="I13" i="44"/>
  <c r="K8" i="44"/>
  <c r="M23" i="44"/>
  <c r="P19" i="44"/>
  <c r="O16" i="44"/>
  <c r="O55" i="44" s="1"/>
  <c r="O59" i="44" s="1"/>
  <c r="F9" i="45"/>
  <c r="Q23" i="45"/>
  <c r="T19" i="45"/>
  <c r="N48" i="45"/>
  <c r="N49" i="45" s="1"/>
  <c r="G16" i="46"/>
  <c r="G55" i="46" s="1"/>
  <c r="G59" i="46" s="1"/>
  <c r="L13" i="46"/>
  <c r="F21" i="46"/>
  <c r="H21" i="46" s="1"/>
  <c r="R26" i="46"/>
  <c r="R56" i="46" s="1"/>
  <c r="R60" i="46" s="1"/>
  <c r="T22" i="46"/>
  <c r="T26" i="46" s="1"/>
  <c r="D16" i="44"/>
  <c r="D55" i="44" s="1"/>
  <c r="D59" i="44" s="1"/>
  <c r="R13" i="45"/>
  <c r="T8" i="45"/>
  <c r="M23" i="45"/>
  <c r="P19" i="45"/>
  <c r="T22" i="45"/>
  <c r="T26" i="45" s="1"/>
  <c r="Q26" i="45"/>
  <c r="Q55" i="45" s="1"/>
  <c r="Q59" i="45" s="1"/>
  <c r="C16" i="46"/>
  <c r="C55" i="46" s="1"/>
  <c r="C59" i="46" s="1"/>
  <c r="F22" i="46"/>
  <c r="F26" i="46" s="1"/>
  <c r="D26" i="46"/>
  <c r="N26" i="46"/>
  <c r="N56" i="46" s="1"/>
  <c r="N60" i="46" s="1"/>
  <c r="P22" i="46"/>
  <c r="P26" i="46" s="1"/>
  <c r="N52" i="46"/>
  <c r="L13" i="44"/>
  <c r="Q13" i="44"/>
  <c r="I16" i="44"/>
  <c r="I55" i="44" s="1"/>
  <c r="I59" i="44" s="1"/>
  <c r="K11" i="44"/>
  <c r="N16" i="44"/>
  <c r="N55" i="44" s="1"/>
  <c r="N59" i="44" s="1"/>
  <c r="R16" i="44"/>
  <c r="R55" i="44" s="1"/>
  <c r="R59" i="44" s="1"/>
  <c r="P12" i="44"/>
  <c r="E23" i="44"/>
  <c r="J16" i="44"/>
  <c r="J55" i="44" s="1"/>
  <c r="J59" i="44" s="1"/>
  <c r="O23" i="44"/>
  <c r="J13" i="45"/>
  <c r="N13" i="45"/>
  <c r="P8" i="45"/>
  <c r="S13" i="45"/>
  <c r="P9" i="45"/>
  <c r="N23" i="45"/>
  <c r="I23" i="46"/>
  <c r="N23" i="46"/>
  <c r="S23" i="46"/>
  <c r="K22" i="46"/>
  <c r="K26" i="46" s="1"/>
  <c r="G13" i="44"/>
  <c r="M13" i="44"/>
  <c r="K10" i="44"/>
  <c r="J13" i="44"/>
  <c r="Q23" i="44"/>
  <c r="T19" i="44"/>
  <c r="F20" i="44"/>
  <c r="H20" i="44" s="1"/>
  <c r="S16" i="44"/>
  <c r="K22" i="44"/>
  <c r="K26" i="44" s="1"/>
  <c r="K9" i="45"/>
  <c r="P10" i="45"/>
  <c r="E16" i="45"/>
  <c r="E54" i="45" s="1"/>
  <c r="E58" i="45" s="1"/>
  <c r="O16" i="45"/>
  <c r="P12" i="45"/>
  <c r="P20" i="45"/>
  <c r="T9" i="46"/>
  <c r="E23" i="46"/>
  <c r="J23" i="46"/>
  <c r="K21" i="46"/>
  <c r="P21" i="46"/>
  <c r="F30" i="46"/>
  <c r="H30" i="46" s="1"/>
  <c r="F30" i="43"/>
  <c r="H30" i="43" s="1"/>
  <c r="E13" i="44"/>
  <c r="O13" i="44"/>
  <c r="P9" i="44"/>
  <c r="K12" i="44"/>
  <c r="G23" i="44"/>
  <c r="L23" i="44"/>
  <c r="G16" i="44"/>
  <c r="T20" i="44"/>
  <c r="F21" i="44"/>
  <c r="H21" i="44" s="1"/>
  <c r="T22" i="44"/>
  <c r="T26" i="44" s="1"/>
  <c r="C13" i="45"/>
  <c r="G13" i="45"/>
  <c r="L13" i="45"/>
  <c r="C16" i="45"/>
  <c r="G16" i="45"/>
  <c r="G54" i="45" s="1"/>
  <c r="G58" i="45" s="1"/>
  <c r="P11" i="45"/>
  <c r="R16" i="45"/>
  <c r="R54" i="45" s="1"/>
  <c r="R58" i="45" s="1"/>
  <c r="E23" i="45"/>
  <c r="O23" i="45"/>
  <c r="S23" i="45"/>
  <c r="P22" i="45"/>
  <c r="P26" i="45" s="1"/>
  <c r="M26" i="45"/>
  <c r="M55" i="45" s="1"/>
  <c r="M59" i="45" s="1"/>
  <c r="I13" i="46"/>
  <c r="P8" i="46"/>
  <c r="R13" i="46"/>
  <c r="D16" i="46"/>
  <c r="D55" i="46" s="1"/>
  <c r="D59" i="46" s="1"/>
  <c r="N16" i="46"/>
  <c r="N55" i="46" s="1"/>
  <c r="N59" i="46" s="1"/>
  <c r="T19" i="46"/>
  <c r="T20" i="46"/>
  <c r="P9" i="47"/>
  <c r="T26" i="49"/>
  <c r="G28" i="55"/>
  <c r="F13" i="51"/>
  <c r="H26" i="69"/>
  <c r="U26" i="69" s="1"/>
  <c r="U22" i="69"/>
  <c r="X22" i="69" s="1"/>
  <c r="H20" i="52"/>
  <c r="C16" i="44"/>
  <c r="C55" i="44" s="1"/>
  <c r="C59" i="44" s="1"/>
  <c r="P20" i="44"/>
  <c r="P22" i="44"/>
  <c r="P26" i="44" s="1"/>
  <c r="P56" i="44" s="1"/>
  <c r="P60" i="44" s="1"/>
  <c r="M26" i="44"/>
  <c r="M56" i="44" s="1"/>
  <c r="M60" i="44" s="1"/>
  <c r="D13" i="45"/>
  <c r="T10" i="45"/>
  <c r="K11" i="45"/>
  <c r="N16" i="45"/>
  <c r="N54" i="45" s="1"/>
  <c r="N58" i="45" s="1"/>
  <c r="S16" i="45"/>
  <c r="S54" i="45" s="1"/>
  <c r="S58" i="45" s="1"/>
  <c r="G23" i="45"/>
  <c r="L23" i="45"/>
  <c r="N52" i="45"/>
  <c r="E13" i="46"/>
  <c r="J13" i="46"/>
  <c r="N13" i="46"/>
  <c r="S13" i="46"/>
  <c r="J16" i="46"/>
  <c r="J55" i="46" s="1"/>
  <c r="J59" i="46" s="1"/>
  <c r="O16" i="46"/>
  <c r="O55" i="46" s="1"/>
  <c r="O59" i="46" s="1"/>
  <c r="S16" i="46"/>
  <c r="S55" i="46" s="1"/>
  <c r="S59" i="46" s="1"/>
  <c r="D23" i="46"/>
  <c r="P19" i="46"/>
  <c r="R23" i="46"/>
  <c r="P20" i="46"/>
  <c r="K23" i="54"/>
  <c r="H13" i="61"/>
  <c r="H28" i="61" s="1"/>
  <c r="U13" i="66"/>
  <c r="T23" i="54"/>
  <c r="U21" i="50"/>
  <c r="X21" i="50" s="1"/>
  <c r="S28" i="50"/>
  <c r="S55" i="50" s="1"/>
  <c r="S59" i="50" s="1"/>
  <c r="G3" i="64"/>
  <c r="H23" i="66"/>
  <c r="U23" i="66" s="1"/>
  <c r="U19" i="66"/>
  <c r="U9" i="54"/>
  <c r="X9" i="54" s="1"/>
  <c r="H10" i="54"/>
  <c r="U22" i="73"/>
  <c r="X22" i="73" s="1"/>
  <c r="H26" i="73"/>
  <c r="U26" i="73" s="1"/>
  <c r="F26" i="52"/>
  <c r="H22" i="52"/>
  <c r="U11" i="50"/>
  <c r="X11" i="50" s="1"/>
  <c r="U8" i="50"/>
  <c r="H13" i="73"/>
  <c r="H28" i="73" s="1"/>
  <c r="Q28" i="54"/>
  <c r="Q57" i="54" s="1"/>
  <c r="Q61" i="54" s="1"/>
  <c r="L28" i="50"/>
  <c r="L55" i="50" s="1"/>
  <c r="L59" i="50" s="1"/>
  <c r="P23" i="49"/>
  <c r="U21" i="52"/>
  <c r="X21" i="52" s="1"/>
  <c r="H23" i="60"/>
  <c r="U23" i="60" s="1"/>
  <c r="X23" i="60" s="1"/>
  <c r="T13" i="54"/>
  <c r="P23" i="52"/>
  <c r="I28" i="52"/>
  <c r="I56" i="52" s="1"/>
  <c r="I60" i="52" s="1"/>
  <c r="K16" i="52"/>
  <c r="P13" i="50"/>
  <c r="U57" i="64"/>
  <c r="U30" i="55"/>
  <c r="K28" i="61"/>
  <c r="E28" i="54"/>
  <c r="E57" i="54" s="1"/>
  <c r="E61" i="54" s="1"/>
  <c r="H8" i="52"/>
  <c r="K13" i="50"/>
  <c r="H10" i="50"/>
  <c r="U10" i="50" s="1"/>
  <c r="X10" i="50" s="1"/>
  <c r="C28" i="50"/>
  <c r="P23" i="50"/>
  <c r="U13" i="73"/>
  <c r="X13" i="73" s="1"/>
  <c r="X8" i="73"/>
  <c r="L28" i="54"/>
  <c r="T23" i="50"/>
  <c r="T28" i="50" s="1"/>
  <c r="E28" i="49"/>
  <c r="O28" i="50"/>
  <c r="O55" i="50" s="1"/>
  <c r="O59" i="50" s="1"/>
  <c r="H8" i="49"/>
  <c r="P13" i="54"/>
  <c r="T26" i="50"/>
  <c r="P23" i="54"/>
  <c r="F23" i="52"/>
  <c r="N28" i="52"/>
  <c r="U10" i="52"/>
  <c r="X10" i="52" s="1"/>
  <c r="R28" i="50"/>
  <c r="G28" i="50"/>
  <c r="G55" i="50" s="1"/>
  <c r="G59" i="50" s="1"/>
  <c r="G28" i="54"/>
  <c r="G57" i="54" s="1"/>
  <c r="G61" i="54" s="1"/>
  <c r="F26" i="50"/>
  <c r="H22" i="50"/>
  <c r="T16" i="56"/>
  <c r="P16" i="56"/>
  <c r="H13" i="58"/>
  <c r="H28" i="58" s="1"/>
  <c r="T28" i="78"/>
  <c r="F11" i="47"/>
  <c r="H11" i="47" s="1"/>
  <c r="X8" i="58"/>
  <c r="E28" i="51"/>
  <c r="E55" i="51" s="1"/>
  <c r="E59" i="51" s="1"/>
  <c r="U30" i="53"/>
  <c r="P28" i="60"/>
  <c r="U23" i="70"/>
  <c r="X23" i="70" s="1"/>
  <c r="H13" i="75"/>
  <c r="P28" i="58"/>
  <c r="U13" i="80"/>
  <c r="X13" i="80" s="1"/>
  <c r="U13" i="71"/>
  <c r="X13" i="71" s="1"/>
  <c r="K13" i="53"/>
  <c r="U19" i="74"/>
  <c r="X19" i="74" s="1"/>
  <c r="U23" i="76"/>
  <c r="X23" i="76" s="1"/>
  <c r="U26" i="80"/>
  <c r="U26" i="78"/>
  <c r="H22" i="51"/>
  <c r="H26" i="51" s="1"/>
  <c r="U26" i="51" s="1"/>
  <c r="G3" i="68"/>
  <c r="R28" i="51"/>
  <c r="H8" i="51"/>
  <c r="U8" i="51" s="1"/>
  <c r="X8" i="51" s="1"/>
  <c r="K11" i="47"/>
  <c r="R28" i="55"/>
  <c r="R57" i="55" s="1"/>
  <c r="R61" i="55" s="1"/>
  <c r="K28" i="79"/>
  <c r="H26" i="71"/>
  <c r="U26" i="71" s="1"/>
  <c r="U22" i="71"/>
  <c r="X22" i="71" s="1"/>
  <c r="P10" i="47"/>
  <c r="U23" i="58"/>
  <c r="X23" i="58" s="1"/>
  <c r="F23" i="51"/>
  <c r="H22" i="55"/>
  <c r="H26" i="55" s="1"/>
  <c r="U26" i="55" s="1"/>
  <c r="T28" i="63"/>
  <c r="U22" i="78"/>
  <c r="X22" i="78" s="1"/>
  <c r="F28" i="71"/>
  <c r="F13" i="53"/>
  <c r="G28" i="53"/>
  <c r="G55" i="53" s="1"/>
  <c r="G59" i="53" s="1"/>
  <c r="U9" i="51"/>
  <c r="X9" i="51" s="1"/>
  <c r="U21" i="51"/>
  <c r="X21" i="51" s="1"/>
  <c r="U20" i="51"/>
  <c r="X20" i="51" s="1"/>
  <c r="O28" i="51"/>
  <c r="O55" i="51" s="1"/>
  <c r="O59" i="51" s="1"/>
  <c r="K23" i="51"/>
  <c r="K13" i="51"/>
  <c r="J28" i="51"/>
  <c r="J55" i="51" s="1"/>
  <c r="J59" i="51" s="1"/>
  <c r="U15" i="43"/>
  <c r="T10" i="43"/>
  <c r="P28" i="65"/>
  <c r="T9" i="43"/>
  <c r="F10" i="43"/>
  <c r="H10" i="43" s="1"/>
  <c r="F8" i="47"/>
  <c r="E23" i="47"/>
  <c r="P13" i="53"/>
  <c r="K9" i="43"/>
  <c r="F12" i="43"/>
  <c r="H12" i="43" s="1"/>
  <c r="N23" i="43"/>
  <c r="T10" i="47"/>
  <c r="U13" i="62"/>
  <c r="X13" i="62" s="1"/>
  <c r="H8" i="47"/>
  <c r="G28" i="51"/>
  <c r="G55" i="51" s="1"/>
  <c r="G59" i="51" s="1"/>
  <c r="T28" i="62"/>
  <c r="K28" i="78"/>
  <c r="U10" i="55"/>
  <c r="X10" i="55" s="1"/>
  <c r="P10" i="43"/>
  <c r="T13" i="55"/>
  <c r="T23" i="55"/>
  <c r="S28" i="53"/>
  <c r="S13" i="43"/>
  <c r="F21" i="43"/>
  <c r="H21" i="43" s="1"/>
  <c r="K21" i="43"/>
  <c r="T11" i="47"/>
  <c r="F12" i="47"/>
  <c r="H12" i="47" s="1"/>
  <c r="I23" i="47"/>
  <c r="N23" i="47"/>
  <c r="P20" i="47"/>
  <c r="K30" i="47"/>
  <c r="T28" i="75"/>
  <c r="J13" i="43"/>
  <c r="U10" i="51"/>
  <c r="X10" i="51" s="1"/>
  <c r="E13" i="43"/>
  <c r="H11" i="43"/>
  <c r="R16" i="43"/>
  <c r="R57" i="43" s="1"/>
  <c r="K10" i="47"/>
  <c r="T12" i="47"/>
  <c r="D23" i="47"/>
  <c r="J23" i="47"/>
  <c r="O23" i="47"/>
  <c r="K20" i="47"/>
  <c r="P22" i="47"/>
  <c r="P26" i="47" s="1"/>
  <c r="T22" i="47"/>
  <c r="F30" i="47"/>
  <c r="H30" i="47" s="1"/>
  <c r="N52" i="47"/>
  <c r="T23" i="53"/>
  <c r="H23" i="72"/>
  <c r="U23" i="72" s="1"/>
  <c r="X23" i="72" s="1"/>
  <c r="U21" i="53"/>
  <c r="X21" i="53" s="1"/>
  <c r="U11" i="51"/>
  <c r="X11" i="51" s="1"/>
  <c r="H13" i="78"/>
  <c r="M28" i="55"/>
  <c r="S28" i="51"/>
  <c r="U23" i="80"/>
  <c r="X23" i="80" s="1"/>
  <c r="P13" i="55"/>
  <c r="J28" i="55"/>
  <c r="J57" i="55" s="1"/>
  <c r="J61" i="55" s="1"/>
  <c r="N28" i="53"/>
  <c r="O13" i="43"/>
  <c r="N16" i="43"/>
  <c r="N57" i="43" s="1"/>
  <c r="L23" i="43"/>
  <c r="Q23" i="43"/>
  <c r="F20" i="43"/>
  <c r="H20" i="43" s="1"/>
  <c r="J23" i="43"/>
  <c r="T21" i="43"/>
  <c r="J13" i="47"/>
  <c r="K9" i="47"/>
  <c r="F10" i="47"/>
  <c r="P12" i="47"/>
  <c r="T19" i="47"/>
  <c r="F20" i="47"/>
  <c r="H20" i="47" s="1"/>
  <c r="K21" i="47"/>
  <c r="H13" i="63"/>
  <c r="X8" i="62"/>
  <c r="K23" i="53"/>
  <c r="P23" i="55"/>
  <c r="P28" i="55" s="1"/>
  <c r="Q28" i="51"/>
  <c r="Q55" i="51" s="1"/>
  <c r="Q59" i="51" s="1"/>
  <c r="P13" i="51"/>
  <c r="K23" i="55"/>
  <c r="U9" i="55"/>
  <c r="X9" i="55" s="1"/>
  <c r="N28" i="51"/>
  <c r="N55" i="51" s="1"/>
  <c r="N59" i="51" s="1"/>
  <c r="P28" i="63"/>
  <c r="F28" i="77"/>
  <c r="D28" i="53"/>
  <c r="K12" i="43"/>
  <c r="G16" i="43"/>
  <c r="G57" i="43" s="1"/>
  <c r="M23" i="43"/>
  <c r="R23" i="43"/>
  <c r="P21" i="43"/>
  <c r="K30" i="43"/>
  <c r="T8" i="47"/>
  <c r="F9" i="47"/>
  <c r="H9" i="47" s="1"/>
  <c r="K12" i="47"/>
  <c r="M23" i="47"/>
  <c r="T20" i="47"/>
  <c r="F21" i="47"/>
  <c r="H21" i="47" s="1"/>
  <c r="K22" i="47"/>
  <c r="K26" i="47" s="1"/>
  <c r="K56" i="47" s="1"/>
  <c r="K60" i="47" s="1"/>
  <c r="P30" i="47"/>
  <c r="U13" i="61"/>
  <c r="X13" i="61" s="1"/>
  <c r="U11" i="53"/>
  <c r="X11" i="53" s="1"/>
  <c r="U13" i="63"/>
  <c r="F23" i="53"/>
  <c r="P23" i="51"/>
  <c r="F23" i="55"/>
  <c r="N28" i="55"/>
  <c r="U20" i="53"/>
  <c r="X20" i="53" s="1"/>
  <c r="J28" i="53"/>
  <c r="L28" i="51"/>
  <c r="L55" i="51" s="1"/>
  <c r="L59" i="51" s="1"/>
  <c r="H13" i="55"/>
  <c r="J16" i="43"/>
  <c r="J57" i="43" s="1"/>
  <c r="U8" i="53"/>
  <c r="X8" i="53" s="1"/>
  <c r="H26" i="63"/>
  <c r="U26" i="63" s="1"/>
  <c r="U22" i="63"/>
  <c r="X22" i="63" s="1"/>
  <c r="U19" i="77"/>
  <c r="H23" i="77"/>
  <c r="U23" i="77" s="1"/>
  <c r="U8" i="77"/>
  <c r="U13" i="77" s="1"/>
  <c r="H13" i="77"/>
  <c r="G13" i="43"/>
  <c r="L13" i="43"/>
  <c r="P8" i="43"/>
  <c r="T8" i="43"/>
  <c r="K11" i="43"/>
  <c r="C23" i="43"/>
  <c r="I23" i="43"/>
  <c r="K20" i="43"/>
  <c r="L13" i="47"/>
  <c r="L16" i="47"/>
  <c r="L55" i="47" s="1"/>
  <c r="L59" i="47" s="1"/>
  <c r="R16" i="47"/>
  <c r="R55" i="47" s="1"/>
  <c r="R59" i="47" s="1"/>
  <c r="N48" i="47"/>
  <c r="N49" i="47" s="1"/>
  <c r="C28" i="55"/>
  <c r="U8" i="55"/>
  <c r="H26" i="62"/>
  <c r="U26" i="62" s="1"/>
  <c r="U22" i="62"/>
  <c r="X22" i="62" s="1"/>
  <c r="U22" i="60"/>
  <c r="X22" i="60" s="1"/>
  <c r="H26" i="60"/>
  <c r="U26" i="60" s="1"/>
  <c r="U11" i="55"/>
  <c r="X11" i="55" s="1"/>
  <c r="E28" i="55"/>
  <c r="L28" i="53"/>
  <c r="L55" i="53" s="1"/>
  <c r="L59" i="53" s="1"/>
  <c r="H26" i="77"/>
  <c r="U26" i="77" s="1"/>
  <c r="U22" i="77"/>
  <c r="P28" i="74"/>
  <c r="K13" i="55"/>
  <c r="H13" i="59"/>
  <c r="H19" i="51"/>
  <c r="Q23" i="47"/>
  <c r="C13" i="43"/>
  <c r="M13" i="43"/>
  <c r="Q13" i="43"/>
  <c r="P9" i="43"/>
  <c r="L16" i="43"/>
  <c r="L57" i="43" s="1"/>
  <c r="P11" i="43"/>
  <c r="T11" i="43"/>
  <c r="T12" i="43"/>
  <c r="S16" i="43"/>
  <c r="S57" i="43" s="1"/>
  <c r="T20" i="43"/>
  <c r="N48" i="43"/>
  <c r="N49" i="43" s="1"/>
  <c r="N52" i="43"/>
  <c r="D13" i="47"/>
  <c r="P8" i="47"/>
  <c r="R13" i="47"/>
  <c r="I16" i="47"/>
  <c r="I55" i="47" s="1"/>
  <c r="I59" i="47" s="1"/>
  <c r="P11" i="47"/>
  <c r="K19" i="47"/>
  <c r="S16" i="47"/>
  <c r="S55" i="47" s="1"/>
  <c r="S59" i="47" s="1"/>
  <c r="N16" i="47"/>
  <c r="N55" i="47" s="1"/>
  <c r="N59" i="47" s="1"/>
  <c r="Q28" i="53"/>
  <c r="U10" i="53"/>
  <c r="X10" i="53" s="1"/>
  <c r="U23" i="61"/>
  <c r="X23" i="61" s="1"/>
  <c r="U23" i="79"/>
  <c r="X23" i="79" s="1"/>
  <c r="F28" i="72"/>
  <c r="T28" i="61"/>
  <c r="K28" i="80"/>
  <c r="U12" i="55"/>
  <c r="X12" i="55" s="1"/>
  <c r="P23" i="53"/>
  <c r="U12" i="51"/>
  <c r="X12" i="51" s="1"/>
  <c r="I28" i="51"/>
  <c r="I55" i="51" s="1"/>
  <c r="I59" i="51" s="1"/>
  <c r="M28" i="51"/>
  <c r="M55" i="51" s="1"/>
  <c r="M59" i="51" s="1"/>
  <c r="H23" i="59"/>
  <c r="U23" i="59" s="1"/>
  <c r="X23" i="59" s="1"/>
  <c r="U19" i="59"/>
  <c r="X19" i="59" s="1"/>
  <c r="H16" i="59"/>
  <c r="U16" i="59" s="1"/>
  <c r="U13" i="75"/>
  <c r="X8" i="75"/>
  <c r="H23" i="63"/>
  <c r="U23" i="63" s="1"/>
  <c r="X23" i="63" s="1"/>
  <c r="U19" i="63"/>
  <c r="X19" i="63" s="1"/>
  <c r="H23" i="62"/>
  <c r="U22" i="70"/>
  <c r="X22" i="70" s="1"/>
  <c r="H26" i="70"/>
  <c r="U26" i="70" s="1"/>
  <c r="H21" i="55"/>
  <c r="U21" i="55" s="1"/>
  <c r="X21" i="55" s="1"/>
  <c r="U13" i="59"/>
  <c r="X8" i="59"/>
  <c r="C16" i="47"/>
  <c r="C55" i="47" s="1"/>
  <c r="C59" i="47" s="1"/>
  <c r="U20" i="55"/>
  <c r="X20" i="55" s="1"/>
  <c r="U13" i="74"/>
  <c r="D13" i="43"/>
  <c r="I13" i="43"/>
  <c r="N13" i="43"/>
  <c r="R13" i="43"/>
  <c r="F9" i="43"/>
  <c r="H9" i="43" s="1"/>
  <c r="E16" i="43"/>
  <c r="E57" i="43" s="1"/>
  <c r="P12" i="43"/>
  <c r="E23" i="43"/>
  <c r="K19" i="43"/>
  <c r="O23" i="43"/>
  <c r="O28" i="43" s="1"/>
  <c r="O55" i="43" s="1"/>
  <c r="O59" i="43" s="1"/>
  <c r="P20" i="43"/>
  <c r="P30" i="43"/>
  <c r="E13" i="47"/>
  <c r="I13" i="47"/>
  <c r="N13" i="47"/>
  <c r="E16" i="47"/>
  <c r="E55" i="47" s="1"/>
  <c r="E59" i="47" s="1"/>
  <c r="J16" i="47"/>
  <c r="J55" i="47" s="1"/>
  <c r="J59" i="47" s="1"/>
  <c r="O16" i="47"/>
  <c r="O55" i="47" s="1"/>
  <c r="O59" i="47" s="1"/>
  <c r="G23" i="47"/>
  <c r="L23" i="47"/>
  <c r="P19" i="47"/>
  <c r="T13" i="53"/>
  <c r="H28" i="76"/>
  <c r="M28" i="53"/>
  <c r="M55" i="53" s="1"/>
  <c r="M59" i="53" s="1"/>
  <c r="U13" i="78"/>
  <c r="X13" i="78" s="1"/>
  <c r="T23" i="51"/>
  <c r="F28" i="65"/>
  <c r="T28" i="65"/>
  <c r="H13" i="70"/>
  <c r="H28" i="70" s="1"/>
  <c r="U8" i="70"/>
  <c r="F13" i="55"/>
  <c r="H19" i="53"/>
  <c r="R28" i="53"/>
  <c r="D28" i="51"/>
  <c r="H23" i="78"/>
  <c r="U23" i="78" s="1"/>
  <c r="X23" i="78" s="1"/>
  <c r="U19" i="78"/>
  <c r="X19" i="78" s="1"/>
  <c r="F26" i="53"/>
  <c r="H22" i="53"/>
  <c r="U13" i="60"/>
  <c r="X13" i="60" s="1"/>
  <c r="X8" i="60"/>
  <c r="O28" i="53"/>
  <c r="O55" i="53" s="1"/>
  <c r="O59" i="53" s="1"/>
  <c r="T28" i="60"/>
  <c r="U13" i="76"/>
  <c r="T28" i="72"/>
  <c r="T28" i="79"/>
  <c r="P28" i="72"/>
  <c r="K28" i="72"/>
  <c r="U13" i="72"/>
  <c r="X13" i="72" s="1"/>
  <c r="H13" i="72"/>
  <c r="U9" i="65"/>
  <c r="H13" i="65"/>
  <c r="U22" i="72"/>
  <c r="X22" i="72" s="1"/>
  <c r="H26" i="72"/>
  <c r="U26" i="72" s="1"/>
  <c r="U10" i="79"/>
  <c r="X10" i="79" s="1"/>
  <c r="H13" i="79"/>
  <c r="H28" i="79" s="1"/>
  <c r="N51" i="84"/>
  <c r="N51" i="81"/>
  <c r="H23" i="65"/>
  <c r="U19" i="65"/>
  <c r="X19" i="65" s="1"/>
  <c r="H26" i="79"/>
  <c r="U26" i="79" s="1"/>
  <c r="U22" i="79"/>
  <c r="X22" i="79" s="1"/>
  <c r="I16" i="43"/>
  <c r="I57" i="43" s="1"/>
  <c r="T25" i="43"/>
  <c r="U25" i="43" s="1"/>
  <c r="N13" i="44"/>
  <c r="R13" i="44"/>
  <c r="E16" i="44"/>
  <c r="E55" i="44" s="1"/>
  <c r="E59" i="44" s="1"/>
  <c r="L16" i="44"/>
  <c r="L55" i="44" s="1"/>
  <c r="L59" i="44" s="1"/>
  <c r="Q16" i="44"/>
  <c r="Q55" i="44" s="1"/>
  <c r="Q59" i="44" s="1"/>
  <c r="D23" i="44"/>
  <c r="E13" i="45"/>
  <c r="I13" i="45"/>
  <c r="M13" i="45"/>
  <c r="Q13" i="45"/>
  <c r="T15" i="45"/>
  <c r="U15" i="45" s="1"/>
  <c r="D16" i="45"/>
  <c r="D54" i="45" s="1"/>
  <c r="D58" i="45" s="1"/>
  <c r="L16" i="45"/>
  <c r="L54" i="45" s="1"/>
  <c r="L58" i="45" s="1"/>
  <c r="Q16" i="45"/>
  <c r="Q54" i="45" s="1"/>
  <c r="Q58" i="45" s="1"/>
  <c r="D23" i="45"/>
  <c r="D13" i="46"/>
  <c r="E16" i="46"/>
  <c r="E55" i="46" s="1"/>
  <c r="E59" i="46" s="1"/>
  <c r="M16" i="46"/>
  <c r="M55" i="46" s="1"/>
  <c r="M59" i="46" s="1"/>
  <c r="R16" i="46"/>
  <c r="R55" i="46" s="1"/>
  <c r="R59" i="46" s="1"/>
  <c r="C13" i="47"/>
  <c r="G13" i="47"/>
  <c r="O13" i="47"/>
  <c r="S13" i="47"/>
  <c r="D16" i="47"/>
  <c r="T15" i="47"/>
  <c r="U15" i="47" s="1"/>
  <c r="I26" i="47"/>
  <c r="I56" i="47" s="1"/>
  <c r="I60" i="47" s="1"/>
  <c r="H13" i="53"/>
  <c r="K10" i="43"/>
  <c r="C16" i="43"/>
  <c r="C57" i="43" s="1"/>
  <c r="O16" i="43"/>
  <c r="O57" i="43" s="1"/>
  <c r="D16" i="43"/>
  <c r="P19" i="43"/>
  <c r="T19" i="43"/>
  <c r="F22" i="43"/>
  <c r="F26" i="43" s="1"/>
  <c r="F54" i="43" s="1"/>
  <c r="F58" i="43" s="1"/>
  <c r="G23" i="43"/>
  <c r="S23" i="43"/>
  <c r="C26" i="43"/>
  <c r="C54" i="43" s="1"/>
  <c r="C58" i="43" s="1"/>
  <c r="P8" i="44"/>
  <c r="T8" i="44"/>
  <c r="H10" i="44"/>
  <c r="P21" i="44"/>
  <c r="T21" i="44"/>
  <c r="I23" i="44"/>
  <c r="M16" i="45"/>
  <c r="M54" i="45" s="1"/>
  <c r="M58" i="45" s="1"/>
  <c r="P21" i="45"/>
  <c r="T21" i="45"/>
  <c r="I23" i="45"/>
  <c r="M13" i="46"/>
  <c r="Q13" i="46"/>
  <c r="Q16" i="47"/>
  <c r="Q55" i="47" s="1"/>
  <c r="Q59" i="47" s="1"/>
  <c r="R23" i="47"/>
  <c r="T25" i="47"/>
  <c r="T13" i="52"/>
  <c r="F8" i="43"/>
  <c r="K22" i="43"/>
  <c r="K26" i="43" s="1"/>
  <c r="K54" i="43" s="1"/>
  <c r="K58" i="43" s="1"/>
  <c r="D23" i="43"/>
  <c r="D13" i="44"/>
  <c r="F19" i="44"/>
  <c r="H19" i="44" s="1"/>
  <c r="T15" i="44"/>
  <c r="U15" i="44" s="1"/>
  <c r="J23" i="44"/>
  <c r="K10" i="45"/>
  <c r="J16" i="45"/>
  <c r="J54" i="45" s="1"/>
  <c r="J58" i="45" s="1"/>
  <c r="J23" i="45"/>
  <c r="F11" i="46"/>
  <c r="I16" i="46"/>
  <c r="K19" i="46"/>
  <c r="M23" i="46"/>
  <c r="Q23" i="46"/>
  <c r="K8" i="47"/>
  <c r="M13" i="47"/>
  <c r="Q13" i="47"/>
  <c r="G16" i="47"/>
  <c r="G55" i="47" s="1"/>
  <c r="G59" i="47" s="1"/>
  <c r="M16" i="47"/>
  <c r="M55" i="47" s="1"/>
  <c r="M59" i="47" s="1"/>
  <c r="F22" i="47"/>
  <c r="F26" i="47" s="1"/>
  <c r="C23" i="47"/>
  <c r="S23" i="47"/>
  <c r="P13" i="52"/>
  <c r="T13" i="51"/>
  <c r="K8" i="43"/>
  <c r="M16" i="43"/>
  <c r="M57" i="43" s="1"/>
  <c r="F19" i="43"/>
  <c r="H19" i="43" s="1"/>
  <c r="P22" i="43"/>
  <c r="P26" i="43" s="1"/>
  <c r="P54" i="43" s="1"/>
  <c r="P58" i="43" s="1"/>
  <c r="T22" i="43"/>
  <c r="F22" i="44"/>
  <c r="F26" i="44" s="1"/>
  <c r="F56" i="44" s="1"/>
  <c r="F60" i="44" s="1"/>
  <c r="H11" i="45"/>
  <c r="I16" i="45"/>
  <c r="I54" i="45" s="1"/>
  <c r="I58" i="45" s="1"/>
  <c r="F22" i="45"/>
  <c r="F26" i="45" s="1"/>
  <c r="T10" i="46"/>
  <c r="Q16" i="46"/>
  <c r="Q55" i="46" s="1"/>
  <c r="Q59" i="46" s="1"/>
  <c r="L16" i="46"/>
  <c r="L55" i="46" s="1"/>
  <c r="L59" i="46" s="1"/>
  <c r="F19" i="47"/>
  <c r="P21" i="47"/>
  <c r="T21" i="47"/>
  <c r="U19" i="55"/>
  <c r="X19" i="55" s="1"/>
  <c r="U13" i="69"/>
  <c r="X8" i="69"/>
  <c r="E56" i="78"/>
  <c r="E60" i="78" s="1"/>
  <c r="N56" i="78"/>
  <c r="N60" i="78" s="1"/>
  <c r="R56" i="78"/>
  <c r="R60" i="78" s="1"/>
  <c r="C56" i="78"/>
  <c r="C60" i="78" s="1"/>
  <c r="O56" i="78"/>
  <c r="O60" i="78" s="1"/>
  <c r="C56" i="73"/>
  <c r="C60" i="73" s="1"/>
  <c r="L55" i="71"/>
  <c r="L59" i="71" s="1"/>
  <c r="S56" i="68"/>
  <c r="S60" i="68" s="1"/>
  <c r="D54" i="67"/>
  <c r="D58" i="67" s="1"/>
  <c r="J54" i="67"/>
  <c r="J58" i="67" s="1"/>
  <c r="S60" i="64"/>
  <c r="G60" i="64"/>
  <c r="O55" i="63"/>
  <c r="O59" i="63" s="1"/>
  <c r="F16" i="60"/>
  <c r="J57" i="60"/>
  <c r="J61" i="60" s="1"/>
  <c r="F54" i="59"/>
  <c r="F58" i="59" s="1"/>
  <c r="F16" i="58"/>
  <c r="N57" i="58"/>
  <c r="N61" i="58" s="1"/>
  <c r="R57" i="58"/>
  <c r="R61" i="58" s="1"/>
  <c r="E57" i="56"/>
  <c r="E61" i="56" s="1"/>
  <c r="O54" i="51"/>
  <c r="O58" i="51" s="1"/>
  <c r="D54" i="49"/>
  <c r="D58" i="49" s="1"/>
  <c r="C56" i="79"/>
  <c r="C60" i="79" s="1"/>
  <c r="S57" i="79"/>
  <c r="S61" i="79" s="1"/>
  <c r="J55" i="78"/>
  <c r="J59" i="78" s="1"/>
  <c r="R58" i="77"/>
  <c r="R62" i="77" s="1"/>
  <c r="G57" i="77"/>
  <c r="G61" i="77" s="1"/>
  <c r="Q55" i="76"/>
  <c r="Q59" i="76" s="1"/>
  <c r="I56" i="71"/>
  <c r="I60" i="71" s="1"/>
  <c r="L55" i="69"/>
  <c r="L59" i="69" s="1"/>
  <c r="G54" i="80"/>
  <c r="G58" i="80" s="1"/>
  <c r="O54" i="80"/>
  <c r="O58" i="80" s="1"/>
  <c r="R55" i="80"/>
  <c r="R59" i="80" s="1"/>
  <c r="J56" i="79"/>
  <c r="J60" i="79" s="1"/>
  <c r="T16" i="79"/>
  <c r="O57" i="79"/>
  <c r="O61" i="79" s="1"/>
  <c r="F16" i="78"/>
  <c r="J57" i="78"/>
  <c r="J61" i="78" s="1"/>
  <c r="P16" i="78"/>
  <c r="J56" i="78"/>
  <c r="J60" i="78" s="1"/>
  <c r="G56" i="78"/>
  <c r="G60" i="78" s="1"/>
  <c r="F16" i="77"/>
  <c r="C57" i="77"/>
  <c r="C61" i="77" s="1"/>
  <c r="G56" i="76"/>
  <c r="G60" i="76" s="1"/>
  <c r="J54" i="76"/>
  <c r="J58" i="76" s="1"/>
  <c r="P55" i="76"/>
  <c r="P59" i="76" s="1"/>
  <c r="O55" i="76"/>
  <c r="O59" i="76" s="1"/>
  <c r="S55" i="76"/>
  <c r="S59" i="76" s="1"/>
  <c r="F16" i="75"/>
  <c r="F54" i="75" s="1"/>
  <c r="F58" i="75" s="1"/>
  <c r="K16" i="75"/>
  <c r="D56" i="71"/>
  <c r="D60" i="71" s="1"/>
  <c r="S56" i="70"/>
  <c r="S60" i="70" s="1"/>
  <c r="G57" i="67"/>
  <c r="C55" i="67"/>
  <c r="C59" i="67" s="1"/>
  <c r="G54" i="67"/>
  <c r="G58" i="67" s="1"/>
  <c r="J55" i="75"/>
  <c r="J59" i="75" s="1"/>
  <c r="S54" i="80"/>
  <c r="S58" i="80" s="1"/>
  <c r="O56" i="80"/>
  <c r="O60" i="80" s="1"/>
  <c r="J55" i="80"/>
  <c r="J59" i="80" s="1"/>
  <c r="N56" i="79"/>
  <c r="N60" i="79" s="1"/>
  <c r="O56" i="79"/>
  <c r="O60" i="79" s="1"/>
  <c r="P16" i="79"/>
  <c r="J57" i="79"/>
  <c r="J61" i="79" s="1"/>
  <c r="G57" i="79"/>
  <c r="G61" i="79" s="1"/>
  <c r="C57" i="79"/>
  <c r="C61" i="79" s="1"/>
  <c r="M58" i="77"/>
  <c r="M62" i="77" s="1"/>
  <c r="M56" i="77"/>
  <c r="M60" i="77" s="1"/>
  <c r="N57" i="77"/>
  <c r="N61" i="77" s="1"/>
  <c r="N55" i="76"/>
  <c r="N59" i="76" s="1"/>
  <c r="J55" i="76"/>
  <c r="J59" i="76" s="1"/>
  <c r="R55" i="75"/>
  <c r="R59" i="75" s="1"/>
  <c r="O57" i="74"/>
  <c r="O61" i="74" s="1"/>
  <c r="T16" i="71"/>
  <c r="S54" i="69"/>
  <c r="S58" i="69" s="1"/>
  <c r="T16" i="69"/>
  <c r="L56" i="68"/>
  <c r="L60" i="68" s="1"/>
  <c r="D57" i="67"/>
  <c r="S55" i="66"/>
  <c r="S59" i="66" s="1"/>
  <c r="F56" i="65"/>
  <c r="F60" i="65" s="1"/>
  <c r="J56" i="80"/>
  <c r="J60" i="80" s="1"/>
  <c r="M54" i="80"/>
  <c r="M58" i="80" s="1"/>
  <c r="L55" i="80"/>
  <c r="L59" i="80" s="1"/>
  <c r="Q55" i="80"/>
  <c r="Q59" i="80" s="1"/>
  <c r="R56" i="79"/>
  <c r="R60" i="79" s="1"/>
  <c r="I57" i="78"/>
  <c r="I61" i="78" s="1"/>
  <c r="S57" i="78"/>
  <c r="S61" i="78" s="1"/>
  <c r="S56" i="78"/>
  <c r="S60" i="78" s="1"/>
  <c r="R56" i="77"/>
  <c r="R60" i="77" s="1"/>
  <c r="Q58" i="77"/>
  <c r="Q62" i="77" s="1"/>
  <c r="O57" i="77"/>
  <c r="O61" i="77" s="1"/>
  <c r="K55" i="76"/>
  <c r="K59" i="76" s="1"/>
  <c r="I54" i="76"/>
  <c r="I58" i="76" s="1"/>
  <c r="R55" i="76"/>
  <c r="R59" i="76" s="1"/>
  <c r="G55" i="76"/>
  <c r="G59" i="76" s="1"/>
  <c r="S55" i="75"/>
  <c r="S59" i="75" s="1"/>
  <c r="C55" i="75"/>
  <c r="C59" i="75" s="1"/>
  <c r="I55" i="75"/>
  <c r="I59" i="75" s="1"/>
  <c r="N55" i="75"/>
  <c r="N59" i="75" s="1"/>
  <c r="O55" i="75"/>
  <c r="O59" i="75" s="1"/>
  <c r="L56" i="73"/>
  <c r="L60" i="73" s="1"/>
  <c r="O53" i="72"/>
  <c r="O57" i="72" s="1"/>
  <c r="F16" i="72"/>
  <c r="F53" i="72" s="1"/>
  <c r="F57" i="72" s="1"/>
  <c r="J53" i="72"/>
  <c r="J57" i="72" s="1"/>
  <c r="M56" i="71"/>
  <c r="M60" i="71" s="1"/>
  <c r="M57" i="71"/>
  <c r="M61" i="71" s="1"/>
  <c r="L56" i="70"/>
  <c r="L60" i="70" s="1"/>
  <c r="G56" i="68"/>
  <c r="G60" i="68" s="1"/>
  <c r="G55" i="68"/>
  <c r="G59" i="68" s="1"/>
  <c r="S56" i="65"/>
  <c r="S60" i="65" s="1"/>
  <c r="S55" i="65"/>
  <c r="S59" i="65" s="1"/>
  <c r="L55" i="63"/>
  <c r="L59" i="63" s="1"/>
  <c r="M57" i="56"/>
  <c r="M61" i="56" s="1"/>
  <c r="I54" i="80"/>
  <c r="I58" i="80" s="1"/>
  <c r="N55" i="80"/>
  <c r="N59" i="80" s="1"/>
  <c r="G58" i="79"/>
  <c r="G62" i="79" s="1"/>
  <c r="K16" i="79"/>
  <c r="X10" i="77"/>
  <c r="X11" i="77"/>
  <c r="E58" i="77"/>
  <c r="E62" i="77" s="1"/>
  <c r="K16" i="77"/>
  <c r="S57" i="77"/>
  <c r="S61" i="77" s="1"/>
  <c r="G54" i="76"/>
  <c r="G58" i="76" s="1"/>
  <c r="F16" i="76"/>
  <c r="C55" i="76"/>
  <c r="C59" i="76" s="1"/>
  <c r="E54" i="75"/>
  <c r="E58" i="75" s="1"/>
  <c r="P16" i="75"/>
  <c r="C57" i="73"/>
  <c r="C61" i="73" s="1"/>
  <c r="R57" i="73"/>
  <c r="R61" i="73" s="1"/>
  <c r="E56" i="73"/>
  <c r="E60" i="73" s="1"/>
  <c r="G55" i="72"/>
  <c r="G59" i="72" s="1"/>
  <c r="G57" i="71"/>
  <c r="G61" i="71" s="1"/>
  <c r="L57" i="71"/>
  <c r="L61" i="71" s="1"/>
  <c r="P16" i="71"/>
  <c r="E56" i="71"/>
  <c r="E60" i="71" s="1"/>
  <c r="N56" i="71"/>
  <c r="N60" i="71" s="1"/>
  <c r="S56" i="71"/>
  <c r="S60" i="71" s="1"/>
  <c r="O55" i="70"/>
  <c r="O59" i="70" s="1"/>
  <c r="C57" i="70"/>
  <c r="C61" i="70" s="1"/>
  <c r="N57" i="70"/>
  <c r="N61" i="70" s="1"/>
  <c r="O56" i="70"/>
  <c r="O60" i="70" s="1"/>
  <c r="L54" i="69"/>
  <c r="L58" i="69" s="1"/>
  <c r="E55" i="69"/>
  <c r="E59" i="69" s="1"/>
  <c r="O57" i="68"/>
  <c r="O61" i="68" s="1"/>
  <c r="J57" i="67"/>
  <c r="O54" i="66"/>
  <c r="O58" i="66" s="1"/>
  <c r="R54" i="66"/>
  <c r="R58" i="66" s="1"/>
  <c r="R56" i="66"/>
  <c r="R60" i="66" s="1"/>
  <c r="G55" i="66"/>
  <c r="G59" i="66" s="1"/>
  <c r="M55" i="66"/>
  <c r="M59" i="66" s="1"/>
  <c r="Q57" i="65"/>
  <c r="Q61" i="65" s="1"/>
  <c r="L56" i="65"/>
  <c r="L60" i="65" s="1"/>
  <c r="L60" i="64"/>
  <c r="E55" i="75"/>
  <c r="E59" i="75" s="1"/>
  <c r="D58" i="74"/>
  <c r="D62" i="74" s="1"/>
  <c r="S58" i="74"/>
  <c r="S62" i="74" s="1"/>
  <c r="E58" i="74"/>
  <c r="E62" i="74" s="1"/>
  <c r="R57" i="74"/>
  <c r="R61" i="74" s="1"/>
  <c r="G56" i="73"/>
  <c r="G60" i="73" s="1"/>
  <c r="R54" i="72"/>
  <c r="R58" i="72" s="1"/>
  <c r="O56" i="71"/>
  <c r="O60" i="71" s="1"/>
  <c r="Q56" i="70"/>
  <c r="Q60" i="70" s="1"/>
  <c r="N56" i="69"/>
  <c r="N60" i="69" s="1"/>
  <c r="C54" i="69"/>
  <c r="C58" i="69" s="1"/>
  <c r="Q55" i="69"/>
  <c r="Q59" i="69" s="1"/>
  <c r="Q56" i="68"/>
  <c r="Q60" i="68" s="1"/>
  <c r="L54" i="67"/>
  <c r="L58" i="67" s="1"/>
  <c r="C55" i="66"/>
  <c r="C59" i="66" s="1"/>
  <c r="I55" i="66"/>
  <c r="I59" i="66" s="1"/>
  <c r="E55" i="66"/>
  <c r="E59" i="66" s="1"/>
  <c r="L56" i="63"/>
  <c r="L60" i="63" s="1"/>
  <c r="L55" i="62"/>
  <c r="L59" i="62" s="1"/>
  <c r="Q55" i="62"/>
  <c r="Q59" i="62" s="1"/>
  <c r="Q56" i="76"/>
  <c r="Q60" i="76" s="1"/>
  <c r="E55" i="76"/>
  <c r="E59" i="76" s="1"/>
  <c r="I56" i="75"/>
  <c r="I60" i="75" s="1"/>
  <c r="G55" i="75"/>
  <c r="G59" i="75" s="1"/>
  <c r="R56" i="75"/>
  <c r="R60" i="75" s="1"/>
  <c r="J58" i="74"/>
  <c r="J62" i="74" s="1"/>
  <c r="P16" i="74"/>
  <c r="J57" i="74"/>
  <c r="J61" i="74" s="1"/>
  <c r="G57" i="74"/>
  <c r="G61" i="74" s="1"/>
  <c r="P16" i="73"/>
  <c r="S56" i="73"/>
  <c r="S60" i="73" s="1"/>
  <c r="N54" i="72"/>
  <c r="N58" i="72" s="1"/>
  <c r="S54" i="72"/>
  <c r="S58" i="72" s="1"/>
  <c r="O55" i="71"/>
  <c r="O59" i="71" s="1"/>
  <c r="G55" i="70"/>
  <c r="G59" i="70" s="1"/>
  <c r="I56" i="70"/>
  <c r="I60" i="70" s="1"/>
  <c r="M56" i="70"/>
  <c r="M60" i="70" s="1"/>
  <c r="Q56" i="69"/>
  <c r="Q60" i="69" s="1"/>
  <c r="O56" i="68"/>
  <c r="O60" i="68" s="1"/>
  <c r="G55" i="67"/>
  <c r="G59" i="67" s="1"/>
  <c r="Q54" i="67"/>
  <c r="Q58" i="67" s="1"/>
  <c r="G54" i="66"/>
  <c r="G58" i="66" s="1"/>
  <c r="J55" i="65"/>
  <c r="J59" i="65" s="1"/>
  <c r="I56" i="65"/>
  <c r="I60" i="65" s="1"/>
  <c r="E56" i="65"/>
  <c r="E60" i="65" s="1"/>
  <c r="L59" i="64"/>
  <c r="R57" i="70"/>
  <c r="R61" i="70" s="1"/>
  <c r="E56" i="70"/>
  <c r="E60" i="70" s="1"/>
  <c r="J54" i="69"/>
  <c r="J58" i="69" s="1"/>
  <c r="S56" i="69"/>
  <c r="S60" i="69" s="1"/>
  <c r="G55" i="69"/>
  <c r="G59" i="69" s="1"/>
  <c r="M55" i="69"/>
  <c r="M59" i="69" s="1"/>
  <c r="L57" i="68"/>
  <c r="L61" i="68" s="1"/>
  <c r="E56" i="68"/>
  <c r="E60" i="68" s="1"/>
  <c r="R56" i="68"/>
  <c r="R60" i="68" s="1"/>
  <c r="O57" i="67"/>
  <c r="F57" i="67"/>
  <c r="R55" i="67"/>
  <c r="R59" i="67" s="1"/>
  <c r="N54" i="67"/>
  <c r="N58" i="67" s="1"/>
  <c r="S54" i="67"/>
  <c r="S58" i="67" s="1"/>
  <c r="C54" i="66"/>
  <c r="C58" i="66" s="1"/>
  <c r="Q54" i="66"/>
  <c r="Q58" i="66" s="1"/>
  <c r="N54" i="66"/>
  <c r="N58" i="66" s="1"/>
  <c r="P16" i="66"/>
  <c r="O55" i="66"/>
  <c r="O59" i="66" s="1"/>
  <c r="J57" i="65"/>
  <c r="J61" i="65" s="1"/>
  <c r="N57" i="65"/>
  <c r="N61" i="65" s="1"/>
  <c r="T16" i="65"/>
  <c r="T55" i="65" s="1"/>
  <c r="T59" i="65" s="1"/>
  <c r="P16" i="65"/>
  <c r="Q56" i="65"/>
  <c r="Q60" i="65" s="1"/>
  <c r="J61" i="64"/>
  <c r="E59" i="64"/>
  <c r="L61" i="64"/>
  <c r="N60" i="64"/>
  <c r="G57" i="63"/>
  <c r="G61" i="63" s="1"/>
  <c r="P16" i="63"/>
  <c r="P55" i="63" s="1"/>
  <c r="P59" i="63" s="1"/>
  <c r="E56" i="63"/>
  <c r="E60" i="63" s="1"/>
  <c r="N56" i="63"/>
  <c r="N60" i="63" s="1"/>
  <c r="S56" i="63"/>
  <c r="S60" i="63" s="1"/>
  <c r="D56" i="63"/>
  <c r="D60" i="63" s="1"/>
  <c r="G54" i="62"/>
  <c r="G58" i="62" s="1"/>
  <c r="S54" i="61"/>
  <c r="S58" i="61" s="1"/>
  <c r="R55" i="61"/>
  <c r="R59" i="61" s="1"/>
  <c r="J58" i="60"/>
  <c r="J62" i="60" s="1"/>
  <c r="D56" i="55"/>
  <c r="D60" i="55" s="1"/>
  <c r="J56" i="55"/>
  <c r="J60" i="55" s="1"/>
  <c r="E54" i="53"/>
  <c r="E58" i="53" s="1"/>
  <c r="L57" i="65"/>
  <c r="L61" i="65" s="1"/>
  <c r="G56" i="65"/>
  <c r="G60" i="65" s="1"/>
  <c r="M56" i="65"/>
  <c r="M60" i="65" s="1"/>
  <c r="R56" i="65"/>
  <c r="R60" i="65" s="1"/>
  <c r="E55" i="62"/>
  <c r="E59" i="62" s="1"/>
  <c r="N56" i="59"/>
  <c r="N60" i="59" s="1"/>
  <c r="N54" i="59"/>
  <c r="N58" i="59" s="1"/>
  <c r="J56" i="59"/>
  <c r="J60" i="59" s="1"/>
  <c r="I58" i="58"/>
  <c r="I62" i="58" s="1"/>
  <c r="J57" i="58"/>
  <c r="J61" i="58" s="1"/>
  <c r="E61" i="57"/>
  <c r="G59" i="64"/>
  <c r="D60" i="64"/>
  <c r="O55" i="62"/>
  <c r="O59" i="62" s="1"/>
  <c r="I58" i="60"/>
  <c r="I62" i="60" s="1"/>
  <c r="R57" i="60"/>
  <c r="R61" i="60" s="1"/>
  <c r="R55" i="59"/>
  <c r="R59" i="59" s="1"/>
  <c r="M61" i="57"/>
  <c r="Q57" i="56"/>
  <c r="Q61" i="56" s="1"/>
  <c r="I57" i="56"/>
  <c r="I61" i="56" s="1"/>
  <c r="N53" i="51"/>
  <c r="N57" i="51" s="1"/>
  <c r="E53" i="51"/>
  <c r="E57" i="51" s="1"/>
  <c r="J56" i="60"/>
  <c r="J60" i="60" s="1"/>
  <c r="G57" i="60"/>
  <c r="G61" i="60" s="1"/>
  <c r="P57" i="60"/>
  <c r="P61" i="60" s="1"/>
  <c r="N57" i="60"/>
  <c r="N61" i="60" s="1"/>
  <c r="C55" i="59"/>
  <c r="C59" i="59" s="1"/>
  <c r="C56" i="59"/>
  <c r="C60" i="59" s="1"/>
  <c r="R58" i="58"/>
  <c r="R62" i="58" s="1"/>
  <c r="I56" i="58"/>
  <c r="I60" i="58" s="1"/>
  <c r="N58" i="58"/>
  <c r="N62" i="58" s="1"/>
  <c r="J56" i="58"/>
  <c r="J60" i="58" s="1"/>
  <c r="C61" i="57"/>
  <c r="J57" i="56"/>
  <c r="J61" i="56" s="1"/>
  <c r="N57" i="56"/>
  <c r="N61" i="56" s="1"/>
  <c r="R57" i="56"/>
  <c r="R61" i="56" s="1"/>
  <c r="I56" i="54"/>
  <c r="I60" i="54" s="1"/>
  <c r="J54" i="53"/>
  <c r="J58" i="53" s="1"/>
  <c r="S53" i="50"/>
  <c r="S57" i="50" s="1"/>
  <c r="C58" i="60"/>
  <c r="C62" i="60" s="1"/>
  <c r="R56" i="59"/>
  <c r="R60" i="59" s="1"/>
  <c r="O55" i="59"/>
  <c r="O59" i="59" s="1"/>
  <c r="S55" i="59"/>
  <c r="S59" i="59" s="1"/>
  <c r="E55" i="59"/>
  <c r="E59" i="59" s="1"/>
  <c r="J58" i="58"/>
  <c r="J62" i="58" s="1"/>
  <c r="E56" i="58"/>
  <c r="E60" i="58" s="1"/>
  <c r="C58" i="58"/>
  <c r="C62" i="58" s="1"/>
  <c r="M60" i="57"/>
  <c r="M58" i="56"/>
  <c r="M62" i="56" s="1"/>
  <c r="L56" i="55"/>
  <c r="L60" i="55" s="1"/>
  <c r="L55" i="55"/>
  <c r="L59" i="55" s="1"/>
  <c r="I56" i="55"/>
  <c r="I60" i="55" s="1"/>
  <c r="R55" i="52"/>
  <c r="R59" i="52" s="1"/>
  <c r="C54" i="51"/>
  <c r="C58" i="51" s="1"/>
  <c r="O61" i="64"/>
  <c r="O60" i="64"/>
  <c r="G61" i="64"/>
  <c r="G56" i="63"/>
  <c r="G60" i="63" s="1"/>
  <c r="F16" i="63"/>
  <c r="T16" i="63"/>
  <c r="T55" i="63" s="1"/>
  <c r="T59" i="63" s="1"/>
  <c r="M56" i="63"/>
  <c r="M60" i="63" s="1"/>
  <c r="J56" i="63"/>
  <c r="J60" i="63" s="1"/>
  <c r="I55" i="62"/>
  <c r="I59" i="62" s="1"/>
  <c r="M55" i="62"/>
  <c r="M59" i="62" s="1"/>
  <c r="J56" i="61"/>
  <c r="J60" i="61" s="1"/>
  <c r="R58" i="60"/>
  <c r="R62" i="60" s="1"/>
  <c r="O57" i="60"/>
  <c r="O61" i="60" s="1"/>
  <c r="S57" i="60"/>
  <c r="S61" i="60" s="1"/>
  <c r="L55" i="59"/>
  <c r="L59" i="59" s="1"/>
  <c r="N56" i="58"/>
  <c r="N60" i="58" s="1"/>
  <c r="Q58" i="58"/>
  <c r="Q62" i="58" s="1"/>
  <c r="O57" i="58"/>
  <c r="O61" i="58" s="1"/>
  <c r="S57" i="58"/>
  <c r="S61" i="58" s="1"/>
  <c r="I58" i="57"/>
  <c r="I62" i="57" s="1"/>
  <c r="O61" i="57"/>
  <c r="S61" i="57"/>
  <c r="N56" i="55"/>
  <c r="N60" i="55" s="1"/>
  <c r="Q56" i="55"/>
  <c r="Q60" i="55" s="1"/>
  <c r="E56" i="55"/>
  <c r="E60" i="55" s="1"/>
  <c r="L55" i="54"/>
  <c r="L59" i="54" s="1"/>
  <c r="E56" i="54"/>
  <c r="E60" i="54" s="1"/>
  <c r="Q56" i="54"/>
  <c r="Q60" i="54" s="1"/>
  <c r="M56" i="54"/>
  <c r="M60" i="54" s="1"/>
  <c r="Q55" i="52"/>
  <c r="Q59" i="52" s="1"/>
  <c r="N55" i="52"/>
  <c r="N59" i="52" s="1"/>
  <c r="J56" i="54"/>
  <c r="J60" i="54" s="1"/>
  <c r="N56" i="54"/>
  <c r="N60" i="54" s="1"/>
  <c r="R56" i="54"/>
  <c r="R60" i="54" s="1"/>
  <c r="L56" i="54"/>
  <c r="L60" i="54" s="1"/>
  <c r="M57" i="53"/>
  <c r="L57" i="53"/>
  <c r="O54" i="53"/>
  <c r="O58" i="53" s="1"/>
  <c r="N54" i="53"/>
  <c r="N58" i="53" s="1"/>
  <c r="S54" i="53"/>
  <c r="S58" i="53" s="1"/>
  <c r="E56" i="52"/>
  <c r="E60" i="52" s="1"/>
  <c r="O57" i="53"/>
  <c r="C53" i="51"/>
  <c r="C57" i="51" s="1"/>
  <c r="J54" i="51"/>
  <c r="J58" i="51" s="1"/>
  <c r="S54" i="51"/>
  <c r="S58" i="51" s="1"/>
  <c r="O53" i="49"/>
  <c r="O57" i="49" s="1"/>
  <c r="P16" i="49"/>
  <c r="K16" i="55"/>
  <c r="Q55" i="54"/>
  <c r="Q59" i="54" s="1"/>
  <c r="G55" i="54"/>
  <c r="G59" i="54" s="1"/>
  <c r="O55" i="52"/>
  <c r="O59" i="52" s="1"/>
  <c r="P16" i="51"/>
  <c r="L53" i="49"/>
  <c r="L57" i="49" s="1"/>
  <c r="L54" i="49"/>
  <c r="L58" i="49" s="1"/>
  <c r="G55" i="52"/>
  <c r="G59" i="52" s="1"/>
  <c r="C55" i="51"/>
  <c r="C59" i="51" s="1"/>
  <c r="R54" i="51"/>
  <c r="R58" i="51" s="1"/>
  <c r="P54" i="51"/>
  <c r="P58" i="51" s="1"/>
  <c r="S54" i="49"/>
  <c r="S58" i="49" s="1"/>
  <c r="G56" i="48"/>
  <c r="G60" i="48" s="1"/>
  <c r="L53" i="50"/>
  <c r="L57" i="50" s="1"/>
  <c r="N54" i="50"/>
  <c r="N58" i="50" s="1"/>
  <c r="S54" i="50"/>
  <c r="S58" i="50" s="1"/>
  <c r="F16" i="49"/>
  <c r="T16" i="49"/>
  <c r="M54" i="49"/>
  <c r="M58" i="49" s="1"/>
  <c r="I56" i="48"/>
  <c r="I60" i="48" s="1"/>
  <c r="M56" i="48"/>
  <c r="M60" i="48" s="1"/>
  <c r="L56" i="48"/>
  <c r="L60" i="48" s="1"/>
  <c r="E54" i="49"/>
  <c r="E58" i="49" s="1"/>
  <c r="F56" i="48"/>
  <c r="F60" i="48" s="1"/>
  <c r="R56" i="47"/>
  <c r="R60" i="47" s="1"/>
  <c r="E56" i="44"/>
  <c r="E60" i="44" s="1"/>
  <c r="Q56" i="44"/>
  <c r="Q60" i="44" s="1"/>
  <c r="I56" i="44"/>
  <c r="I60" i="44" s="1"/>
  <c r="I54" i="43"/>
  <c r="I58" i="43" s="1"/>
  <c r="Q16" i="43"/>
  <c r="Q57" i="43" s="1"/>
  <c r="M54" i="43"/>
  <c r="M58" i="43" s="1"/>
  <c r="Q54" i="43"/>
  <c r="Q58" i="43" s="1"/>
  <c r="E54" i="43"/>
  <c r="E58" i="43" s="1"/>
  <c r="Q56" i="74"/>
  <c r="Q60" i="74" s="1"/>
  <c r="G54" i="43"/>
  <c r="G58" i="43" s="1"/>
  <c r="M56" i="79"/>
  <c r="M60" i="79" s="1"/>
  <c r="Q55" i="78"/>
  <c r="Q59" i="78" s="1"/>
  <c r="S55" i="69"/>
  <c r="S59" i="69" s="1"/>
  <c r="C55" i="68"/>
  <c r="C59" i="68" s="1"/>
  <c r="O54" i="67"/>
  <c r="O58" i="67" s="1"/>
  <c r="S54" i="43"/>
  <c r="S58" i="43" s="1"/>
  <c r="O56" i="76"/>
  <c r="O60" i="76" s="1"/>
  <c r="M54" i="76"/>
  <c r="M58" i="76" s="1"/>
  <c r="O54" i="43"/>
  <c r="O58" i="43" s="1"/>
  <c r="J54" i="80"/>
  <c r="J58" i="80" s="1"/>
  <c r="R58" i="79"/>
  <c r="R62" i="79" s="1"/>
  <c r="O56" i="63"/>
  <c r="O60" i="63" s="1"/>
  <c r="C54" i="80"/>
  <c r="C58" i="80" s="1"/>
  <c r="C58" i="79"/>
  <c r="C62" i="79" s="1"/>
  <c r="S58" i="79"/>
  <c r="S62" i="79" s="1"/>
  <c r="K57" i="79"/>
  <c r="K61" i="79" s="1"/>
  <c r="N57" i="79"/>
  <c r="N61" i="79" s="1"/>
  <c r="D55" i="78"/>
  <c r="D59" i="78" s="1"/>
  <c r="T56" i="78"/>
  <c r="T60" i="78" s="1"/>
  <c r="J56" i="77"/>
  <c r="J60" i="77" s="1"/>
  <c r="X21" i="77"/>
  <c r="N58" i="77"/>
  <c r="N62" i="77" s="1"/>
  <c r="E54" i="76"/>
  <c r="E58" i="76" s="1"/>
  <c r="N54" i="75"/>
  <c r="N58" i="75" s="1"/>
  <c r="G54" i="75"/>
  <c r="G58" i="75" s="1"/>
  <c r="L55" i="75"/>
  <c r="L59" i="75" s="1"/>
  <c r="M55" i="75"/>
  <c r="M59" i="75" s="1"/>
  <c r="T16" i="74"/>
  <c r="D56" i="73"/>
  <c r="D60" i="73" s="1"/>
  <c r="J56" i="73"/>
  <c r="J60" i="73" s="1"/>
  <c r="D53" i="72"/>
  <c r="D57" i="72" s="1"/>
  <c r="N53" i="72"/>
  <c r="N57" i="72" s="1"/>
  <c r="M55" i="70"/>
  <c r="M59" i="70" s="1"/>
  <c r="P16" i="70"/>
  <c r="O55" i="69"/>
  <c r="O59" i="69" s="1"/>
  <c r="K16" i="69"/>
  <c r="I54" i="69"/>
  <c r="I58" i="69" s="1"/>
  <c r="M54" i="62"/>
  <c r="M58" i="62" s="1"/>
  <c r="M56" i="62"/>
  <c r="M60" i="62" s="1"/>
  <c r="P16" i="62"/>
  <c r="E56" i="61"/>
  <c r="E60" i="61" s="1"/>
  <c r="M54" i="61"/>
  <c r="M58" i="61" s="1"/>
  <c r="M55" i="59"/>
  <c r="M59" i="59" s="1"/>
  <c r="C55" i="55"/>
  <c r="C59" i="55" s="1"/>
  <c r="N54" i="43"/>
  <c r="N58" i="43" s="1"/>
  <c r="I56" i="80"/>
  <c r="I60" i="80" s="1"/>
  <c r="E54" i="80"/>
  <c r="E58" i="80" s="1"/>
  <c r="F55" i="80"/>
  <c r="F59" i="80" s="1"/>
  <c r="E55" i="80"/>
  <c r="E59" i="80" s="1"/>
  <c r="R56" i="80"/>
  <c r="R60" i="80" s="1"/>
  <c r="D55" i="80"/>
  <c r="D59" i="80" s="1"/>
  <c r="D56" i="79"/>
  <c r="D60" i="79" s="1"/>
  <c r="J58" i="79"/>
  <c r="J62" i="79" s="1"/>
  <c r="R55" i="78"/>
  <c r="R59" i="78" s="1"/>
  <c r="E56" i="77"/>
  <c r="E60" i="77" s="1"/>
  <c r="O56" i="77"/>
  <c r="O60" i="77" s="1"/>
  <c r="P57" i="77"/>
  <c r="P61" i="77" s="1"/>
  <c r="T57" i="77"/>
  <c r="T61" i="77" s="1"/>
  <c r="G58" i="77"/>
  <c r="G62" i="77" s="1"/>
  <c r="O58" i="77"/>
  <c r="O62" i="77" s="1"/>
  <c r="N54" i="76"/>
  <c r="N58" i="76" s="1"/>
  <c r="C54" i="76"/>
  <c r="C58" i="76" s="1"/>
  <c r="L54" i="76"/>
  <c r="L58" i="76" s="1"/>
  <c r="L55" i="76"/>
  <c r="L59" i="76" s="1"/>
  <c r="Q56" i="75"/>
  <c r="Q60" i="75" s="1"/>
  <c r="Q54" i="75"/>
  <c r="Q58" i="75" s="1"/>
  <c r="D54" i="75"/>
  <c r="D58" i="75" s="1"/>
  <c r="J56" i="74"/>
  <c r="J60" i="74" s="1"/>
  <c r="R56" i="74"/>
  <c r="R60" i="74" s="1"/>
  <c r="L55" i="73"/>
  <c r="L59" i="73" s="1"/>
  <c r="D54" i="72"/>
  <c r="D58" i="72" s="1"/>
  <c r="O54" i="72"/>
  <c r="O58" i="72" s="1"/>
  <c r="K16" i="70"/>
  <c r="I55" i="70"/>
  <c r="I59" i="70" s="1"/>
  <c r="F16" i="69"/>
  <c r="D54" i="69"/>
  <c r="D58" i="69" s="1"/>
  <c r="M57" i="67"/>
  <c r="E55" i="67"/>
  <c r="E59" i="67" s="1"/>
  <c r="L54" i="66"/>
  <c r="L58" i="66" s="1"/>
  <c r="C55" i="65"/>
  <c r="C59" i="65" s="1"/>
  <c r="I56" i="63"/>
  <c r="I60" i="63" s="1"/>
  <c r="K16" i="62"/>
  <c r="I54" i="62"/>
  <c r="I58" i="62" s="1"/>
  <c r="T16" i="62"/>
  <c r="S54" i="62"/>
  <c r="S58" i="62" s="1"/>
  <c r="Q54" i="80"/>
  <c r="Q58" i="80" s="1"/>
  <c r="S55" i="80"/>
  <c r="S59" i="80" s="1"/>
  <c r="I56" i="79"/>
  <c r="I60" i="79" s="1"/>
  <c r="S56" i="79"/>
  <c r="S60" i="79" s="1"/>
  <c r="Q58" i="79"/>
  <c r="Q62" i="79" s="1"/>
  <c r="L57" i="79"/>
  <c r="L61" i="79" s="1"/>
  <c r="M57" i="79"/>
  <c r="M61" i="79" s="1"/>
  <c r="E57" i="78"/>
  <c r="E61" i="78" s="1"/>
  <c r="M57" i="78"/>
  <c r="M61" i="78" s="1"/>
  <c r="E55" i="78"/>
  <c r="E59" i="78" s="1"/>
  <c r="K16" i="78"/>
  <c r="O55" i="78"/>
  <c r="O59" i="78" s="1"/>
  <c r="N56" i="77"/>
  <c r="N60" i="77" s="1"/>
  <c r="C56" i="77"/>
  <c r="C60" i="77" s="1"/>
  <c r="G56" i="77"/>
  <c r="G60" i="77" s="1"/>
  <c r="L56" i="77"/>
  <c r="L60" i="77" s="1"/>
  <c r="L57" i="77"/>
  <c r="L61" i="77" s="1"/>
  <c r="F57" i="77"/>
  <c r="F61" i="77" s="1"/>
  <c r="M57" i="77"/>
  <c r="M61" i="77" s="1"/>
  <c r="Q57" i="77"/>
  <c r="Q61" i="77" s="1"/>
  <c r="K57" i="77"/>
  <c r="K61" i="77" s="1"/>
  <c r="I56" i="76"/>
  <c r="I60" i="76" s="1"/>
  <c r="D54" i="76"/>
  <c r="D58" i="76" s="1"/>
  <c r="H16" i="76"/>
  <c r="C56" i="76"/>
  <c r="C60" i="76" s="1"/>
  <c r="S56" i="75"/>
  <c r="S60" i="75" s="1"/>
  <c r="J56" i="75"/>
  <c r="J60" i="75" s="1"/>
  <c r="J54" i="75"/>
  <c r="J58" i="75" s="1"/>
  <c r="R54" i="75"/>
  <c r="R58" i="75" s="1"/>
  <c r="S54" i="75"/>
  <c r="S58" i="75" s="1"/>
  <c r="O58" i="74"/>
  <c r="O62" i="74" s="1"/>
  <c r="E56" i="74"/>
  <c r="E60" i="74" s="1"/>
  <c r="K16" i="74"/>
  <c r="O56" i="74"/>
  <c r="O60" i="74" s="1"/>
  <c r="E57" i="74"/>
  <c r="E61" i="74" s="1"/>
  <c r="C57" i="74"/>
  <c r="C61" i="74" s="1"/>
  <c r="L57" i="74"/>
  <c r="L61" i="74" s="1"/>
  <c r="T16" i="73"/>
  <c r="R55" i="73"/>
  <c r="R59" i="73" s="1"/>
  <c r="G53" i="72"/>
  <c r="G57" i="72" s="1"/>
  <c r="S53" i="72"/>
  <c r="S57" i="72" s="1"/>
  <c r="C57" i="71"/>
  <c r="C61" i="71" s="1"/>
  <c r="G55" i="71"/>
  <c r="G59" i="71" s="1"/>
  <c r="R55" i="70"/>
  <c r="R59" i="70" s="1"/>
  <c r="J56" i="69"/>
  <c r="J60" i="69" s="1"/>
  <c r="E54" i="69"/>
  <c r="E58" i="69" s="1"/>
  <c r="R55" i="69"/>
  <c r="R59" i="69" s="1"/>
  <c r="I56" i="69"/>
  <c r="I60" i="69" s="1"/>
  <c r="L55" i="68"/>
  <c r="L59" i="68" s="1"/>
  <c r="N56" i="68"/>
  <c r="N60" i="68" s="1"/>
  <c r="F56" i="68"/>
  <c r="F60" i="68" s="1"/>
  <c r="R57" i="67"/>
  <c r="L57" i="67"/>
  <c r="E54" i="67"/>
  <c r="E58" i="67" s="1"/>
  <c r="M54" i="66"/>
  <c r="M58" i="66" s="1"/>
  <c r="M56" i="66"/>
  <c r="M60" i="66" s="1"/>
  <c r="Q55" i="66"/>
  <c r="Q59" i="66" s="1"/>
  <c r="O56" i="65"/>
  <c r="O60" i="65" s="1"/>
  <c r="O55" i="65"/>
  <c r="O59" i="65" s="1"/>
  <c r="K16" i="65"/>
  <c r="I55" i="65"/>
  <c r="I59" i="65" s="1"/>
  <c r="L55" i="65"/>
  <c r="L59" i="65" s="1"/>
  <c r="D59" i="64"/>
  <c r="E61" i="64"/>
  <c r="I60" i="64"/>
  <c r="G55" i="63"/>
  <c r="G59" i="63" s="1"/>
  <c r="D55" i="63"/>
  <c r="D59" i="63" s="1"/>
  <c r="O54" i="62"/>
  <c r="O58" i="62" s="1"/>
  <c r="R54" i="62"/>
  <c r="R58" i="62" s="1"/>
  <c r="R54" i="61"/>
  <c r="R58" i="61" s="1"/>
  <c r="N54" i="61"/>
  <c r="N58" i="61" s="1"/>
  <c r="E54" i="61"/>
  <c r="E58" i="61" s="1"/>
  <c r="E55" i="61"/>
  <c r="E59" i="61" s="1"/>
  <c r="Q56" i="61"/>
  <c r="Q60" i="61" s="1"/>
  <c r="M58" i="58"/>
  <c r="M62" i="58" s="1"/>
  <c r="Q56" i="58"/>
  <c r="Q60" i="58" s="1"/>
  <c r="J60" i="57"/>
  <c r="J58" i="57"/>
  <c r="J62" i="57" s="1"/>
  <c r="O60" i="57"/>
  <c r="E58" i="56"/>
  <c r="E62" i="56" s="1"/>
  <c r="L57" i="56"/>
  <c r="L61" i="56" s="1"/>
  <c r="L56" i="56"/>
  <c r="L60" i="56" s="1"/>
  <c r="C55" i="54"/>
  <c r="C59" i="54" s="1"/>
  <c r="R54" i="53"/>
  <c r="R58" i="53" s="1"/>
  <c r="R55" i="53"/>
  <c r="R59" i="53" s="1"/>
  <c r="L54" i="52"/>
  <c r="L58" i="52" s="1"/>
  <c r="I55" i="48"/>
  <c r="I59" i="48" s="1"/>
  <c r="N54" i="80"/>
  <c r="N58" i="80" s="1"/>
  <c r="M55" i="80"/>
  <c r="M59" i="80" s="1"/>
  <c r="N58" i="79"/>
  <c r="N62" i="79" s="1"/>
  <c r="H16" i="78"/>
  <c r="S56" i="77"/>
  <c r="S60" i="77" s="1"/>
  <c r="O54" i="76"/>
  <c r="O58" i="76" s="1"/>
  <c r="C56" i="75"/>
  <c r="C60" i="75" s="1"/>
  <c r="H16" i="75"/>
  <c r="C54" i="75"/>
  <c r="C58" i="75" s="1"/>
  <c r="L54" i="75"/>
  <c r="L58" i="75" s="1"/>
  <c r="I58" i="74"/>
  <c r="I62" i="74" s="1"/>
  <c r="D56" i="74"/>
  <c r="D60" i="74" s="1"/>
  <c r="R55" i="71"/>
  <c r="R59" i="71" s="1"/>
  <c r="D55" i="69"/>
  <c r="D59" i="69" s="1"/>
  <c r="S61" i="64"/>
  <c r="R55" i="63"/>
  <c r="R59" i="63" s="1"/>
  <c r="P16" i="54"/>
  <c r="M55" i="54"/>
  <c r="M59" i="54" s="1"/>
  <c r="R55" i="54"/>
  <c r="R59" i="54" s="1"/>
  <c r="S55" i="48"/>
  <c r="S59" i="48" s="1"/>
  <c r="S56" i="48"/>
  <c r="S60" i="48" s="1"/>
  <c r="R54" i="43"/>
  <c r="R58" i="43" s="1"/>
  <c r="M56" i="80"/>
  <c r="M60" i="80" s="1"/>
  <c r="G55" i="80"/>
  <c r="G59" i="80" s="1"/>
  <c r="G56" i="79"/>
  <c r="G60" i="79" s="1"/>
  <c r="L56" i="79"/>
  <c r="L60" i="79" s="1"/>
  <c r="S55" i="78"/>
  <c r="S59" i="78" s="1"/>
  <c r="I54" i="75"/>
  <c r="I58" i="75" s="1"/>
  <c r="S57" i="74"/>
  <c r="S61" i="74" s="1"/>
  <c r="G55" i="73"/>
  <c r="G59" i="73" s="1"/>
  <c r="D55" i="70"/>
  <c r="D59" i="70" s="1"/>
  <c r="S55" i="70"/>
  <c r="S59" i="70" s="1"/>
  <c r="R56" i="69"/>
  <c r="R60" i="69" s="1"/>
  <c r="D56" i="69"/>
  <c r="D60" i="69" s="1"/>
  <c r="N55" i="68"/>
  <c r="N59" i="68" s="1"/>
  <c r="K56" i="68"/>
  <c r="K60" i="68" s="1"/>
  <c r="J55" i="68"/>
  <c r="J59" i="68" s="1"/>
  <c r="M56" i="68"/>
  <c r="M60" i="68" s="1"/>
  <c r="Q57" i="67"/>
  <c r="X9" i="66"/>
  <c r="O59" i="64"/>
  <c r="S59" i="64"/>
  <c r="F16" i="62"/>
  <c r="D54" i="62"/>
  <c r="D58" i="62" s="1"/>
  <c r="K16" i="80"/>
  <c r="M58" i="79"/>
  <c r="M62" i="79" s="1"/>
  <c r="R54" i="80"/>
  <c r="R58" i="80" s="1"/>
  <c r="D54" i="80"/>
  <c r="D58" i="80" s="1"/>
  <c r="L54" i="80"/>
  <c r="L58" i="80" s="1"/>
  <c r="P16" i="80"/>
  <c r="D56" i="80"/>
  <c r="D60" i="80" s="1"/>
  <c r="O55" i="80"/>
  <c r="O59" i="80" s="1"/>
  <c r="E56" i="79"/>
  <c r="E60" i="79" s="1"/>
  <c r="F57" i="79"/>
  <c r="F61" i="79" s="1"/>
  <c r="E57" i="79"/>
  <c r="E61" i="79" s="1"/>
  <c r="L58" i="79"/>
  <c r="L62" i="79" s="1"/>
  <c r="C57" i="78"/>
  <c r="C61" i="78" s="1"/>
  <c r="G57" i="78"/>
  <c r="G61" i="78" s="1"/>
  <c r="N55" i="78"/>
  <c r="N59" i="78" s="1"/>
  <c r="G55" i="78"/>
  <c r="G59" i="78" s="1"/>
  <c r="L55" i="78"/>
  <c r="L59" i="78" s="1"/>
  <c r="T16" i="78"/>
  <c r="L56" i="78"/>
  <c r="L60" i="78" s="1"/>
  <c r="K56" i="78"/>
  <c r="K60" i="78" s="1"/>
  <c r="D58" i="77"/>
  <c r="D62" i="77" s="1"/>
  <c r="I56" i="77"/>
  <c r="I60" i="77" s="1"/>
  <c r="Q56" i="77"/>
  <c r="Q60" i="77" s="1"/>
  <c r="I58" i="77"/>
  <c r="I62" i="77" s="1"/>
  <c r="T16" i="77"/>
  <c r="H16" i="77"/>
  <c r="E57" i="77"/>
  <c r="E61" i="77" s="1"/>
  <c r="S58" i="77"/>
  <c r="S62" i="77" s="1"/>
  <c r="S56" i="76"/>
  <c r="S60" i="76" s="1"/>
  <c r="R56" i="76"/>
  <c r="R60" i="76" s="1"/>
  <c r="R54" i="76"/>
  <c r="R58" i="76" s="1"/>
  <c r="E56" i="76"/>
  <c r="E60" i="76" s="1"/>
  <c r="P16" i="76"/>
  <c r="S54" i="76"/>
  <c r="S58" i="76" s="1"/>
  <c r="K16" i="76"/>
  <c r="E56" i="75"/>
  <c r="E60" i="75" s="1"/>
  <c r="M56" i="75"/>
  <c r="M60" i="75" s="1"/>
  <c r="M54" i="75"/>
  <c r="M58" i="75" s="1"/>
  <c r="O54" i="75"/>
  <c r="O58" i="75" s="1"/>
  <c r="G56" i="75"/>
  <c r="G60" i="75" s="1"/>
  <c r="N56" i="74"/>
  <c r="N60" i="74" s="1"/>
  <c r="C56" i="74"/>
  <c r="C60" i="74" s="1"/>
  <c r="G56" i="74"/>
  <c r="G60" i="74" s="1"/>
  <c r="F16" i="74"/>
  <c r="M57" i="74"/>
  <c r="M61" i="74" s="1"/>
  <c r="N55" i="73"/>
  <c r="N59" i="73" s="1"/>
  <c r="S55" i="73"/>
  <c r="S59" i="73" s="1"/>
  <c r="D55" i="73"/>
  <c r="D59" i="73" s="1"/>
  <c r="O55" i="73"/>
  <c r="O59" i="73" s="1"/>
  <c r="C53" i="72"/>
  <c r="C57" i="72" s="1"/>
  <c r="C55" i="72"/>
  <c r="C59" i="72" s="1"/>
  <c r="H16" i="72"/>
  <c r="L53" i="72"/>
  <c r="L57" i="72" s="1"/>
  <c r="P16" i="72"/>
  <c r="T16" i="72"/>
  <c r="R53" i="72"/>
  <c r="R57" i="72" s="1"/>
  <c r="G54" i="72"/>
  <c r="G58" i="72" s="1"/>
  <c r="L55" i="72"/>
  <c r="L59" i="72" s="1"/>
  <c r="M55" i="71"/>
  <c r="M59" i="71" s="1"/>
  <c r="Q55" i="71"/>
  <c r="Q59" i="71" s="1"/>
  <c r="N55" i="70"/>
  <c r="N59" i="70" s="1"/>
  <c r="Q55" i="70"/>
  <c r="Q59" i="70" s="1"/>
  <c r="T16" i="70"/>
  <c r="L55" i="70"/>
  <c r="L59" i="70" s="1"/>
  <c r="G54" i="69"/>
  <c r="G58" i="69" s="1"/>
  <c r="O55" i="68"/>
  <c r="O59" i="68" s="1"/>
  <c r="S55" i="68"/>
  <c r="S59" i="68" s="1"/>
  <c r="E55" i="68"/>
  <c r="E59" i="68" s="1"/>
  <c r="D57" i="68"/>
  <c r="D61" i="68" s="1"/>
  <c r="D56" i="68"/>
  <c r="D60" i="68" s="1"/>
  <c r="N57" i="67"/>
  <c r="I54" i="67"/>
  <c r="I58" i="67" s="1"/>
  <c r="F16" i="66"/>
  <c r="D54" i="66"/>
  <c r="D58" i="66" s="1"/>
  <c r="K16" i="66"/>
  <c r="I54" i="66"/>
  <c r="I58" i="66" s="1"/>
  <c r="T16" i="66"/>
  <c r="S54" i="66"/>
  <c r="S58" i="66" s="1"/>
  <c r="N55" i="65"/>
  <c r="N59" i="65" s="1"/>
  <c r="F16" i="65"/>
  <c r="D55" i="65"/>
  <c r="D59" i="65" s="1"/>
  <c r="M61" i="64"/>
  <c r="D61" i="64"/>
  <c r="K60" i="64"/>
  <c r="J59" i="64"/>
  <c r="M60" i="64"/>
  <c r="R60" i="64"/>
  <c r="M55" i="63"/>
  <c r="M59" i="63" s="1"/>
  <c r="Q55" i="63"/>
  <c r="Q59" i="63" s="1"/>
  <c r="E57" i="63"/>
  <c r="E61" i="63" s="1"/>
  <c r="N54" i="62"/>
  <c r="N58" i="62" s="1"/>
  <c r="Q54" i="62"/>
  <c r="Q58" i="62" s="1"/>
  <c r="L54" i="62"/>
  <c r="L58" i="62" s="1"/>
  <c r="L55" i="61"/>
  <c r="L59" i="61" s="1"/>
  <c r="J54" i="61"/>
  <c r="J58" i="61" s="1"/>
  <c r="Q54" i="61"/>
  <c r="Q58" i="61" s="1"/>
  <c r="Q58" i="60"/>
  <c r="Q62" i="60" s="1"/>
  <c r="I60" i="57"/>
  <c r="E60" i="57"/>
  <c r="Q56" i="56"/>
  <c r="Q60" i="56" s="1"/>
  <c r="J57" i="53"/>
  <c r="I54" i="52"/>
  <c r="I58" i="52" s="1"/>
  <c r="Q53" i="51"/>
  <c r="Q57" i="51" s="1"/>
  <c r="D57" i="78"/>
  <c r="D61" i="78" s="1"/>
  <c r="L56" i="75"/>
  <c r="L60" i="75" s="1"/>
  <c r="T56" i="73"/>
  <c r="T60" i="73" s="1"/>
  <c r="N56" i="73"/>
  <c r="N60" i="73" s="1"/>
  <c r="R56" i="73"/>
  <c r="R60" i="73" s="1"/>
  <c r="Q57" i="73"/>
  <c r="Q61" i="73" s="1"/>
  <c r="Q55" i="72"/>
  <c r="Q59" i="72" s="1"/>
  <c r="I53" i="72"/>
  <c r="I57" i="72" s="1"/>
  <c r="M53" i="72"/>
  <c r="M57" i="72" s="1"/>
  <c r="Q53" i="72"/>
  <c r="Q57" i="72" s="1"/>
  <c r="P54" i="72"/>
  <c r="P58" i="72" s="1"/>
  <c r="J54" i="72"/>
  <c r="J58" i="72" s="1"/>
  <c r="N55" i="71"/>
  <c r="N59" i="71" s="1"/>
  <c r="K16" i="71"/>
  <c r="I55" i="71"/>
  <c r="I59" i="71" s="1"/>
  <c r="N57" i="71"/>
  <c r="N61" i="71" s="1"/>
  <c r="E55" i="70"/>
  <c r="E59" i="70" s="1"/>
  <c r="O57" i="70"/>
  <c r="O61" i="70" s="1"/>
  <c r="S57" i="70"/>
  <c r="S61" i="70" s="1"/>
  <c r="R56" i="70"/>
  <c r="R60" i="70" s="1"/>
  <c r="L57" i="70"/>
  <c r="L61" i="70" s="1"/>
  <c r="O56" i="69"/>
  <c r="O60" i="69" s="1"/>
  <c r="G56" i="69"/>
  <c r="G60" i="69" s="1"/>
  <c r="N55" i="69"/>
  <c r="N59" i="69" s="1"/>
  <c r="R55" i="68"/>
  <c r="R59" i="68" s="1"/>
  <c r="M55" i="68"/>
  <c r="M59" i="68" s="1"/>
  <c r="Q55" i="68"/>
  <c r="Q59" i="68" s="1"/>
  <c r="I57" i="67"/>
  <c r="N55" i="67"/>
  <c r="N59" i="67" s="1"/>
  <c r="N56" i="66"/>
  <c r="N60" i="66" s="1"/>
  <c r="E54" i="66"/>
  <c r="E58" i="66" s="1"/>
  <c r="S56" i="66"/>
  <c r="S60" i="66" s="1"/>
  <c r="R55" i="66"/>
  <c r="R59" i="66" s="1"/>
  <c r="I57" i="65"/>
  <c r="I61" i="65" s="1"/>
  <c r="J56" i="65"/>
  <c r="J60" i="65" s="1"/>
  <c r="N56" i="65"/>
  <c r="N60" i="65" s="1"/>
  <c r="C61" i="64"/>
  <c r="M59" i="64"/>
  <c r="Q59" i="64"/>
  <c r="E60" i="64"/>
  <c r="N55" i="63"/>
  <c r="N59" i="63" s="1"/>
  <c r="K16" i="63"/>
  <c r="I55" i="63"/>
  <c r="I59" i="63" s="1"/>
  <c r="N56" i="62"/>
  <c r="N60" i="62" s="1"/>
  <c r="R56" i="62"/>
  <c r="R60" i="62" s="1"/>
  <c r="J54" i="62"/>
  <c r="J58" i="62" s="1"/>
  <c r="E54" i="62"/>
  <c r="E58" i="62" s="1"/>
  <c r="O56" i="62"/>
  <c r="O60" i="62" s="1"/>
  <c r="S56" i="62"/>
  <c r="S60" i="62" s="1"/>
  <c r="R55" i="62"/>
  <c r="R59" i="62" s="1"/>
  <c r="I56" i="61"/>
  <c r="I60" i="61" s="1"/>
  <c r="O54" i="61"/>
  <c r="O58" i="61" s="1"/>
  <c r="H16" i="60"/>
  <c r="C56" i="60"/>
  <c r="C60" i="60" s="1"/>
  <c r="G56" i="60"/>
  <c r="G60" i="60" s="1"/>
  <c r="G58" i="60"/>
  <c r="G62" i="60" s="1"/>
  <c r="L58" i="60"/>
  <c r="L62" i="60" s="1"/>
  <c r="C57" i="60"/>
  <c r="C61" i="60" s="1"/>
  <c r="C54" i="59"/>
  <c r="C58" i="59" s="1"/>
  <c r="G54" i="59"/>
  <c r="G58" i="59" s="1"/>
  <c r="G56" i="59"/>
  <c r="G60" i="59" s="1"/>
  <c r="L56" i="59"/>
  <c r="L60" i="59" s="1"/>
  <c r="H16" i="58"/>
  <c r="C56" i="58"/>
  <c r="C60" i="58" s="1"/>
  <c r="G56" i="58"/>
  <c r="G60" i="58" s="1"/>
  <c r="G58" i="58"/>
  <c r="G62" i="58" s="1"/>
  <c r="L58" i="58"/>
  <c r="L62" i="58" s="1"/>
  <c r="C57" i="58"/>
  <c r="C61" i="58" s="1"/>
  <c r="I58" i="56"/>
  <c r="I62" i="56" s="1"/>
  <c r="N56" i="56"/>
  <c r="N60" i="56" s="1"/>
  <c r="S56" i="56"/>
  <c r="S60" i="56" s="1"/>
  <c r="N55" i="55"/>
  <c r="N59" i="55" s="1"/>
  <c r="Q55" i="55"/>
  <c r="Q59" i="55" s="1"/>
  <c r="M56" i="55"/>
  <c r="M60" i="55" s="1"/>
  <c r="S55" i="54"/>
  <c r="S59" i="54" s="1"/>
  <c r="D56" i="54"/>
  <c r="D60" i="54" s="1"/>
  <c r="F56" i="54"/>
  <c r="F60" i="54" s="1"/>
  <c r="I57" i="53"/>
  <c r="E57" i="53"/>
  <c r="Q54" i="52"/>
  <c r="Q58" i="52" s="1"/>
  <c r="L55" i="52"/>
  <c r="L59" i="52" s="1"/>
  <c r="L56" i="74"/>
  <c r="L60" i="74" s="1"/>
  <c r="N57" i="74"/>
  <c r="N61" i="74" s="1"/>
  <c r="I57" i="73"/>
  <c r="I61" i="73" s="1"/>
  <c r="F16" i="73"/>
  <c r="I55" i="73"/>
  <c r="I59" i="73" s="1"/>
  <c r="M55" i="73"/>
  <c r="M59" i="73" s="1"/>
  <c r="Q55" i="73"/>
  <c r="Q59" i="73" s="1"/>
  <c r="P56" i="73"/>
  <c r="P60" i="73" s="1"/>
  <c r="I56" i="73"/>
  <c r="I60" i="73" s="1"/>
  <c r="E55" i="72"/>
  <c r="E59" i="72" s="1"/>
  <c r="E53" i="72"/>
  <c r="E57" i="72" s="1"/>
  <c r="J55" i="72"/>
  <c r="J59" i="72" s="1"/>
  <c r="R55" i="72"/>
  <c r="R59" i="72" s="1"/>
  <c r="E54" i="72"/>
  <c r="E58" i="72" s="1"/>
  <c r="R57" i="71"/>
  <c r="R61" i="71" s="1"/>
  <c r="J55" i="71"/>
  <c r="J59" i="71" s="1"/>
  <c r="S55" i="71"/>
  <c r="S59" i="71" s="1"/>
  <c r="E55" i="71"/>
  <c r="E59" i="71" s="1"/>
  <c r="T56" i="71"/>
  <c r="T60" i="71" s="1"/>
  <c r="F56" i="71"/>
  <c r="F60" i="71" s="1"/>
  <c r="Q56" i="71"/>
  <c r="Q60" i="71" s="1"/>
  <c r="I57" i="70"/>
  <c r="I61" i="70" s="1"/>
  <c r="G57" i="70"/>
  <c r="G61" i="70" s="1"/>
  <c r="K56" i="70"/>
  <c r="K60" i="70" s="1"/>
  <c r="D56" i="70"/>
  <c r="D60" i="70" s="1"/>
  <c r="P54" i="69"/>
  <c r="P58" i="69" s="1"/>
  <c r="R54" i="69"/>
  <c r="R58" i="69" s="1"/>
  <c r="M54" i="69"/>
  <c r="M58" i="69" s="1"/>
  <c r="Q54" i="69"/>
  <c r="Q58" i="69" s="1"/>
  <c r="J55" i="69"/>
  <c r="J59" i="69" s="1"/>
  <c r="I55" i="68"/>
  <c r="I59" i="68" s="1"/>
  <c r="E57" i="67"/>
  <c r="O55" i="67"/>
  <c r="O59" i="67" s="1"/>
  <c r="R54" i="67"/>
  <c r="R58" i="67" s="1"/>
  <c r="F54" i="67"/>
  <c r="F58" i="67" s="1"/>
  <c r="X11" i="66"/>
  <c r="G56" i="66"/>
  <c r="G60" i="66" s="1"/>
  <c r="E56" i="66"/>
  <c r="E60" i="66" s="1"/>
  <c r="D55" i="66"/>
  <c r="D59" i="66" s="1"/>
  <c r="R55" i="65"/>
  <c r="R59" i="65" s="1"/>
  <c r="C57" i="65"/>
  <c r="C61" i="65" s="1"/>
  <c r="M55" i="65"/>
  <c r="M59" i="65" s="1"/>
  <c r="Q55" i="65"/>
  <c r="Q59" i="65" s="1"/>
  <c r="N59" i="64"/>
  <c r="N61" i="64"/>
  <c r="R61" i="64"/>
  <c r="M57" i="63"/>
  <c r="M61" i="63" s="1"/>
  <c r="R57" i="63"/>
  <c r="R61" i="63" s="1"/>
  <c r="J55" i="63"/>
  <c r="J59" i="63" s="1"/>
  <c r="S55" i="63"/>
  <c r="S59" i="63" s="1"/>
  <c r="E55" i="63"/>
  <c r="E59" i="63" s="1"/>
  <c r="R56" i="63"/>
  <c r="R60" i="63" s="1"/>
  <c r="F56" i="63"/>
  <c r="F60" i="63" s="1"/>
  <c r="Q56" i="63"/>
  <c r="Q60" i="63" s="1"/>
  <c r="G56" i="62"/>
  <c r="G60" i="62" s="1"/>
  <c r="D55" i="62"/>
  <c r="D59" i="62" s="1"/>
  <c r="L54" i="61"/>
  <c r="L58" i="61" s="1"/>
  <c r="J55" i="61"/>
  <c r="J59" i="61" s="1"/>
  <c r="O56" i="61"/>
  <c r="O60" i="61" s="1"/>
  <c r="E56" i="60"/>
  <c r="E60" i="60" s="1"/>
  <c r="D56" i="60"/>
  <c r="D60" i="60" s="1"/>
  <c r="I56" i="60"/>
  <c r="I60" i="60" s="1"/>
  <c r="D58" i="60"/>
  <c r="D62" i="60" s="1"/>
  <c r="R56" i="60"/>
  <c r="R60" i="60" s="1"/>
  <c r="E54" i="59"/>
  <c r="E58" i="59" s="1"/>
  <c r="D54" i="59"/>
  <c r="D58" i="59" s="1"/>
  <c r="I54" i="59"/>
  <c r="I58" i="59" s="1"/>
  <c r="D56" i="59"/>
  <c r="D60" i="59" s="1"/>
  <c r="R54" i="59"/>
  <c r="R58" i="59" s="1"/>
  <c r="M54" i="59"/>
  <c r="M58" i="59" s="1"/>
  <c r="D56" i="58"/>
  <c r="D60" i="58" s="1"/>
  <c r="D58" i="58"/>
  <c r="D62" i="58" s="1"/>
  <c r="R56" i="58"/>
  <c r="R60" i="58" s="1"/>
  <c r="R56" i="55"/>
  <c r="R60" i="55" s="1"/>
  <c r="N54" i="52"/>
  <c r="N58" i="52" s="1"/>
  <c r="C54" i="61"/>
  <c r="C58" i="61" s="1"/>
  <c r="G54" i="61"/>
  <c r="G58" i="61" s="1"/>
  <c r="L56" i="61"/>
  <c r="L60" i="61" s="1"/>
  <c r="T16" i="61"/>
  <c r="K16" i="61"/>
  <c r="G55" i="61"/>
  <c r="G59" i="61" s="1"/>
  <c r="O55" i="61"/>
  <c r="O59" i="61" s="1"/>
  <c r="S55" i="61"/>
  <c r="S59" i="61" s="1"/>
  <c r="S58" i="60"/>
  <c r="S62" i="60" s="1"/>
  <c r="S56" i="60"/>
  <c r="S60" i="60" s="1"/>
  <c r="K16" i="60"/>
  <c r="K56" i="60" s="1"/>
  <c r="K60" i="60" s="1"/>
  <c r="S56" i="59"/>
  <c r="S60" i="59" s="1"/>
  <c r="S54" i="59"/>
  <c r="S58" i="59" s="1"/>
  <c r="S58" i="58"/>
  <c r="S62" i="58" s="1"/>
  <c r="E58" i="58"/>
  <c r="E62" i="58" s="1"/>
  <c r="S56" i="58"/>
  <c r="S60" i="58" s="1"/>
  <c r="K16" i="58"/>
  <c r="L60" i="57"/>
  <c r="L58" i="57"/>
  <c r="L62" i="57" s="1"/>
  <c r="Q60" i="57"/>
  <c r="Q61" i="57"/>
  <c r="O56" i="56"/>
  <c r="O60" i="56" s="1"/>
  <c r="D58" i="56"/>
  <c r="D62" i="56" s="1"/>
  <c r="J56" i="56"/>
  <c r="J60" i="56" s="1"/>
  <c r="C57" i="56"/>
  <c r="C61" i="56" s="1"/>
  <c r="G57" i="56"/>
  <c r="G61" i="56" s="1"/>
  <c r="G56" i="55"/>
  <c r="G60" i="55" s="1"/>
  <c r="T16" i="53"/>
  <c r="Q57" i="53"/>
  <c r="Q54" i="53"/>
  <c r="Q58" i="53" s="1"/>
  <c r="C54" i="52"/>
  <c r="C58" i="52" s="1"/>
  <c r="J54" i="52"/>
  <c r="J58" i="52" s="1"/>
  <c r="C55" i="52"/>
  <c r="C59" i="52" s="1"/>
  <c r="J56" i="52"/>
  <c r="J60" i="52" s="1"/>
  <c r="T54" i="51"/>
  <c r="T58" i="51" s="1"/>
  <c r="R53" i="51"/>
  <c r="R57" i="51" s="1"/>
  <c r="D55" i="48"/>
  <c r="D59" i="48" s="1"/>
  <c r="C55" i="48"/>
  <c r="C59" i="48" s="1"/>
  <c r="C56" i="48"/>
  <c r="C60" i="48" s="1"/>
  <c r="Q56" i="48"/>
  <c r="Q60" i="48" s="1"/>
  <c r="D55" i="45"/>
  <c r="D59" i="45" s="1"/>
  <c r="P16" i="61"/>
  <c r="L56" i="60"/>
  <c r="L60" i="60" s="1"/>
  <c r="O56" i="60"/>
  <c r="O60" i="60" s="1"/>
  <c r="L57" i="60"/>
  <c r="L61" i="60" s="1"/>
  <c r="L54" i="59"/>
  <c r="L58" i="59" s="1"/>
  <c r="O54" i="59"/>
  <c r="O58" i="59" s="1"/>
  <c r="L56" i="58"/>
  <c r="L60" i="58" s="1"/>
  <c r="O56" i="58"/>
  <c r="O60" i="58" s="1"/>
  <c r="L57" i="58"/>
  <c r="L61" i="58" s="1"/>
  <c r="I61" i="57"/>
  <c r="E56" i="56"/>
  <c r="E60" i="56" s="1"/>
  <c r="P16" i="55"/>
  <c r="M55" i="55"/>
  <c r="M59" i="55" s="1"/>
  <c r="R55" i="55"/>
  <c r="R59" i="55" s="1"/>
  <c r="D55" i="55"/>
  <c r="D59" i="55" s="1"/>
  <c r="E55" i="54"/>
  <c r="E59" i="54" s="1"/>
  <c r="T16" i="54"/>
  <c r="S57" i="53"/>
  <c r="I54" i="53"/>
  <c r="I58" i="53" s="1"/>
  <c r="O56" i="52"/>
  <c r="O60" i="52" s="1"/>
  <c r="S56" i="52"/>
  <c r="S60" i="52" s="1"/>
  <c r="E54" i="52"/>
  <c r="E58" i="52" s="1"/>
  <c r="K16" i="51"/>
  <c r="S53" i="51"/>
  <c r="S57" i="51" s="1"/>
  <c r="C53" i="50"/>
  <c r="C57" i="50" s="1"/>
  <c r="D53" i="49"/>
  <c r="D57" i="49" s="1"/>
  <c r="G55" i="48"/>
  <c r="G59" i="48" s="1"/>
  <c r="P16" i="60"/>
  <c r="T16" i="60"/>
  <c r="P16" i="58"/>
  <c r="T16" i="58"/>
  <c r="G60" i="57"/>
  <c r="R60" i="57"/>
  <c r="R58" i="56"/>
  <c r="R62" i="56" s="1"/>
  <c r="M56" i="56"/>
  <c r="M60" i="56" s="1"/>
  <c r="S57" i="56"/>
  <c r="S61" i="56" s="1"/>
  <c r="S55" i="55"/>
  <c r="S59" i="55" s="1"/>
  <c r="J55" i="55"/>
  <c r="J59" i="55" s="1"/>
  <c r="O57" i="55"/>
  <c r="O61" i="55" s="1"/>
  <c r="K16" i="54"/>
  <c r="N55" i="54"/>
  <c r="N59" i="54" s="1"/>
  <c r="G56" i="54"/>
  <c r="G60" i="54" s="1"/>
  <c r="O56" i="54"/>
  <c r="O60" i="54" s="1"/>
  <c r="S56" i="54"/>
  <c r="S60" i="54" s="1"/>
  <c r="C56" i="54"/>
  <c r="C60" i="54" s="1"/>
  <c r="C57" i="53"/>
  <c r="G57" i="53"/>
  <c r="I55" i="53"/>
  <c r="I59" i="53" s="1"/>
  <c r="P16" i="53"/>
  <c r="R57" i="53"/>
  <c r="O54" i="52"/>
  <c r="O58" i="52" s="1"/>
  <c r="S55" i="52"/>
  <c r="S59" i="52" s="1"/>
  <c r="J55" i="52"/>
  <c r="J59" i="52" s="1"/>
  <c r="J53" i="51"/>
  <c r="J57" i="51" s="1"/>
  <c r="G53" i="50"/>
  <c r="G57" i="50" s="1"/>
  <c r="O53" i="50"/>
  <c r="O57" i="50" s="1"/>
  <c r="D55" i="50"/>
  <c r="D59" i="50" s="1"/>
  <c r="N60" i="57"/>
  <c r="S60" i="57"/>
  <c r="G61" i="57"/>
  <c r="L61" i="57"/>
  <c r="G56" i="56"/>
  <c r="G60" i="56" s="1"/>
  <c r="R56" i="56"/>
  <c r="R60" i="56" s="1"/>
  <c r="O57" i="56"/>
  <c r="O61" i="56" s="1"/>
  <c r="F57" i="56"/>
  <c r="F61" i="56" s="1"/>
  <c r="E55" i="55"/>
  <c r="E59" i="55" s="1"/>
  <c r="T16" i="55"/>
  <c r="S56" i="55"/>
  <c r="S60" i="55" s="1"/>
  <c r="K56" i="55"/>
  <c r="K60" i="55" s="1"/>
  <c r="J55" i="54"/>
  <c r="J59" i="54" s="1"/>
  <c r="K16" i="53"/>
  <c r="N57" i="53"/>
  <c r="C54" i="53"/>
  <c r="C58" i="53" s="1"/>
  <c r="G54" i="53"/>
  <c r="G58" i="53" s="1"/>
  <c r="G54" i="52"/>
  <c r="G58" i="52" s="1"/>
  <c r="G56" i="52"/>
  <c r="G60" i="52" s="1"/>
  <c r="R54" i="52"/>
  <c r="R58" i="52" s="1"/>
  <c r="O53" i="51"/>
  <c r="O57" i="51" s="1"/>
  <c r="L53" i="51"/>
  <c r="L57" i="51" s="1"/>
  <c r="L54" i="51"/>
  <c r="L58" i="51" s="1"/>
  <c r="E53" i="50"/>
  <c r="E57" i="50" s="1"/>
  <c r="G54" i="49"/>
  <c r="G58" i="49" s="1"/>
  <c r="G53" i="49"/>
  <c r="G57" i="49" s="1"/>
  <c r="K54" i="49"/>
  <c r="K58" i="49" s="1"/>
  <c r="I54" i="49"/>
  <c r="I58" i="49" s="1"/>
  <c r="C57" i="48"/>
  <c r="C61" i="48" s="1"/>
  <c r="M55" i="48"/>
  <c r="M59" i="48" s="1"/>
  <c r="M57" i="48"/>
  <c r="M61" i="48" s="1"/>
  <c r="G58" i="57"/>
  <c r="G62" i="57" s="1"/>
  <c r="O58" i="57"/>
  <c r="O62" i="57" s="1"/>
  <c r="R61" i="57"/>
  <c r="G58" i="56"/>
  <c r="G62" i="56" s="1"/>
  <c r="S58" i="56"/>
  <c r="S62" i="56" s="1"/>
  <c r="E54" i="51"/>
  <c r="E58" i="51" s="1"/>
  <c r="L54" i="50"/>
  <c r="L58" i="50" s="1"/>
  <c r="C53" i="49"/>
  <c r="C57" i="49" s="1"/>
  <c r="O54" i="49"/>
  <c r="O58" i="49" s="1"/>
  <c r="O55" i="48"/>
  <c r="O59" i="48" s="1"/>
  <c r="R55" i="48"/>
  <c r="R59" i="48" s="1"/>
  <c r="C60" i="57"/>
  <c r="E55" i="52"/>
  <c r="E59" i="52" s="1"/>
  <c r="M55" i="52"/>
  <c r="M59" i="52" s="1"/>
  <c r="G54" i="50"/>
  <c r="G58" i="50" s="1"/>
  <c r="R54" i="50"/>
  <c r="R58" i="50" s="1"/>
  <c r="M53" i="49"/>
  <c r="M57" i="49" s="1"/>
  <c r="Q53" i="49"/>
  <c r="Q57" i="49" s="1"/>
  <c r="N55" i="48"/>
  <c r="N59" i="48" s="1"/>
  <c r="Q55" i="48"/>
  <c r="Q59" i="48" s="1"/>
  <c r="L55" i="48"/>
  <c r="L59" i="48" s="1"/>
  <c r="O56" i="48"/>
  <c r="O60" i="48" s="1"/>
  <c r="M53" i="50"/>
  <c r="M57" i="50" s="1"/>
  <c r="Q53" i="50"/>
  <c r="Q57" i="50" s="1"/>
  <c r="J54" i="50"/>
  <c r="J58" i="50" s="1"/>
  <c r="O54" i="50"/>
  <c r="O58" i="50" s="1"/>
  <c r="E54" i="50"/>
  <c r="E58" i="50" s="1"/>
  <c r="K16" i="49"/>
  <c r="I53" i="49"/>
  <c r="I57" i="49" s="1"/>
  <c r="R53" i="49"/>
  <c r="R57" i="49" s="1"/>
  <c r="J55" i="48"/>
  <c r="J59" i="48" s="1"/>
  <c r="E55" i="48"/>
  <c r="E59" i="48" s="1"/>
  <c r="R56" i="48"/>
  <c r="R60" i="48" s="1"/>
  <c r="J56" i="47"/>
  <c r="J60" i="47" s="1"/>
  <c r="N56" i="47"/>
  <c r="N60" i="47" s="1"/>
  <c r="O56" i="47"/>
  <c r="O60" i="47" s="1"/>
  <c r="I55" i="46"/>
  <c r="I59" i="46" s="1"/>
  <c r="J53" i="50"/>
  <c r="J57" i="50" s="1"/>
  <c r="R53" i="50"/>
  <c r="R57" i="50" s="1"/>
  <c r="F16" i="50"/>
  <c r="K16" i="50"/>
  <c r="I53" i="50"/>
  <c r="I57" i="50" s="1"/>
  <c r="C54" i="50"/>
  <c r="C58" i="50" s="1"/>
  <c r="S53" i="49"/>
  <c r="S57" i="49" s="1"/>
  <c r="E53" i="49"/>
  <c r="E57" i="49" s="1"/>
  <c r="J53" i="49"/>
  <c r="J57" i="49" s="1"/>
  <c r="R54" i="49"/>
  <c r="R58" i="49" s="1"/>
  <c r="C54" i="49"/>
  <c r="C58" i="49" s="1"/>
  <c r="F54" i="49"/>
  <c r="F58" i="49" s="1"/>
  <c r="I57" i="48"/>
  <c r="I61" i="48" s="1"/>
  <c r="N57" i="48"/>
  <c r="N61" i="48" s="1"/>
  <c r="R57" i="48"/>
  <c r="R61" i="48" s="1"/>
  <c r="G57" i="48"/>
  <c r="G61" i="48" s="1"/>
  <c r="D56" i="48"/>
  <c r="D60" i="48" s="1"/>
  <c r="G56" i="47"/>
  <c r="G60" i="47" s="1"/>
  <c r="L56" i="47"/>
  <c r="L60" i="47" s="1"/>
  <c r="E56" i="47"/>
  <c r="E60" i="47" s="1"/>
  <c r="O56" i="46"/>
  <c r="O60" i="46" s="1"/>
  <c r="O54" i="45"/>
  <c r="O58" i="45" s="1"/>
  <c r="G55" i="45"/>
  <c r="G59" i="45" s="1"/>
  <c r="C56" i="47"/>
  <c r="C60" i="47" s="1"/>
  <c r="D56" i="47"/>
  <c r="D60" i="47" s="1"/>
  <c r="G56" i="46"/>
  <c r="G60" i="46" s="1"/>
  <c r="C56" i="46"/>
  <c r="C60" i="46" s="1"/>
  <c r="J55" i="45"/>
  <c r="J59" i="45" s="1"/>
  <c r="I55" i="45"/>
  <c r="I59" i="45" s="1"/>
  <c r="N55" i="45"/>
  <c r="N59" i="45" s="1"/>
  <c r="S55" i="45"/>
  <c r="S59" i="45" s="1"/>
  <c r="J56" i="46"/>
  <c r="J60" i="46" s="1"/>
  <c r="S56" i="46"/>
  <c r="S60" i="46" s="1"/>
  <c r="O55" i="45"/>
  <c r="O59" i="45" s="1"/>
  <c r="E56" i="46"/>
  <c r="E60" i="46" s="1"/>
  <c r="L55" i="45"/>
  <c r="L59" i="45" s="1"/>
  <c r="E55" i="45"/>
  <c r="E59" i="45" s="1"/>
  <c r="J56" i="44"/>
  <c r="J60" i="44" s="1"/>
  <c r="N56" i="44"/>
  <c r="N60" i="44" s="1"/>
  <c r="G55" i="44"/>
  <c r="G59" i="44" s="1"/>
  <c r="G56" i="44"/>
  <c r="G60" i="44" s="1"/>
  <c r="O56" i="44"/>
  <c r="O60" i="44" s="1"/>
  <c r="S56" i="44"/>
  <c r="S60" i="44" s="1"/>
  <c r="L56" i="44"/>
  <c r="L60" i="44" s="1"/>
  <c r="C56" i="44"/>
  <c r="C60" i="44" s="1"/>
  <c r="D56" i="44"/>
  <c r="D60" i="44" s="1"/>
  <c r="U23" i="69" l="1"/>
  <c r="X23" i="69" s="1"/>
  <c r="T28" i="49"/>
  <c r="O28" i="46"/>
  <c r="O57" i="46" s="1"/>
  <c r="O61" i="46" s="1"/>
  <c r="T28" i="52"/>
  <c r="K28" i="50"/>
  <c r="R28" i="45"/>
  <c r="R56" i="45" s="1"/>
  <c r="R60" i="45" s="1"/>
  <c r="G28" i="46"/>
  <c r="G57" i="46" s="1"/>
  <c r="G61" i="46" s="1"/>
  <c r="F28" i="54"/>
  <c r="F28" i="50"/>
  <c r="E28" i="45"/>
  <c r="E56" i="45" s="1"/>
  <c r="E60" i="45" s="1"/>
  <c r="K28" i="52"/>
  <c r="H13" i="51"/>
  <c r="P28" i="52"/>
  <c r="P56" i="52" s="1"/>
  <c r="P60" i="52" s="1"/>
  <c r="U26" i="54"/>
  <c r="H28" i="60"/>
  <c r="U22" i="49"/>
  <c r="X22" i="49" s="1"/>
  <c r="H23" i="54"/>
  <c r="K23" i="44"/>
  <c r="F13" i="46"/>
  <c r="D28" i="44"/>
  <c r="D57" i="44" s="1"/>
  <c r="D61" i="44" s="1"/>
  <c r="N28" i="44"/>
  <c r="N57" i="44" s="1"/>
  <c r="N61" i="44" s="1"/>
  <c r="K28" i="53"/>
  <c r="K55" i="53" s="1"/>
  <c r="K59" i="53" s="1"/>
  <c r="C28" i="46"/>
  <c r="C57" i="46" s="1"/>
  <c r="C61" i="46" s="1"/>
  <c r="U10" i="44"/>
  <c r="X10" i="44" s="1"/>
  <c r="E28" i="47"/>
  <c r="E57" i="47" s="1"/>
  <c r="E61" i="47" s="1"/>
  <c r="Q28" i="45"/>
  <c r="Q56" i="45" s="1"/>
  <c r="Q60" i="45" s="1"/>
  <c r="K28" i="49"/>
  <c r="K55" i="49" s="1"/>
  <c r="K59" i="49" s="1"/>
  <c r="U11" i="45"/>
  <c r="X11" i="45" s="1"/>
  <c r="U28" i="58"/>
  <c r="X28" i="58" s="1"/>
  <c r="J28" i="44"/>
  <c r="J57" i="44" s="1"/>
  <c r="J61" i="44" s="1"/>
  <c r="U22" i="55"/>
  <c r="X22" i="55" s="1"/>
  <c r="D28" i="45"/>
  <c r="D56" i="45" s="1"/>
  <c r="D60" i="45" s="1"/>
  <c r="U22" i="54"/>
  <c r="X22" i="54" s="1"/>
  <c r="F28" i="49"/>
  <c r="F55" i="49" s="1"/>
  <c r="F59" i="49" s="1"/>
  <c r="J28" i="43"/>
  <c r="J55" i="43" s="1"/>
  <c r="J59" i="43" s="1"/>
  <c r="T26" i="47"/>
  <c r="T56" i="47" s="1"/>
  <c r="T60" i="47" s="1"/>
  <c r="H28" i="72"/>
  <c r="T28" i="53"/>
  <c r="N28" i="47"/>
  <c r="N57" i="47" s="1"/>
  <c r="N61" i="47" s="1"/>
  <c r="D28" i="47"/>
  <c r="D57" i="47" s="1"/>
  <c r="D61" i="47" s="1"/>
  <c r="J28" i="47"/>
  <c r="J57" i="47" s="1"/>
  <c r="J61" i="47" s="1"/>
  <c r="F28" i="52"/>
  <c r="F56" i="52" s="1"/>
  <c r="F60" i="52" s="1"/>
  <c r="U9" i="43"/>
  <c r="X9" i="43" s="1"/>
  <c r="U9" i="47"/>
  <c r="X9" i="47" s="1"/>
  <c r="U23" i="74"/>
  <c r="X23" i="74" s="1"/>
  <c r="H28" i="75"/>
  <c r="N28" i="46"/>
  <c r="N57" i="46" s="1"/>
  <c r="N61" i="46" s="1"/>
  <c r="U30" i="46"/>
  <c r="F16" i="46"/>
  <c r="F55" i="46" s="1"/>
  <c r="F59" i="46" s="1"/>
  <c r="J28" i="45"/>
  <c r="J56" i="45" s="1"/>
  <c r="J60" i="45" s="1"/>
  <c r="M28" i="45"/>
  <c r="M56" i="45" s="1"/>
  <c r="M60" i="45" s="1"/>
  <c r="J28" i="46"/>
  <c r="J57" i="46" s="1"/>
  <c r="J61" i="46" s="1"/>
  <c r="U30" i="45"/>
  <c r="T13" i="46"/>
  <c r="P13" i="44"/>
  <c r="D28" i="46"/>
  <c r="D57" i="46" s="1"/>
  <c r="D61" i="46" s="1"/>
  <c r="U11" i="44"/>
  <c r="X11" i="44" s="1"/>
  <c r="F13" i="45"/>
  <c r="E28" i="46"/>
  <c r="E57" i="46" s="1"/>
  <c r="E61" i="46" s="1"/>
  <c r="T16" i="46"/>
  <c r="T55" i="46" s="1"/>
  <c r="T59" i="46" s="1"/>
  <c r="K16" i="46"/>
  <c r="T16" i="44"/>
  <c r="T55" i="44" s="1"/>
  <c r="T59" i="44" s="1"/>
  <c r="K23" i="45"/>
  <c r="K16" i="45"/>
  <c r="K54" i="45" s="1"/>
  <c r="K58" i="45" s="1"/>
  <c r="R28" i="47"/>
  <c r="R57" i="47" s="1"/>
  <c r="R61" i="47" s="1"/>
  <c r="T13" i="44"/>
  <c r="P28" i="49"/>
  <c r="P55" i="49" s="1"/>
  <c r="P59" i="49" s="1"/>
  <c r="H9" i="45"/>
  <c r="U12" i="46"/>
  <c r="X12" i="46" s="1"/>
  <c r="C28" i="44"/>
  <c r="C57" i="44" s="1"/>
  <c r="C61" i="44" s="1"/>
  <c r="S28" i="46"/>
  <c r="S57" i="46" s="1"/>
  <c r="S61" i="46" s="1"/>
  <c r="P13" i="46"/>
  <c r="P16" i="45"/>
  <c r="P54" i="45" s="1"/>
  <c r="P58" i="45" s="1"/>
  <c r="K16" i="44"/>
  <c r="K55" i="44" s="1"/>
  <c r="K59" i="44" s="1"/>
  <c r="E28" i="44"/>
  <c r="E57" i="44" s="1"/>
  <c r="E61" i="44" s="1"/>
  <c r="U9" i="46"/>
  <c r="X9" i="46" s="1"/>
  <c r="U19" i="45"/>
  <c r="X19" i="45" s="1"/>
  <c r="L28" i="46"/>
  <c r="L57" i="46" s="1"/>
  <c r="L61" i="46" s="1"/>
  <c r="H22" i="46"/>
  <c r="H23" i="46" s="1"/>
  <c r="F28" i="51"/>
  <c r="F55" i="51" s="1"/>
  <c r="F59" i="51" s="1"/>
  <c r="U28" i="71"/>
  <c r="X28" i="71" s="1"/>
  <c r="O28" i="45"/>
  <c r="O56" i="45" s="1"/>
  <c r="O60" i="45" s="1"/>
  <c r="C28" i="45"/>
  <c r="C56" i="45" s="1"/>
  <c r="C60" i="45" s="1"/>
  <c r="U20" i="45"/>
  <c r="X20" i="45" s="1"/>
  <c r="U30" i="44"/>
  <c r="O28" i="44"/>
  <c r="O57" i="44" s="1"/>
  <c r="O61" i="44" s="1"/>
  <c r="F16" i="45"/>
  <c r="F54" i="45" s="1"/>
  <c r="F58" i="45" s="1"/>
  <c r="H23" i="49"/>
  <c r="U23" i="49" s="1"/>
  <c r="X23" i="49" s="1"/>
  <c r="H16" i="52"/>
  <c r="U16" i="52" s="1"/>
  <c r="H28" i="66"/>
  <c r="P23" i="46"/>
  <c r="K13" i="46"/>
  <c r="I28" i="44"/>
  <c r="I57" i="44" s="1"/>
  <c r="I61" i="44" s="1"/>
  <c r="U20" i="44"/>
  <c r="X20" i="44" s="1"/>
  <c r="F13" i="44"/>
  <c r="U19" i="49"/>
  <c r="X19" i="49" s="1"/>
  <c r="U23" i="54"/>
  <c r="X23" i="54" s="1"/>
  <c r="H12" i="45"/>
  <c r="P16" i="44"/>
  <c r="P55" i="44" s="1"/>
  <c r="P59" i="44" s="1"/>
  <c r="U28" i="73"/>
  <c r="X28" i="73" s="1"/>
  <c r="K23" i="46"/>
  <c r="K13" i="45"/>
  <c r="E28" i="43"/>
  <c r="E55" i="43" s="1"/>
  <c r="E59" i="43" s="1"/>
  <c r="R28" i="43"/>
  <c r="R55" i="43" s="1"/>
  <c r="R59" i="43" s="1"/>
  <c r="U28" i="80"/>
  <c r="X28" i="80" s="1"/>
  <c r="T28" i="54"/>
  <c r="T57" i="54" s="1"/>
  <c r="T61" i="54" s="1"/>
  <c r="U28" i="66"/>
  <c r="U9" i="45"/>
  <c r="X9" i="45" s="1"/>
  <c r="U26" i="49"/>
  <c r="U12" i="45"/>
  <c r="X12" i="45" s="1"/>
  <c r="P16" i="46"/>
  <c r="P55" i="46" s="1"/>
  <c r="P59" i="46" s="1"/>
  <c r="T26" i="43"/>
  <c r="T54" i="43" s="1"/>
  <c r="T58" i="43" s="1"/>
  <c r="U21" i="45"/>
  <c r="X21" i="45" s="1"/>
  <c r="S28" i="43"/>
  <c r="S55" i="43" s="1"/>
  <c r="S59" i="43" s="1"/>
  <c r="R28" i="44"/>
  <c r="R57" i="44" s="1"/>
  <c r="R61" i="44" s="1"/>
  <c r="N28" i="43"/>
  <c r="N55" i="43" s="1"/>
  <c r="N59" i="43" s="1"/>
  <c r="L28" i="43"/>
  <c r="L55" i="43" s="1"/>
  <c r="L59" i="43" s="1"/>
  <c r="P28" i="50"/>
  <c r="P55" i="50" s="1"/>
  <c r="P59" i="50" s="1"/>
  <c r="U19" i="54"/>
  <c r="X19" i="54" s="1"/>
  <c r="R28" i="46"/>
  <c r="R57" i="46" s="1"/>
  <c r="R61" i="46" s="1"/>
  <c r="L28" i="45"/>
  <c r="L56" i="45" s="1"/>
  <c r="L60" i="45" s="1"/>
  <c r="S28" i="44"/>
  <c r="S57" i="44" s="1"/>
  <c r="S61" i="44" s="1"/>
  <c r="U19" i="44"/>
  <c r="X19" i="44" s="1"/>
  <c r="H16" i="44"/>
  <c r="H22" i="44"/>
  <c r="H23" i="44" s="1"/>
  <c r="H13" i="49"/>
  <c r="U8" i="49"/>
  <c r="U13" i="50"/>
  <c r="X8" i="50"/>
  <c r="F23" i="46"/>
  <c r="U10" i="45"/>
  <c r="X10" i="45" s="1"/>
  <c r="H22" i="45"/>
  <c r="H23" i="45" s="1"/>
  <c r="T28" i="55"/>
  <c r="H26" i="50"/>
  <c r="U26" i="50" s="1"/>
  <c r="U22" i="50"/>
  <c r="X22" i="50" s="1"/>
  <c r="H13" i="50"/>
  <c r="U19" i="46"/>
  <c r="X19" i="46" s="1"/>
  <c r="T23" i="46"/>
  <c r="G28" i="45"/>
  <c r="G56" i="45" s="1"/>
  <c r="G60" i="45" s="1"/>
  <c r="T23" i="44"/>
  <c r="U10" i="46"/>
  <c r="X10" i="46" s="1"/>
  <c r="S28" i="45"/>
  <c r="S56" i="45" s="1"/>
  <c r="S60" i="45" s="1"/>
  <c r="U12" i="44"/>
  <c r="X12" i="44" s="1"/>
  <c r="T13" i="45"/>
  <c r="T23" i="45"/>
  <c r="F28" i="46"/>
  <c r="F57" i="46" s="1"/>
  <c r="F61" i="46" s="1"/>
  <c r="K28" i="54"/>
  <c r="I28" i="46"/>
  <c r="I57" i="46" s="1"/>
  <c r="I61" i="46" s="1"/>
  <c r="U21" i="46"/>
  <c r="X21" i="46" s="1"/>
  <c r="M28" i="44"/>
  <c r="M57" i="44" s="1"/>
  <c r="M61" i="44" s="1"/>
  <c r="P13" i="45"/>
  <c r="Q28" i="44"/>
  <c r="Q57" i="44" s="1"/>
  <c r="Q61" i="44" s="1"/>
  <c r="H11" i="46"/>
  <c r="U11" i="46" s="1"/>
  <c r="X11" i="46" s="1"/>
  <c r="P23" i="45"/>
  <c r="K13" i="44"/>
  <c r="F23" i="47"/>
  <c r="U21" i="44"/>
  <c r="X21" i="44" s="1"/>
  <c r="F23" i="45"/>
  <c r="K28" i="51"/>
  <c r="K55" i="51" s="1"/>
  <c r="K59" i="51" s="1"/>
  <c r="P28" i="54"/>
  <c r="H13" i="52"/>
  <c r="U8" i="52"/>
  <c r="H26" i="52"/>
  <c r="U26" i="52" s="1"/>
  <c r="U22" i="52"/>
  <c r="X22" i="52" s="1"/>
  <c r="U10" i="54"/>
  <c r="X10" i="54" s="1"/>
  <c r="H13" i="54"/>
  <c r="U20" i="52"/>
  <c r="X20" i="52" s="1"/>
  <c r="H23" i="52"/>
  <c r="U23" i="52" s="1"/>
  <c r="X23" i="52" s="1"/>
  <c r="H23" i="50"/>
  <c r="U23" i="50" s="1"/>
  <c r="X23" i="50" s="1"/>
  <c r="U9" i="44"/>
  <c r="X9" i="44" s="1"/>
  <c r="G28" i="44"/>
  <c r="G57" i="44" s="1"/>
  <c r="G61" i="44" s="1"/>
  <c r="N28" i="45"/>
  <c r="N56" i="45" s="1"/>
  <c r="N60" i="45" s="1"/>
  <c r="L28" i="44"/>
  <c r="L57" i="44" s="1"/>
  <c r="L61" i="44" s="1"/>
  <c r="U20" i="46"/>
  <c r="X20" i="46" s="1"/>
  <c r="T16" i="45"/>
  <c r="T54" i="45" s="1"/>
  <c r="T58" i="45" s="1"/>
  <c r="P23" i="44"/>
  <c r="U16" i="56"/>
  <c r="U22" i="51"/>
  <c r="X22" i="51" s="1"/>
  <c r="O28" i="47"/>
  <c r="O57" i="47" s="1"/>
  <c r="O61" i="47" s="1"/>
  <c r="P28" i="51"/>
  <c r="P55" i="51" s="1"/>
  <c r="P59" i="51" s="1"/>
  <c r="T16" i="47"/>
  <c r="T55" i="47" s="1"/>
  <c r="T59" i="47" s="1"/>
  <c r="T13" i="47"/>
  <c r="U20" i="47"/>
  <c r="X20" i="47" s="1"/>
  <c r="D28" i="43"/>
  <c r="D55" i="43" s="1"/>
  <c r="D59" i="43" s="1"/>
  <c r="I28" i="47"/>
  <c r="I57" i="47" s="1"/>
  <c r="I61" i="47" s="1"/>
  <c r="T23" i="47"/>
  <c r="G28" i="47"/>
  <c r="G57" i="47" s="1"/>
  <c r="G61" i="47" s="1"/>
  <c r="F28" i="55"/>
  <c r="F57" i="55" s="1"/>
  <c r="F61" i="55" s="1"/>
  <c r="P28" i="53"/>
  <c r="P55" i="53" s="1"/>
  <c r="P59" i="53" s="1"/>
  <c r="F28" i="53"/>
  <c r="H23" i="55"/>
  <c r="U23" i="55" s="1"/>
  <c r="I28" i="43"/>
  <c r="I55" i="43" s="1"/>
  <c r="I59" i="43" s="1"/>
  <c r="Q28" i="43"/>
  <c r="Q55" i="43" s="1"/>
  <c r="Q59" i="43" s="1"/>
  <c r="T28" i="51"/>
  <c r="T55" i="51" s="1"/>
  <c r="T59" i="51" s="1"/>
  <c r="H22" i="47"/>
  <c r="H26" i="47" s="1"/>
  <c r="U21" i="47"/>
  <c r="X21" i="47" s="1"/>
  <c r="U28" i="63"/>
  <c r="X28" i="63" s="1"/>
  <c r="F13" i="47"/>
  <c r="Q28" i="47"/>
  <c r="Q57" i="47" s="1"/>
  <c r="Q61" i="47" s="1"/>
  <c r="M28" i="43"/>
  <c r="M55" i="43" s="1"/>
  <c r="M59" i="43" s="1"/>
  <c r="U11" i="43"/>
  <c r="X11" i="43" s="1"/>
  <c r="U16" i="75"/>
  <c r="U16" i="78"/>
  <c r="U13" i="53"/>
  <c r="X13" i="53" s="1"/>
  <c r="U28" i="72"/>
  <c r="X28" i="72" s="1"/>
  <c r="U28" i="78"/>
  <c r="X28" i="78" s="1"/>
  <c r="M28" i="47"/>
  <c r="M57" i="47" s="1"/>
  <c r="M61" i="47" s="1"/>
  <c r="X13" i="63"/>
  <c r="P23" i="47"/>
  <c r="U12" i="43"/>
  <c r="X12" i="43" s="1"/>
  <c r="C28" i="43"/>
  <c r="C55" i="43" s="1"/>
  <c r="C59" i="43" s="1"/>
  <c r="U12" i="47"/>
  <c r="X12" i="47" s="1"/>
  <c r="K28" i="55"/>
  <c r="K57" i="55" s="1"/>
  <c r="K61" i="55" s="1"/>
  <c r="U10" i="43"/>
  <c r="X10" i="43" s="1"/>
  <c r="U28" i="60"/>
  <c r="X28" i="60" s="1"/>
  <c r="U28" i="61"/>
  <c r="X28" i="61" s="1"/>
  <c r="K13" i="47"/>
  <c r="F13" i="43"/>
  <c r="H10" i="47"/>
  <c r="U10" i="47" s="1"/>
  <c r="X10" i="47" s="1"/>
  <c r="T23" i="43"/>
  <c r="H28" i="63"/>
  <c r="U30" i="43"/>
  <c r="U30" i="47"/>
  <c r="K23" i="47"/>
  <c r="P13" i="47"/>
  <c r="U21" i="43"/>
  <c r="X21" i="43" s="1"/>
  <c r="T16" i="43"/>
  <c r="T57" i="43" s="1"/>
  <c r="H28" i="77"/>
  <c r="U13" i="70"/>
  <c r="X8" i="70"/>
  <c r="H23" i="51"/>
  <c r="U23" i="51" s="1"/>
  <c r="X23" i="51" s="1"/>
  <c r="U19" i="51"/>
  <c r="X19" i="51" s="1"/>
  <c r="U25" i="47"/>
  <c r="P16" i="47"/>
  <c r="P55" i="47" s="1"/>
  <c r="P59" i="47" s="1"/>
  <c r="U16" i="58"/>
  <c r="G28" i="43"/>
  <c r="G55" i="43" s="1"/>
  <c r="G59" i="43" s="1"/>
  <c r="K23" i="43"/>
  <c r="H28" i="78"/>
  <c r="H28" i="59"/>
  <c r="U13" i="55"/>
  <c r="X13" i="55" s="1"/>
  <c r="X8" i="55"/>
  <c r="T13" i="43"/>
  <c r="U22" i="53"/>
  <c r="X22" i="53" s="1"/>
  <c r="H26" i="53"/>
  <c r="U26" i="53" s="1"/>
  <c r="K16" i="47"/>
  <c r="K55" i="47" s="1"/>
  <c r="K59" i="47" s="1"/>
  <c r="U13" i="51"/>
  <c r="X13" i="51" s="1"/>
  <c r="H23" i="53"/>
  <c r="U23" i="53" s="1"/>
  <c r="X23" i="53" s="1"/>
  <c r="U19" i="53"/>
  <c r="X19" i="53" s="1"/>
  <c r="U28" i="59"/>
  <c r="X28" i="59" s="1"/>
  <c r="X13" i="59"/>
  <c r="L28" i="47"/>
  <c r="L57" i="47" s="1"/>
  <c r="L61" i="47" s="1"/>
  <c r="P13" i="43"/>
  <c r="U28" i="77"/>
  <c r="H19" i="47"/>
  <c r="U16" i="60"/>
  <c r="X13" i="76"/>
  <c r="U28" i="76"/>
  <c r="X28" i="76" s="1"/>
  <c r="U20" i="43"/>
  <c r="X20" i="43" s="1"/>
  <c r="X13" i="74"/>
  <c r="H22" i="43"/>
  <c r="H23" i="43" s="1"/>
  <c r="U23" i="62"/>
  <c r="H28" i="62"/>
  <c r="U28" i="75"/>
  <c r="X28" i="75" s="1"/>
  <c r="X13" i="75"/>
  <c r="H8" i="43"/>
  <c r="H16" i="43" s="1"/>
  <c r="U11" i="47"/>
  <c r="X11" i="47" s="1"/>
  <c r="U8" i="47"/>
  <c r="X8" i="47" s="1"/>
  <c r="U13" i="79"/>
  <c r="X13" i="79" s="1"/>
  <c r="X9" i="65"/>
  <c r="U13" i="65"/>
  <c r="X13" i="65" s="1"/>
  <c r="U23" i="65"/>
  <c r="H28" i="65"/>
  <c r="U28" i="69"/>
  <c r="X28" i="69" s="1"/>
  <c r="X13" i="69"/>
  <c r="U8" i="46"/>
  <c r="M28" i="46"/>
  <c r="M57" i="46" s="1"/>
  <c r="M61" i="46" s="1"/>
  <c r="H13" i="44"/>
  <c r="U8" i="44"/>
  <c r="U19" i="43"/>
  <c r="X19" i="43" s="1"/>
  <c r="K16" i="43"/>
  <c r="K57" i="43" s="1"/>
  <c r="K13" i="43"/>
  <c r="C28" i="47"/>
  <c r="C57" i="47" s="1"/>
  <c r="C61" i="47" s="1"/>
  <c r="I28" i="45"/>
  <c r="I56" i="45" s="1"/>
  <c r="I60" i="45" s="1"/>
  <c r="F16" i="43"/>
  <c r="F57" i="43" s="1"/>
  <c r="F23" i="43"/>
  <c r="U8" i="45"/>
  <c r="S28" i="47"/>
  <c r="S57" i="47" s="1"/>
  <c r="S61" i="47" s="1"/>
  <c r="F16" i="44"/>
  <c r="F55" i="44" s="1"/>
  <c r="F59" i="44" s="1"/>
  <c r="F23" i="44"/>
  <c r="Q28" i="46"/>
  <c r="Q57" i="46" s="1"/>
  <c r="Q61" i="46" s="1"/>
  <c r="P16" i="43"/>
  <c r="P57" i="43" s="1"/>
  <c r="P23" i="43"/>
  <c r="T16" i="80"/>
  <c r="T54" i="80" s="1"/>
  <c r="T58" i="80" s="1"/>
  <c r="H16" i="80"/>
  <c r="F16" i="80"/>
  <c r="F54" i="80" s="1"/>
  <c r="F58" i="80" s="1"/>
  <c r="N56" i="80"/>
  <c r="N60" i="80" s="1"/>
  <c r="C56" i="80"/>
  <c r="C60" i="80" s="1"/>
  <c r="Q57" i="79"/>
  <c r="Q61" i="79" s="1"/>
  <c r="T57" i="79"/>
  <c r="T61" i="79" s="1"/>
  <c r="T58" i="79"/>
  <c r="T62" i="79" s="1"/>
  <c r="H16" i="79"/>
  <c r="U16" i="79" s="1"/>
  <c r="F16" i="79"/>
  <c r="F56" i="79" s="1"/>
  <c r="F60" i="79" s="1"/>
  <c r="D58" i="79"/>
  <c r="D62" i="79" s="1"/>
  <c r="K56" i="79"/>
  <c r="K60" i="79" s="1"/>
  <c r="D56" i="78"/>
  <c r="D60" i="78" s="1"/>
  <c r="F56" i="78"/>
  <c r="F60" i="78" s="1"/>
  <c r="I56" i="78"/>
  <c r="I60" i="78" s="1"/>
  <c r="P55" i="78"/>
  <c r="P59" i="78" s="1"/>
  <c r="D57" i="77"/>
  <c r="D61" i="77" s="1"/>
  <c r="P16" i="77"/>
  <c r="U16" i="77" s="1"/>
  <c r="X12" i="77"/>
  <c r="I57" i="77"/>
  <c r="I61" i="77" s="1"/>
  <c r="K56" i="77"/>
  <c r="K60" i="77" s="1"/>
  <c r="M55" i="76"/>
  <c r="M59" i="76" s="1"/>
  <c r="T16" i="76"/>
  <c r="T54" i="76" s="1"/>
  <c r="T58" i="76" s="1"/>
  <c r="I55" i="76"/>
  <c r="I59" i="76" s="1"/>
  <c r="K56" i="75"/>
  <c r="K60" i="75" s="1"/>
  <c r="P55" i="75"/>
  <c r="P59" i="75" s="1"/>
  <c r="T57" i="74"/>
  <c r="T61" i="74" s="1"/>
  <c r="L57" i="73"/>
  <c r="L61" i="73" s="1"/>
  <c r="G57" i="73"/>
  <c r="G61" i="73" s="1"/>
  <c r="K16" i="72"/>
  <c r="K53" i="72" s="1"/>
  <c r="K57" i="72" s="1"/>
  <c r="N55" i="72"/>
  <c r="N59" i="72" s="1"/>
  <c r="T57" i="71"/>
  <c r="T61" i="71" s="1"/>
  <c r="H16" i="71"/>
  <c r="U16" i="71" s="1"/>
  <c r="F16" i="71"/>
  <c r="F55" i="71" s="1"/>
  <c r="F59" i="71" s="1"/>
  <c r="P55" i="71"/>
  <c r="P59" i="71" s="1"/>
  <c r="S57" i="71"/>
  <c r="S61" i="71" s="1"/>
  <c r="E57" i="71"/>
  <c r="E61" i="71" s="1"/>
  <c r="F16" i="70"/>
  <c r="F55" i="70" s="1"/>
  <c r="F59" i="70" s="1"/>
  <c r="E57" i="70"/>
  <c r="E61" i="70" s="1"/>
  <c r="T55" i="69"/>
  <c r="T59" i="69" s="1"/>
  <c r="F55" i="69"/>
  <c r="F59" i="69" s="1"/>
  <c r="L56" i="69"/>
  <c r="L60" i="69" s="1"/>
  <c r="C56" i="69"/>
  <c r="C60" i="69" s="1"/>
  <c r="T56" i="68"/>
  <c r="T60" i="68" s="1"/>
  <c r="J56" i="68"/>
  <c r="J60" i="68" s="1"/>
  <c r="R57" i="68"/>
  <c r="R61" i="68" s="1"/>
  <c r="C57" i="68"/>
  <c r="C61" i="68" s="1"/>
  <c r="T57" i="67"/>
  <c r="S55" i="67"/>
  <c r="S59" i="67" s="1"/>
  <c r="T55" i="67"/>
  <c r="T59" i="67" s="1"/>
  <c r="O56" i="66"/>
  <c r="O60" i="66" s="1"/>
  <c r="K56" i="65"/>
  <c r="K60" i="65" s="1"/>
  <c r="D56" i="65"/>
  <c r="D60" i="65" s="1"/>
  <c r="R57" i="65"/>
  <c r="R61" i="65" s="1"/>
  <c r="T57" i="65"/>
  <c r="T61" i="65" s="1"/>
  <c r="M57" i="65"/>
  <c r="M61" i="65" s="1"/>
  <c r="G57" i="65"/>
  <c r="G61" i="65" s="1"/>
  <c r="T60" i="64"/>
  <c r="Q60" i="64"/>
  <c r="H16" i="63"/>
  <c r="U16" i="63" s="1"/>
  <c r="P55" i="62"/>
  <c r="P59" i="62" s="1"/>
  <c r="L56" i="62"/>
  <c r="L60" i="62" s="1"/>
  <c r="H16" i="61"/>
  <c r="U16" i="61" s="1"/>
  <c r="F16" i="61"/>
  <c r="F54" i="61" s="1"/>
  <c r="F58" i="61" s="1"/>
  <c r="N56" i="61"/>
  <c r="N60" i="61" s="1"/>
  <c r="M57" i="60"/>
  <c r="M61" i="60" s="1"/>
  <c r="D57" i="60"/>
  <c r="D61" i="60" s="1"/>
  <c r="P55" i="59"/>
  <c r="P59" i="59" s="1"/>
  <c r="F58" i="58"/>
  <c r="F62" i="58" s="1"/>
  <c r="P61" i="57"/>
  <c r="C58" i="57"/>
  <c r="C62" i="57" s="1"/>
  <c r="O58" i="56"/>
  <c r="O62" i="56" s="1"/>
  <c r="T57" i="56"/>
  <c r="T61" i="56" s="1"/>
  <c r="J58" i="56"/>
  <c r="J62" i="56" s="1"/>
  <c r="F56" i="55"/>
  <c r="F60" i="55" s="1"/>
  <c r="F16" i="55"/>
  <c r="F55" i="55" s="1"/>
  <c r="F59" i="55" s="1"/>
  <c r="O56" i="55"/>
  <c r="O60" i="55" s="1"/>
  <c r="N57" i="55"/>
  <c r="N61" i="55" s="1"/>
  <c r="F16" i="54"/>
  <c r="F55" i="54" s="1"/>
  <c r="F59" i="54" s="1"/>
  <c r="H16" i="54"/>
  <c r="U16" i="54" s="1"/>
  <c r="N57" i="54"/>
  <c r="N61" i="54" s="1"/>
  <c r="P54" i="53"/>
  <c r="P58" i="53" s="1"/>
  <c r="F16" i="53"/>
  <c r="F57" i="53" s="1"/>
  <c r="K55" i="52"/>
  <c r="K59" i="52" s="1"/>
  <c r="F54" i="51"/>
  <c r="F58" i="51" s="1"/>
  <c r="T16" i="51"/>
  <c r="F16" i="51"/>
  <c r="F53" i="51" s="1"/>
  <c r="F57" i="51" s="1"/>
  <c r="K53" i="51"/>
  <c r="K57" i="51" s="1"/>
  <c r="M54" i="50"/>
  <c r="M58" i="50" s="1"/>
  <c r="P54" i="50"/>
  <c r="P58" i="50" s="1"/>
  <c r="E55" i="50"/>
  <c r="E59" i="50" s="1"/>
  <c r="T54" i="49"/>
  <c r="T58" i="49" s="1"/>
  <c r="Q54" i="49"/>
  <c r="Q58" i="49" s="1"/>
  <c r="E55" i="49"/>
  <c r="E59" i="49" s="1"/>
  <c r="J55" i="49"/>
  <c r="J59" i="49" s="1"/>
  <c r="L57" i="48"/>
  <c r="L61" i="48" s="1"/>
  <c r="O57" i="48"/>
  <c r="O61" i="48" s="1"/>
  <c r="K54" i="76"/>
  <c r="K58" i="76" s="1"/>
  <c r="T56" i="76"/>
  <c r="T60" i="76" s="1"/>
  <c r="H16" i="55"/>
  <c r="U16" i="55" s="1"/>
  <c r="P53" i="49"/>
  <c r="P57" i="49" s="1"/>
  <c r="O55" i="54"/>
  <c r="O59" i="54" s="1"/>
  <c r="T57" i="68"/>
  <c r="T61" i="68" s="1"/>
  <c r="F61" i="57"/>
  <c r="F56" i="60"/>
  <c r="F60" i="60" s="1"/>
  <c r="E56" i="62"/>
  <c r="E60" i="62" s="1"/>
  <c r="I59" i="64"/>
  <c r="E56" i="69"/>
  <c r="E60" i="69" s="1"/>
  <c r="P56" i="70"/>
  <c r="P60" i="70" s="1"/>
  <c r="J56" i="66"/>
  <c r="J60" i="66" s="1"/>
  <c r="P55" i="68"/>
  <c r="P59" i="68" s="1"/>
  <c r="P60" i="64"/>
  <c r="K54" i="67"/>
  <c r="K58" i="67" s="1"/>
  <c r="K57" i="67"/>
  <c r="J56" i="70"/>
  <c r="J60" i="70" s="1"/>
  <c r="D57" i="71"/>
  <c r="D61" i="71" s="1"/>
  <c r="K57" i="73"/>
  <c r="K61" i="73" s="1"/>
  <c r="E57" i="73"/>
  <c r="E61" i="73" s="1"/>
  <c r="F56" i="74"/>
  <c r="F60" i="74" s="1"/>
  <c r="T54" i="75"/>
  <c r="T58" i="75" s="1"/>
  <c r="X20" i="77"/>
  <c r="M57" i="68"/>
  <c r="M61" i="68" s="1"/>
  <c r="S56" i="74"/>
  <c r="S60" i="74" s="1"/>
  <c r="O58" i="79"/>
  <c r="O62" i="79" s="1"/>
  <c r="C57" i="67"/>
  <c r="P57" i="74"/>
  <c r="P61" i="74" s="1"/>
  <c r="S54" i="52"/>
  <c r="S58" i="52" s="1"/>
  <c r="L56" i="66"/>
  <c r="L60" i="66" s="1"/>
  <c r="G57" i="68"/>
  <c r="G61" i="68" s="1"/>
  <c r="M56" i="69"/>
  <c r="M60" i="69" s="1"/>
  <c r="K56" i="63"/>
  <c r="K60" i="63" s="1"/>
  <c r="G55" i="65"/>
  <c r="G59" i="65" s="1"/>
  <c r="I54" i="72"/>
  <c r="I58" i="72" s="1"/>
  <c r="L56" i="80"/>
  <c r="L60" i="80" s="1"/>
  <c r="Q57" i="78"/>
  <c r="Q61" i="78" s="1"/>
  <c r="K54" i="75"/>
  <c r="K58" i="75" s="1"/>
  <c r="J54" i="49"/>
  <c r="J58" i="49" s="1"/>
  <c r="M55" i="50"/>
  <c r="M59" i="50" s="1"/>
  <c r="M54" i="53"/>
  <c r="M58" i="53" s="1"/>
  <c r="I56" i="59"/>
  <c r="I60" i="59" s="1"/>
  <c r="D55" i="68"/>
  <c r="D59" i="68" s="1"/>
  <c r="K58" i="77"/>
  <c r="K62" i="77" s="1"/>
  <c r="S56" i="80"/>
  <c r="S60" i="80" s="1"/>
  <c r="F55" i="78"/>
  <c r="F59" i="78" s="1"/>
  <c r="T55" i="76"/>
  <c r="T59" i="76" s="1"/>
  <c r="M56" i="59"/>
  <c r="M60" i="59" s="1"/>
  <c r="F55" i="72"/>
  <c r="F59" i="72" s="1"/>
  <c r="T55" i="50"/>
  <c r="T59" i="50" s="1"/>
  <c r="M54" i="52"/>
  <c r="M58" i="52" s="1"/>
  <c r="T56" i="55"/>
  <c r="T60" i="55" s="1"/>
  <c r="K54" i="59"/>
  <c r="K58" i="59" s="1"/>
  <c r="J57" i="48"/>
  <c r="J61" i="48" s="1"/>
  <c r="I55" i="52"/>
  <c r="I59" i="52" s="1"/>
  <c r="T54" i="53"/>
  <c r="T58" i="53" s="1"/>
  <c r="J61" i="57"/>
  <c r="K58" i="60"/>
  <c r="K62" i="60" s="1"/>
  <c r="F56" i="58"/>
  <c r="F60" i="58" s="1"/>
  <c r="I56" i="66"/>
  <c r="I60" i="66" s="1"/>
  <c r="R56" i="71"/>
  <c r="R60" i="71" s="1"/>
  <c r="Q57" i="71"/>
  <c r="Q61" i="71" s="1"/>
  <c r="J60" i="64"/>
  <c r="Q56" i="66"/>
  <c r="Q60" i="66" s="1"/>
  <c r="K55" i="69"/>
  <c r="K59" i="69" s="1"/>
  <c r="S57" i="48"/>
  <c r="S61" i="48" s="1"/>
  <c r="J57" i="73"/>
  <c r="J61" i="73" s="1"/>
  <c r="T55" i="78"/>
  <c r="T59" i="78" s="1"/>
  <c r="C55" i="78"/>
  <c r="C59" i="78" s="1"/>
  <c r="P54" i="80"/>
  <c r="P58" i="80" s="1"/>
  <c r="K55" i="80"/>
  <c r="K59" i="80" s="1"/>
  <c r="L56" i="76"/>
  <c r="L60" i="76" s="1"/>
  <c r="E55" i="65"/>
  <c r="E59" i="65" s="1"/>
  <c r="Q55" i="75"/>
  <c r="Q59" i="75" s="1"/>
  <c r="L58" i="56"/>
  <c r="L62" i="56" s="1"/>
  <c r="F55" i="59"/>
  <c r="F59" i="59" s="1"/>
  <c r="O57" i="63"/>
  <c r="O61" i="63" s="1"/>
  <c r="C57" i="63"/>
  <c r="C61" i="63" s="1"/>
  <c r="C56" i="66"/>
  <c r="C60" i="66" s="1"/>
  <c r="P54" i="75"/>
  <c r="P58" i="75" s="1"/>
  <c r="Q54" i="76"/>
  <c r="Q58" i="76" s="1"/>
  <c r="D55" i="67"/>
  <c r="D59" i="67" s="1"/>
  <c r="K54" i="72"/>
  <c r="K58" i="72" s="1"/>
  <c r="D55" i="76"/>
  <c r="D59" i="76" s="1"/>
  <c r="P56" i="63"/>
  <c r="P60" i="63" s="1"/>
  <c r="F58" i="77"/>
  <c r="F62" i="77" s="1"/>
  <c r="P54" i="67"/>
  <c r="P58" i="67" s="1"/>
  <c r="L55" i="49"/>
  <c r="L59" i="49" s="1"/>
  <c r="P57" i="56"/>
  <c r="P61" i="56" s="1"/>
  <c r="F55" i="62"/>
  <c r="F59" i="62" s="1"/>
  <c r="K56" i="71"/>
  <c r="K60" i="71" s="1"/>
  <c r="F56" i="70"/>
  <c r="F60" i="70" s="1"/>
  <c r="M56" i="76"/>
  <c r="M60" i="76" s="1"/>
  <c r="K57" i="56"/>
  <c r="K61" i="56" s="1"/>
  <c r="L57" i="63"/>
  <c r="L61" i="63" s="1"/>
  <c r="P56" i="48"/>
  <c r="P60" i="48" s="1"/>
  <c r="R55" i="51"/>
  <c r="R59" i="51" s="1"/>
  <c r="P55" i="52"/>
  <c r="P59" i="52" s="1"/>
  <c r="L57" i="54"/>
  <c r="L61" i="54" s="1"/>
  <c r="O56" i="59"/>
  <c r="O60" i="59" s="1"/>
  <c r="S56" i="61"/>
  <c r="S60" i="61" s="1"/>
  <c r="I55" i="54"/>
  <c r="I59" i="54" s="1"/>
  <c r="Q55" i="49"/>
  <c r="Q59" i="49" s="1"/>
  <c r="D55" i="51"/>
  <c r="D59" i="51" s="1"/>
  <c r="F53" i="49"/>
  <c r="F57" i="49" s="1"/>
  <c r="E58" i="60"/>
  <c r="E62" i="60" s="1"/>
  <c r="P57" i="63"/>
  <c r="P61" i="63" s="1"/>
  <c r="P57" i="65"/>
  <c r="P61" i="65" s="1"/>
  <c r="P55" i="67"/>
  <c r="P59" i="67" s="1"/>
  <c r="P57" i="71"/>
  <c r="P61" i="71" s="1"/>
  <c r="N55" i="62"/>
  <c r="N59" i="62" s="1"/>
  <c r="N57" i="63"/>
  <c r="N61" i="63" s="1"/>
  <c r="N57" i="68"/>
  <c r="N61" i="68" s="1"/>
  <c r="K56" i="54"/>
  <c r="K60" i="54" s="1"/>
  <c r="R59" i="64"/>
  <c r="E57" i="48"/>
  <c r="E61" i="48" s="1"/>
  <c r="D57" i="48"/>
  <c r="D61" i="48" s="1"/>
  <c r="I55" i="49"/>
  <c r="I59" i="49" s="1"/>
  <c r="J55" i="53"/>
  <c r="J59" i="53" s="1"/>
  <c r="L57" i="55"/>
  <c r="L61" i="55" s="1"/>
  <c r="N58" i="56"/>
  <c r="N62" i="56" s="1"/>
  <c r="D53" i="50"/>
  <c r="D57" i="50" s="1"/>
  <c r="K54" i="51"/>
  <c r="K58" i="51" s="1"/>
  <c r="N55" i="53"/>
  <c r="N59" i="53" s="1"/>
  <c r="S57" i="54"/>
  <c r="S61" i="54" s="1"/>
  <c r="N58" i="57"/>
  <c r="N62" i="57" s="1"/>
  <c r="P55" i="48"/>
  <c r="P59" i="48" s="1"/>
  <c r="D53" i="51"/>
  <c r="D57" i="51" s="1"/>
  <c r="E58" i="57"/>
  <c r="E62" i="57" s="1"/>
  <c r="K56" i="58"/>
  <c r="K60" i="58" s="1"/>
  <c r="M54" i="51"/>
  <c r="M58" i="51" s="1"/>
  <c r="T57" i="63"/>
  <c r="T61" i="63" s="1"/>
  <c r="R58" i="57"/>
  <c r="R62" i="57" s="1"/>
  <c r="I56" i="62"/>
  <c r="I60" i="62" s="1"/>
  <c r="S57" i="63"/>
  <c r="S61" i="63" s="1"/>
  <c r="J57" i="63"/>
  <c r="J61" i="63" s="1"/>
  <c r="P55" i="66"/>
  <c r="P59" i="66" s="1"/>
  <c r="M55" i="67"/>
  <c r="M59" i="67" s="1"/>
  <c r="P56" i="71"/>
  <c r="P60" i="71" s="1"/>
  <c r="D57" i="73"/>
  <c r="D61" i="73" s="1"/>
  <c r="Q56" i="62"/>
  <c r="Q60" i="62" s="1"/>
  <c r="P56" i="65"/>
  <c r="P60" i="65" s="1"/>
  <c r="E57" i="68"/>
  <c r="E61" i="68" s="1"/>
  <c r="T54" i="69"/>
  <c r="T58" i="69" s="1"/>
  <c r="J55" i="70"/>
  <c r="J59" i="70" s="1"/>
  <c r="P59" i="64"/>
  <c r="D57" i="70"/>
  <c r="D61" i="70" s="1"/>
  <c r="T55" i="71"/>
  <c r="T59" i="71" s="1"/>
  <c r="K55" i="73"/>
  <c r="K59" i="73" s="1"/>
  <c r="P57" i="73"/>
  <c r="P61" i="73" s="1"/>
  <c r="G58" i="74"/>
  <c r="G62" i="74" s="1"/>
  <c r="N57" i="78"/>
  <c r="N61" i="78" s="1"/>
  <c r="L57" i="78"/>
  <c r="L61" i="78" s="1"/>
  <c r="D57" i="79"/>
  <c r="D61" i="79" s="1"/>
  <c r="J56" i="76"/>
  <c r="J60" i="76" s="1"/>
  <c r="F54" i="76"/>
  <c r="F58" i="76" s="1"/>
  <c r="N56" i="75"/>
  <c r="N60" i="75" s="1"/>
  <c r="Q56" i="59"/>
  <c r="Q60" i="59" s="1"/>
  <c r="L55" i="67"/>
  <c r="L59" i="67" s="1"/>
  <c r="D55" i="71"/>
  <c r="D59" i="71" s="1"/>
  <c r="M56" i="74"/>
  <c r="M60" i="74" s="1"/>
  <c r="R58" i="74"/>
  <c r="R62" i="74" s="1"/>
  <c r="D56" i="75"/>
  <c r="D60" i="75" s="1"/>
  <c r="F55" i="76"/>
  <c r="F59" i="76" s="1"/>
  <c r="I61" i="64"/>
  <c r="F55" i="75"/>
  <c r="F59" i="75" s="1"/>
  <c r="Q56" i="80"/>
  <c r="Q60" i="80" s="1"/>
  <c r="P55" i="80"/>
  <c r="P59" i="80" s="1"/>
  <c r="F57" i="78"/>
  <c r="F61" i="78" s="1"/>
  <c r="E56" i="48"/>
  <c r="E60" i="48" s="1"/>
  <c r="S57" i="55"/>
  <c r="S61" i="55" s="1"/>
  <c r="N58" i="60"/>
  <c r="N62" i="60" s="1"/>
  <c r="I56" i="56"/>
  <c r="I60" i="56" s="1"/>
  <c r="M58" i="57"/>
  <c r="M62" i="57" s="1"/>
  <c r="F60" i="64"/>
  <c r="I55" i="55"/>
  <c r="I59" i="55" s="1"/>
  <c r="R56" i="61"/>
  <c r="R60" i="61" s="1"/>
  <c r="T56" i="65"/>
  <c r="T60" i="65" s="1"/>
  <c r="C56" i="62"/>
  <c r="C60" i="62" s="1"/>
  <c r="X12" i="66"/>
  <c r="T55" i="75"/>
  <c r="T59" i="75" s="1"/>
  <c r="J56" i="71"/>
  <c r="J60" i="71" s="1"/>
  <c r="K55" i="75"/>
  <c r="K59" i="75" s="1"/>
  <c r="G56" i="80"/>
  <c r="G60" i="80" s="1"/>
  <c r="F16" i="47"/>
  <c r="F55" i="47" s="1"/>
  <c r="F59" i="47" s="1"/>
  <c r="K56" i="44"/>
  <c r="K60" i="44" s="1"/>
  <c r="P56" i="69"/>
  <c r="P60" i="69" s="1"/>
  <c r="T56" i="79"/>
  <c r="T60" i="79" s="1"/>
  <c r="P55" i="45"/>
  <c r="P59" i="45" s="1"/>
  <c r="K53" i="49"/>
  <c r="K57" i="49" s="1"/>
  <c r="T55" i="48"/>
  <c r="T59" i="48" s="1"/>
  <c r="C54" i="45"/>
  <c r="C58" i="45" s="1"/>
  <c r="D55" i="52"/>
  <c r="D59" i="52" s="1"/>
  <c r="P54" i="52"/>
  <c r="P58" i="52" s="1"/>
  <c r="T55" i="49"/>
  <c r="T59" i="49" s="1"/>
  <c r="N55" i="50"/>
  <c r="N59" i="50" s="1"/>
  <c r="P57" i="53"/>
  <c r="S58" i="57"/>
  <c r="S62" i="57" s="1"/>
  <c r="P56" i="58"/>
  <c r="P60" i="58" s="1"/>
  <c r="P58" i="58"/>
  <c r="P62" i="58" s="1"/>
  <c r="P56" i="60"/>
  <c r="P60" i="60" s="1"/>
  <c r="F55" i="45"/>
  <c r="F59" i="45" s="1"/>
  <c r="K56" i="56"/>
  <c r="K60" i="56" s="1"/>
  <c r="C56" i="71"/>
  <c r="C60" i="71" s="1"/>
  <c r="C55" i="73"/>
  <c r="C59" i="73" s="1"/>
  <c r="T58" i="56"/>
  <c r="T62" i="56" s="1"/>
  <c r="J55" i="62"/>
  <c r="J59" i="62" s="1"/>
  <c r="F57" i="63"/>
  <c r="F61" i="63" s="1"/>
  <c r="T57" i="73"/>
  <c r="T61" i="73" s="1"/>
  <c r="K54" i="80"/>
  <c r="K58" i="80" s="1"/>
  <c r="P57" i="78"/>
  <c r="P61" i="78" s="1"/>
  <c r="Q58" i="74"/>
  <c r="Q62" i="74" s="1"/>
  <c r="X20" i="66"/>
  <c r="C56" i="70"/>
  <c r="C60" i="70" s="1"/>
  <c r="C55" i="80"/>
  <c r="C59" i="80" s="1"/>
  <c r="Q55" i="61"/>
  <c r="Q59" i="61" s="1"/>
  <c r="T55" i="61"/>
  <c r="T59" i="61" s="1"/>
  <c r="K56" i="62"/>
  <c r="K60" i="62" s="1"/>
  <c r="K54" i="62"/>
  <c r="K58" i="62" s="1"/>
  <c r="P58" i="77"/>
  <c r="P62" i="77" s="1"/>
  <c r="F56" i="75"/>
  <c r="F60" i="75" s="1"/>
  <c r="F54" i="72"/>
  <c r="F58" i="72" s="1"/>
  <c r="N53" i="50"/>
  <c r="N57" i="50" s="1"/>
  <c r="J56" i="48"/>
  <c r="J60" i="48" s="1"/>
  <c r="Q55" i="50"/>
  <c r="Q59" i="50" s="1"/>
  <c r="T55" i="45"/>
  <c r="T59" i="45" s="1"/>
  <c r="D55" i="47"/>
  <c r="D59" i="47" s="1"/>
  <c r="N54" i="49"/>
  <c r="N58" i="49" s="1"/>
  <c r="T54" i="52"/>
  <c r="T58" i="52" s="1"/>
  <c r="T56" i="54"/>
  <c r="T60" i="54" s="1"/>
  <c r="O57" i="54"/>
  <c r="O61" i="54" s="1"/>
  <c r="P56" i="55"/>
  <c r="P60" i="55" s="1"/>
  <c r="E56" i="59"/>
  <c r="E60" i="59" s="1"/>
  <c r="K56" i="59"/>
  <c r="K60" i="59" s="1"/>
  <c r="G56" i="61"/>
  <c r="G60" i="61" s="1"/>
  <c r="T60" i="57"/>
  <c r="I57" i="58"/>
  <c r="I61" i="58" s="1"/>
  <c r="K57" i="58"/>
  <c r="K61" i="58" s="1"/>
  <c r="D55" i="54"/>
  <c r="D59" i="54" s="1"/>
  <c r="T56" i="56"/>
  <c r="T60" i="56" s="1"/>
  <c r="F55" i="61"/>
  <c r="F59" i="61" s="1"/>
  <c r="K59" i="64"/>
  <c r="K56" i="73"/>
  <c r="K60" i="73" s="1"/>
  <c r="F57" i="73"/>
  <c r="F61" i="73" s="1"/>
  <c r="F55" i="73"/>
  <c r="F59" i="73" s="1"/>
  <c r="K55" i="61"/>
  <c r="K59" i="61" s="1"/>
  <c r="I55" i="61"/>
  <c r="I59" i="61" s="1"/>
  <c r="J57" i="70"/>
  <c r="J61" i="70" s="1"/>
  <c r="K57" i="71"/>
  <c r="K61" i="71" s="1"/>
  <c r="D57" i="58"/>
  <c r="D61" i="58" s="1"/>
  <c r="F54" i="66"/>
  <c r="F58" i="66" s="1"/>
  <c r="H16" i="66"/>
  <c r="U16" i="66" s="1"/>
  <c r="T56" i="63"/>
  <c r="T60" i="63" s="1"/>
  <c r="F56" i="80"/>
  <c r="F60" i="80" s="1"/>
  <c r="D58" i="57"/>
  <c r="D62" i="57" s="1"/>
  <c r="T54" i="59"/>
  <c r="T58" i="59" s="1"/>
  <c r="Q54" i="59"/>
  <c r="Q58" i="59" s="1"/>
  <c r="P54" i="66"/>
  <c r="P58" i="66" s="1"/>
  <c r="P56" i="66"/>
  <c r="P60" i="66" s="1"/>
  <c r="J57" i="68"/>
  <c r="J61" i="68" s="1"/>
  <c r="C55" i="70"/>
  <c r="C59" i="70" s="1"/>
  <c r="K55" i="72"/>
  <c r="K59" i="72" s="1"/>
  <c r="M58" i="74"/>
  <c r="M62" i="74" s="1"/>
  <c r="K57" i="78"/>
  <c r="K61" i="78" s="1"/>
  <c r="T55" i="62"/>
  <c r="T59" i="62" s="1"/>
  <c r="I55" i="67"/>
  <c r="I59" i="67" s="1"/>
  <c r="Q56" i="73"/>
  <c r="Q60" i="73" s="1"/>
  <c r="D57" i="43"/>
  <c r="S55" i="44"/>
  <c r="S59" i="44" s="1"/>
  <c r="N56" i="48"/>
  <c r="N60" i="48" s="1"/>
  <c r="P54" i="49"/>
  <c r="P58" i="49" s="1"/>
  <c r="K53" i="50"/>
  <c r="K57" i="50" s="1"/>
  <c r="K55" i="46"/>
  <c r="K59" i="46" s="1"/>
  <c r="N53" i="49"/>
  <c r="N57" i="49" s="1"/>
  <c r="S56" i="47"/>
  <c r="S60" i="47" s="1"/>
  <c r="R55" i="49"/>
  <c r="R59" i="49" s="1"/>
  <c r="T55" i="52"/>
  <c r="T59" i="52" s="1"/>
  <c r="N56" i="52"/>
  <c r="N60" i="52" s="1"/>
  <c r="O55" i="55"/>
  <c r="O59" i="55" s="1"/>
  <c r="C57" i="55"/>
  <c r="C61" i="55" s="1"/>
  <c r="K58" i="56"/>
  <c r="K62" i="56" s="1"/>
  <c r="I54" i="51"/>
  <c r="I58" i="51" s="1"/>
  <c r="J57" i="54"/>
  <c r="J61" i="54" s="1"/>
  <c r="P54" i="59"/>
  <c r="P58" i="59" s="1"/>
  <c r="R55" i="50"/>
  <c r="R59" i="50" s="1"/>
  <c r="H16" i="51"/>
  <c r="P53" i="51"/>
  <c r="P57" i="51" s="1"/>
  <c r="M53" i="51"/>
  <c r="M57" i="51" s="1"/>
  <c r="S55" i="51"/>
  <c r="S59" i="51" s="1"/>
  <c r="K54" i="53"/>
  <c r="K58" i="53" s="1"/>
  <c r="T55" i="54"/>
  <c r="T59" i="54" s="1"/>
  <c r="F56" i="56"/>
  <c r="F60" i="56" s="1"/>
  <c r="K58" i="58"/>
  <c r="K62" i="58" s="1"/>
  <c r="C56" i="61"/>
  <c r="C60" i="61" s="1"/>
  <c r="T56" i="48"/>
  <c r="T60" i="48" s="1"/>
  <c r="F55" i="48"/>
  <c r="F59" i="48" s="1"/>
  <c r="I55" i="59"/>
  <c r="I59" i="59" s="1"/>
  <c r="K55" i="59"/>
  <c r="K59" i="59" s="1"/>
  <c r="T56" i="61"/>
  <c r="T60" i="61" s="1"/>
  <c r="T54" i="61"/>
  <c r="T58" i="61" s="1"/>
  <c r="K55" i="62"/>
  <c r="K59" i="62" s="1"/>
  <c r="Q57" i="63"/>
  <c r="Q61" i="63" s="1"/>
  <c r="F59" i="64"/>
  <c r="F61" i="64"/>
  <c r="P55" i="65"/>
  <c r="P59" i="65" s="1"/>
  <c r="N55" i="66"/>
  <c r="N59" i="66" s="1"/>
  <c r="S57" i="67"/>
  <c r="J55" i="67"/>
  <c r="J59" i="67" s="1"/>
  <c r="F54" i="50"/>
  <c r="F58" i="50" s="1"/>
  <c r="D54" i="50"/>
  <c r="D58" i="50" s="1"/>
  <c r="H16" i="53"/>
  <c r="U16" i="53" s="1"/>
  <c r="Q55" i="53"/>
  <c r="Q59" i="53" s="1"/>
  <c r="Q57" i="58"/>
  <c r="Q61" i="58" s="1"/>
  <c r="T57" i="58"/>
  <c r="T61" i="58" s="1"/>
  <c r="C56" i="63"/>
  <c r="C60" i="63" s="1"/>
  <c r="O57" i="65"/>
  <c r="O61" i="65" s="1"/>
  <c r="Q57" i="70"/>
  <c r="Q61" i="70" s="1"/>
  <c r="M55" i="72"/>
  <c r="M59" i="72" s="1"/>
  <c r="I54" i="50"/>
  <c r="I58" i="50" s="1"/>
  <c r="M57" i="55"/>
  <c r="M61" i="55" s="1"/>
  <c r="D56" i="56"/>
  <c r="D60" i="56" s="1"/>
  <c r="F58" i="57"/>
  <c r="F62" i="57" s="1"/>
  <c r="Q58" i="57"/>
  <c r="Q62" i="57" s="1"/>
  <c r="F57" i="58"/>
  <c r="F61" i="58" s="1"/>
  <c r="F57" i="60"/>
  <c r="F61" i="60" s="1"/>
  <c r="T54" i="62"/>
  <c r="T58" i="62" s="1"/>
  <c r="D56" i="62"/>
  <c r="D60" i="62" s="1"/>
  <c r="K56" i="66"/>
  <c r="K60" i="66" s="1"/>
  <c r="K54" i="66"/>
  <c r="K58" i="66" s="1"/>
  <c r="T54" i="67"/>
  <c r="T58" i="67" s="1"/>
  <c r="O54" i="69"/>
  <c r="O58" i="69" s="1"/>
  <c r="P53" i="72"/>
  <c r="P57" i="72" s="1"/>
  <c r="P55" i="73"/>
  <c r="P59" i="73" s="1"/>
  <c r="O57" i="73"/>
  <c r="O61" i="73" s="1"/>
  <c r="N58" i="74"/>
  <c r="N62" i="74" s="1"/>
  <c r="C58" i="74"/>
  <c r="C62" i="74" s="1"/>
  <c r="Q56" i="78"/>
  <c r="Q60" i="78" s="1"/>
  <c r="I57" i="79"/>
  <c r="I61" i="79" s="1"/>
  <c r="Q56" i="79"/>
  <c r="Q60" i="79" s="1"/>
  <c r="P56" i="68"/>
  <c r="P60" i="68" s="1"/>
  <c r="T56" i="75"/>
  <c r="T60" i="75" s="1"/>
  <c r="N56" i="76"/>
  <c r="N60" i="76" s="1"/>
  <c r="G55" i="55"/>
  <c r="G59" i="55" s="1"/>
  <c r="M58" i="60"/>
  <c r="M62" i="60" s="1"/>
  <c r="T55" i="68"/>
  <c r="T59" i="68" s="1"/>
  <c r="S55" i="72"/>
  <c r="S59" i="72" s="1"/>
  <c r="I55" i="80"/>
  <c r="I59" i="80" s="1"/>
  <c r="L56" i="52"/>
  <c r="L60" i="52" s="1"/>
  <c r="D60" i="57"/>
  <c r="C55" i="62"/>
  <c r="C59" i="62" s="1"/>
  <c r="C55" i="63"/>
  <c r="C59" i="63" s="1"/>
  <c r="Q61" i="64"/>
  <c r="D57" i="65"/>
  <c r="D61" i="65" s="1"/>
  <c r="K55" i="68"/>
  <c r="K59" i="68" s="1"/>
  <c r="I57" i="68"/>
  <c r="I61" i="68" s="1"/>
  <c r="P55" i="69"/>
  <c r="P59" i="69" s="1"/>
  <c r="C55" i="71"/>
  <c r="C59" i="71" s="1"/>
  <c r="N57" i="73"/>
  <c r="N61" i="73" s="1"/>
  <c r="F58" i="74"/>
  <c r="F62" i="74" s="1"/>
  <c r="K56" i="76"/>
  <c r="K60" i="76" s="1"/>
  <c r="C58" i="77"/>
  <c r="C62" i="77" s="1"/>
  <c r="P56" i="78"/>
  <c r="P60" i="78" s="1"/>
  <c r="M55" i="78"/>
  <c r="M59" i="78" s="1"/>
  <c r="O57" i="78"/>
  <c r="O61" i="78" s="1"/>
  <c r="D54" i="61"/>
  <c r="D58" i="61" s="1"/>
  <c r="K57" i="74"/>
  <c r="K61" i="74" s="1"/>
  <c r="I57" i="74"/>
  <c r="I61" i="74" s="1"/>
  <c r="E58" i="79"/>
  <c r="E62" i="79" s="1"/>
  <c r="P56" i="62"/>
  <c r="P60" i="62" s="1"/>
  <c r="P54" i="62"/>
  <c r="P58" i="62" s="1"/>
  <c r="K56" i="69"/>
  <c r="K60" i="69" s="1"/>
  <c r="K54" i="69"/>
  <c r="K58" i="69" s="1"/>
  <c r="E55" i="73"/>
  <c r="E59" i="73" s="1"/>
  <c r="J58" i="77"/>
  <c r="J62" i="77" s="1"/>
  <c r="T57" i="78"/>
  <c r="T61" i="78" s="1"/>
  <c r="I58" i="79"/>
  <c r="I62" i="79" s="1"/>
  <c r="T56" i="46"/>
  <c r="T60" i="46" s="1"/>
  <c r="Q54" i="50"/>
  <c r="Q58" i="50" s="1"/>
  <c r="T54" i="50"/>
  <c r="T58" i="50" s="1"/>
  <c r="D56" i="46"/>
  <c r="D60" i="46" s="1"/>
  <c r="P57" i="48"/>
  <c r="P61" i="48" s="1"/>
  <c r="P58" i="56"/>
  <c r="P62" i="56" s="1"/>
  <c r="P56" i="56"/>
  <c r="P60" i="56" s="1"/>
  <c r="K61" i="57"/>
  <c r="P56" i="61"/>
  <c r="P60" i="61" s="1"/>
  <c r="P54" i="61"/>
  <c r="P58" i="61" s="1"/>
  <c r="T57" i="53"/>
  <c r="E57" i="55"/>
  <c r="E61" i="55" s="1"/>
  <c r="D57" i="54"/>
  <c r="D61" i="54" s="1"/>
  <c r="C60" i="64"/>
  <c r="K55" i="67"/>
  <c r="K59" i="67" s="1"/>
  <c r="C55" i="69"/>
  <c r="C59" i="69" s="1"/>
  <c r="I56" i="74"/>
  <c r="I60" i="74" s="1"/>
  <c r="I55" i="78"/>
  <c r="I59" i="78" s="1"/>
  <c r="F57" i="70"/>
  <c r="F61" i="70" s="1"/>
  <c r="H16" i="70"/>
  <c r="U16" i="70" s="1"/>
  <c r="K57" i="48"/>
  <c r="K61" i="48" s="1"/>
  <c r="K55" i="48"/>
  <c r="K59" i="48" s="1"/>
  <c r="D54" i="53"/>
  <c r="D58" i="53" s="1"/>
  <c r="D57" i="53"/>
  <c r="F55" i="66"/>
  <c r="F59" i="66" s="1"/>
  <c r="S57" i="68"/>
  <c r="S61" i="68" s="1"/>
  <c r="O57" i="71"/>
  <c r="O61" i="71" s="1"/>
  <c r="D56" i="76"/>
  <c r="D60" i="76" s="1"/>
  <c r="C56" i="65"/>
  <c r="C60" i="65" s="1"/>
  <c r="P57" i="70"/>
  <c r="P61" i="70" s="1"/>
  <c r="P55" i="70"/>
  <c r="P59" i="70" s="1"/>
  <c r="T56" i="80"/>
  <c r="T60" i="80" s="1"/>
  <c r="D55" i="49"/>
  <c r="D59" i="49" s="1"/>
  <c r="T53" i="50"/>
  <c r="T57" i="50" s="1"/>
  <c r="G57" i="55"/>
  <c r="G61" i="55" s="1"/>
  <c r="O58" i="58"/>
  <c r="O62" i="58" s="1"/>
  <c r="I56" i="46"/>
  <c r="I60" i="46" s="1"/>
  <c r="D61" i="57"/>
  <c r="T56" i="69"/>
  <c r="T60" i="69" s="1"/>
  <c r="C56" i="68"/>
  <c r="C60" i="68" s="1"/>
  <c r="M57" i="73"/>
  <c r="M61" i="73" s="1"/>
  <c r="K55" i="55"/>
  <c r="K59" i="55" s="1"/>
  <c r="Q55" i="59"/>
  <c r="Q59" i="59" s="1"/>
  <c r="T55" i="59"/>
  <c r="T59" i="59" s="1"/>
  <c r="F55" i="63"/>
  <c r="F59" i="63" s="1"/>
  <c r="J54" i="66"/>
  <c r="J58" i="66" s="1"/>
  <c r="C59" i="64"/>
  <c r="P61" i="64"/>
  <c r="F57" i="71"/>
  <c r="F61" i="71" s="1"/>
  <c r="C54" i="72"/>
  <c r="C58" i="72" s="1"/>
  <c r="T55" i="72"/>
  <c r="T59" i="72" s="1"/>
  <c r="T53" i="72"/>
  <c r="T57" i="72" s="1"/>
  <c r="O56" i="75"/>
  <c r="O60" i="75" s="1"/>
  <c r="P54" i="76"/>
  <c r="P58" i="76" s="1"/>
  <c r="P56" i="76"/>
  <c r="P60" i="76" s="1"/>
  <c r="T56" i="77"/>
  <c r="T60" i="77" s="1"/>
  <c r="T58" i="77"/>
  <c r="T62" i="77" s="1"/>
  <c r="D57" i="74"/>
  <c r="D61" i="74" s="1"/>
  <c r="R57" i="78"/>
  <c r="R61" i="78" s="1"/>
  <c r="P55" i="54"/>
  <c r="P59" i="54" s="1"/>
  <c r="C54" i="62"/>
  <c r="C58" i="62" s="1"/>
  <c r="T61" i="64"/>
  <c r="K57" i="65"/>
  <c r="K61" i="65" s="1"/>
  <c r="K55" i="65"/>
  <c r="K59" i="65" s="1"/>
  <c r="P57" i="67"/>
  <c r="S57" i="73"/>
  <c r="S61" i="73" s="1"/>
  <c r="K58" i="74"/>
  <c r="K62" i="74" s="1"/>
  <c r="K56" i="74"/>
  <c r="K60" i="74" s="1"/>
  <c r="T54" i="66"/>
  <c r="T58" i="66" s="1"/>
  <c r="T56" i="66"/>
  <c r="T60" i="66" s="1"/>
  <c r="F55" i="67"/>
  <c r="F59" i="67" s="1"/>
  <c r="K57" i="70"/>
  <c r="K61" i="70" s="1"/>
  <c r="K55" i="70"/>
  <c r="K59" i="70" s="1"/>
  <c r="T56" i="74"/>
  <c r="T60" i="74" s="1"/>
  <c r="T58" i="74"/>
  <c r="T62" i="74" s="1"/>
  <c r="K58" i="79"/>
  <c r="K62" i="79" s="1"/>
  <c r="P56" i="80"/>
  <c r="P60" i="80" s="1"/>
  <c r="T56" i="44"/>
  <c r="T60" i="44" s="1"/>
  <c r="P56" i="46"/>
  <c r="P60" i="46" s="1"/>
  <c r="M56" i="46"/>
  <c r="M60" i="46" s="1"/>
  <c r="K56" i="46"/>
  <c r="K60" i="46" s="1"/>
  <c r="K55" i="45"/>
  <c r="K59" i="45" s="1"/>
  <c r="Q56" i="46"/>
  <c r="Q60" i="46" s="1"/>
  <c r="R55" i="45"/>
  <c r="R59" i="45" s="1"/>
  <c r="C55" i="45"/>
  <c r="C59" i="45" s="1"/>
  <c r="M56" i="47"/>
  <c r="M60" i="47" s="1"/>
  <c r="P56" i="47"/>
  <c r="P60" i="47" s="1"/>
  <c r="K56" i="48"/>
  <c r="K60" i="48" s="1"/>
  <c r="F53" i="50"/>
  <c r="F57" i="50" s="1"/>
  <c r="F55" i="50"/>
  <c r="F59" i="50" s="1"/>
  <c r="H16" i="50"/>
  <c r="U16" i="50" s="1"/>
  <c r="Q57" i="48"/>
  <c r="Q61" i="48" s="1"/>
  <c r="F56" i="47"/>
  <c r="F60" i="47" s="1"/>
  <c r="T53" i="49"/>
  <c r="T57" i="49" s="1"/>
  <c r="C56" i="56"/>
  <c r="C60" i="56" s="1"/>
  <c r="C55" i="50"/>
  <c r="C59" i="50" s="1"/>
  <c r="P53" i="50"/>
  <c r="P57" i="50" s="1"/>
  <c r="K57" i="53"/>
  <c r="S55" i="53"/>
  <c r="S59" i="53" s="1"/>
  <c r="P56" i="54"/>
  <c r="P60" i="54" s="1"/>
  <c r="T55" i="55"/>
  <c r="T59" i="55" s="1"/>
  <c r="K60" i="57"/>
  <c r="O55" i="49"/>
  <c r="O59" i="49" s="1"/>
  <c r="D54" i="51"/>
  <c r="D58" i="51" s="1"/>
  <c r="C56" i="52"/>
  <c r="C60" i="52" s="1"/>
  <c r="K55" i="54"/>
  <c r="K59" i="54" s="1"/>
  <c r="C58" i="56"/>
  <c r="C62" i="56" s="1"/>
  <c r="P58" i="57"/>
  <c r="P62" i="57" s="1"/>
  <c r="P60" i="57"/>
  <c r="T56" i="58"/>
  <c r="T60" i="58" s="1"/>
  <c r="T58" i="58"/>
  <c r="T62" i="58" s="1"/>
  <c r="I53" i="51"/>
  <c r="I57" i="51" s="1"/>
  <c r="F54" i="52"/>
  <c r="F58" i="52" s="1"/>
  <c r="D54" i="52"/>
  <c r="D58" i="52" s="1"/>
  <c r="P55" i="55"/>
  <c r="P59" i="55" s="1"/>
  <c r="D57" i="56"/>
  <c r="D61" i="56" s="1"/>
  <c r="O58" i="60"/>
  <c r="O62" i="60" s="1"/>
  <c r="C55" i="61"/>
  <c r="C59" i="61" s="1"/>
  <c r="Q54" i="51"/>
  <c r="Q58" i="51" s="1"/>
  <c r="C56" i="55"/>
  <c r="C60" i="55" s="1"/>
  <c r="N61" i="57"/>
  <c r="I57" i="60"/>
  <c r="I61" i="60" s="1"/>
  <c r="K57" i="60"/>
  <c r="K61" i="60" s="1"/>
  <c r="S55" i="49"/>
  <c r="S59" i="49" s="1"/>
  <c r="K54" i="52"/>
  <c r="K58" i="52" s="1"/>
  <c r="K56" i="52"/>
  <c r="K60" i="52" s="1"/>
  <c r="T61" i="57"/>
  <c r="M56" i="58"/>
  <c r="M60" i="58" s="1"/>
  <c r="M56" i="60"/>
  <c r="M60" i="60" s="1"/>
  <c r="E57" i="65"/>
  <c r="E61" i="65" s="1"/>
  <c r="K55" i="66"/>
  <c r="K59" i="66" s="1"/>
  <c r="X10" i="66"/>
  <c r="Q55" i="67"/>
  <c r="Q59" i="67" s="1"/>
  <c r="F55" i="68"/>
  <c r="F59" i="68" s="1"/>
  <c r="F57" i="68"/>
  <c r="F61" i="68" s="1"/>
  <c r="N56" i="70"/>
  <c r="N60" i="70" s="1"/>
  <c r="J57" i="71"/>
  <c r="J61" i="71" s="1"/>
  <c r="Q56" i="52"/>
  <c r="Q60" i="52" s="1"/>
  <c r="Q57" i="60"/>
  <c r="Q61" i="60" s="1"/>
  <c r="T57" i="60"/>
  <c r="T61" i="60" s="1"/>
  <c r="D55" i="61"/>
  <c r="D59" i="61" s="1"/>
  <c r="I54" i="61"/>
  <c r="I58" i="61" s="1"/>
  <c r="D56" i="61"/>
  <c r="D60" i="61" s="1"/>
  <c r="J56" i="62"/>
  <c r="J60" i="62" s="1"/>
  <c r="K57" i="63"/>
  <c r="K61" i="63" s="1"/>
  <c r="K55" i="63"/>
  <c r="K59" i="63" s="1"/>
  <c r="C54" i="67"/>
  <c r="C58" i="67" s="1"/>
  <c r="M57" i="70"/>
  <c r="M61" i="70" s="1"/>
  <c r="D55" i="72"/>
  <c r="D59" i="72" s="1"/>
  <c r="I55" i="72"/>
  <c r="I59" i="72" s="1"/>
  <c r="H16" i="73"/>
  <c r="U16" i="73" s="1"/>
  <c r="K54" i="50"/>
  <c r="K58" i="50" s="1"/>
  <c r="Q58" i="56"/>
  <c r="Q62" i="56" s="1"/>
  <c r="Q56" i="60"/>
  <c r="Q60" i="60" s="1"/>
  <c r="M55" i="61"/>
  <c r="M59" i="61" s="1"/>
  <c r="P55" i="61"/>
  <c r="P59" i="61" s="1"/>
  <c r="D57" i="63"/>
  <c r="D61" i="63" s="1"/>
  <c r="F55" i="65"/>
  <c r="F59" i="65" s="1"/>
  <c r="F57" i="65"/>
  <c r="F61" i="65" s="1"/>
  <c r="H16" i="65"/>
  <c r="U16" i="65" s="1"/>
  <c r="T55" i="70"/>
  <c r="T59" i="70" s="1"/>
  <c r="T54" i="72"/>
  <c r="T58" i="72" s="1"/>
  <c r="Q54" i="72"/>
  <c r="Q58" i="72" s="1"/>
  <c r="M56" i="73"/>
  <c r="M60" i="73" s="1"/>
  <c r="Q57" i="74"/>
  <c r="Q61" i="74" s="1"/>
  <c r="L58" i="74"/>
  <c r="L62" i="74" s="1"/>
  <c r="D56" i="77"/>
  <c r="D60" i="77" s="1"/>
  <c r="X9" i="77"/>
  <c r="M56" i="78"/>
  <c r="M60" i="78" s="1"/>
  <c r="T55" i="80"/>
  <c r="T59" i="80" s="1"/>
  <c r="F54" i="62"/>
  <c r="F58" i="62" s="1"/>
  <c r="H16" i="62"/>
  <c r="U16" i="62" s="1"/>
  <c r="S57" i="65"/>
  <c r="S61" i="65" s="1"/>
  <c r="D56" i="66"/>
  <c r="D60" i="66" s="1"/>
  <c r="J55" i="73"/>
  <c r="J59" i="73" s="1"/>
  <c r="Q57" i="68"/>
  <c r="Q61" i="68" s="1"/>
  <c r="M54" i="72"/>
  <c r="M58" i="72" s="1"/>
  <c r="D55" i="53"/>
  <c r="D59" i="53" s="1"/>
  <c r="D55" i="59"/>
  <c r="D59" i="59" s="1"/>
  <c r="M56" i="61"/>
  <c r="M60" i="61" s="1"/>
  <c r="I57" i="63"/>
  <c r="I61" i="63" s="1"/>
  <c r="T55" i="66"/>
  <c r="T59" i="66" s="1"/>
  <c r="X21" i="66"/>
  <c r="I57" i="71"/>
  <c r="I61" i="71" s="1"/>
  <c r="P56" i="75"/>
  <c r="P60" i="75" s="1"/>
  <c r="X19" i="77"/>
  <c r="L58" i="77"/>
  <c r="L62" i="77" s="1"/>
  <c r="M57" i="58"/>
  <c r="M61" i="58" s="1"/>
  <c r="P57" i="58"/>
  <c r="P61" i="58" s="1"/>
  <c r="J55" i="66"/>
  <c r="J59" i="66" s="1"/>
  <c r="F54" i="69"/>
  <c r="F58" i="69" s="1"/>
  <c r="F56" i="69"/>
  <c r="F60" i="69" s="1"/>
  <c r="H16" i="69"/>
  <c r="U16" i="69" s="1"/>
  <c r="O55" i="72"/>
  <c r="O59" i="72" s="1"/>
  <c r="P56" i="74"/>
  <c r="P60" i="74" s="1"/>
  <c r="P58" i="74"/>
  <c r="P62" i="74" s="1"/>
  <c r="P56" i="79"/>
  <c r="P60" i="79" s="1"/>
  <c r="P58" i="79"/>
  <c r="P62" i="79" s="1"/>
  <c r="T56" i="70"/>
  <c r="T60" i="70" s="1"/>
  <c r="T55" i="73"/>
  <c r="T59" i="73" s="1"/>
  <c r="D55" i="75"/>
  <c r="D59" i="75" s="1"/>
  <c r="F56" i="77"/>
  <c r="F60" i="77" s="1"/>
  <c r="P57" i="79"/>
  <c r="P61" i="79" s="1"/>
  <c r="T59" i="64"/>
  <c r="N52" i="12"/>
  <c r="N48" i="12"/>
  <c r="N49" i="12" s="1"/>
  <c r="T30" i="12"/>
  <c r="P30" i="12"/>
  <c r="K30" i="12"/>
  <c r="F30" i="12"/>
  <c r="H30" i="12" s="1"/>
  <c r="S26" i="12"/>
  <c r="R26" i="12"/>
  <c r="Q26" i="12"/>
  <c r="O26" i="12"/>
  <c r="N26" i="12"/>
  <c r="M26" i="12"/>
  <c r="L26" i="12"/>
  <c r="J26" i="12"/>
  <c r="I26" i="12"/>
  <c r="G26" i="12"/>
  <c r="E26" i="12"/>
  <c r="D26" i="12"/>
  <c r="C26" i="12"/>
  <c r="S23" i="12"/>
  <c r="R23" i="12"/>
  <c r="Q23" i="12"/>
  <c r="O23" i="12"/>
  <c r="N23" i="12"/>
  <c r="M23" i="12"/>
  <c r="L23" i="12"/>
  <c r="J23" i="12"/>
  <c r="I23" i="12"/>
  <c r="G23" i="12"/>
  <c r="E23" i="12"/>
  <c r="D23" i="12"/>
  <c r="C23" i="12"/>
  <c r="T22" i="12"/>
  <c r="P22" i="12"/>
  <c r="K22" i="12"/>
  <c r="F22" i="12"/>
  <c r="T21" i="12"/>
  <c r="P21" i="12"/>
  <c r="K21" i="12"/>
  <c r="F21" i="12"/>
  <c r="H21" i="12" s="1"/>
  <c r="T20" i="12"/>
  <c r="P20" i="12"/>
  <c r="K20" i="12"/>
  <c r="F20" i="12"/>
  <c r="H20" i="12" s="1"/>
  <c r="T19" i="12"/>
  <c r="P19" i="12"/>
  <c r="K19" i="12"/>
  <c r="F19" i="12"/>
  <c r="R16" i="12"/>
  <c r="S16" i="12"/>
  <c r="O16" i="12"/>
  <c r="N16" i="12"/>
  <c r="L16" i="12"/>
  <c r="I16" i="12"/>
  <c r="G16" i="12"/>
  <c r="E16" i="12"/>
  <c r="D16" i="12"/>
  <c r="S13" i="12"/>
  <c r="R13" i="12"/>
  <c r="Q13" i="12"/>
  <c r="O13" i="12"/>
  <c r="N13" i="12"/>
  <c r="M13" i="12"/>
  <c r="L13" i="12"/>
  <c r="J13" i="12"/>
  <c r="I13" i="12"/>
  <c r="G13" i="12"/>
  <c r="E13" i="12"/>
  <c r="D13" i="12"/>
  <c r="C13" i="12"/>
  <c r="T12" i="12"/>
  <c r="P12" i="12"/>
  <c r="K12" i="12"/>
  <c r="F12" i="12"/>
  <c r="H12" i="12" s="1"/>
  <c r="T11" i="12"/>
  <c r="P11" i="12"/>
  <c r="K11" i="12"/>
  <c r="F11" i="12"/>
  <c r="H11" i="12" s="1"/>
  <c r="T10" i="12"/>
  <c r="P10" i="12"/>
  <c r="K10" i="12"/>
  <c r="F10" i="12"/>
  <c r="H10" i="12" s="1"/>
  <c r="T9" i="12"/>
  <c r="P9" i="12"/>
  <c r="K9" i="12"/>
  <c r="F9" i="12"/>
  <c r="H9" i="12" s="1"/>
  <c r="T8" i="12"/>
  <c r="P8" i="12"/>
  <c r="K8" i="12"/>
  <c r="F8" i="12"/>
  <c r="U22" i="45" l="1"/>
  <c r="X22" i="45" s="1"/>
  <c r="H26" i="45"/>
  <c r="U26" i="45" s="1"/>
  <c r="U26" i="47"/>
  <c r="H16" i="45"/>
  <c r="U16" i="45" s="1"/>
  <c r="H13" i="46"/>
  <c r="H28" i="46" s="1"/>
  <c r="H57" i="46" s="1"/>
  <c r="H61" i="46" s="1"/>
  <c r="H16" i="46"/>
  <c r="U22" i="44"/>
  <c r="X22" i="44" s="1"/>
  <c r="U28" i="74"/>
  <c r="X28" i="74" s="1"/>
  <c r="G3" i="59"/>
  <c r="H28" i="54"/>
  <c r="K28" i="44"/>
  <c r="K57" i="44" s="1"/>
  <c r="K61" i="44" s="1"/>
  <c r="H26" i="46"/>
  <c r="U26" i="46" s="1"/>
  <c r="H13" i="47"/>
  <c r="U22" i="46"/>
  <c r="X22" i="46" s="1"/>
  <c r="K28" i="45"/>
  <c r="K56" i="45" s="1"/>
  <c r="K60" i="45" s="1"/>
  <c r="U16" i="46"/>
  <c r="F28" i="44"/>
  <c r="F57" i="44" s="1"/>
  <c r="F61" i="44" s="1"/>
  <c r="P28" i="44"/>
  <c r="P57" i="44" s="1"/>
  <c r="P61" i="44" s="1"/>
  <c r="T28" i="44"/>
  <c r="T57" i="44" s="1"/>
  <c r="T61" i="44" s="1"/>
  <c r="F28" i="43"/>
  <c r="F55" i="43" s="1"/>
  <c r="F59" i="43" s="1"/>
  <c r="H26" i="44"/>
  <c r="U26" i="44" s="1"/>
  <c r="U16" i="44"/>
  <c r="U55" i="44" s="1"/>
  <c r="U59" i="44" s="1"/>
  <c r="P56" i="77"/>
  <c r="P60" i="77" s="1"/>
  <c r="H23" i="47"/>
  <c r="F28" i="45"/>
  <c r="F56" i="45" s="1"/>
  <c r="F60" i="45" s="1"/>
  <c r="T28" i="46"/>
  <c r="T57" i="46" s="1"/>
  <c r="T61" i="46" s="1"/>
  <c r="P28" i="46"/>
  <c r="P57" i="46" s="1"/>
  <c r="P61" i="46" s="1"/>
  <c r="H13" i="45"/>
  <c r="H28" i="45" s="1"/>
  <c r="H28" i="49"/>
  <c r="H55" i="49" s="1"/>
  <c r="H59" i="49" s="1"/>
  <c r="F28" i="47"/>
  <c r="F57" i="47" s="1"/>
  <c r="F61" i="47" s="1"/>
  <c r="U28" i="53"/>
  <c r="X28" i="53" s="1"/>
  <c r="K28" i="46"/>
  <c r="K57" i="46" s="1"/>
  <c r="K61" i="46" s="1"/>
  <c r="T28" i="47"/>
  <c r="T57" i="47" s="1"/>
  <c r="T61" i="47" s="1"/>
  <c r="T28" i="45"/>
  <c r="T56" i="45" s="1"/>
  <c r="T60" i="45" s="1"/>
  <c r="U23" i="46"/>
  <c r="X23" i="46" s="1"/>
  <c r="U23" i="44"/>
  <c r="X23" i="44" s="1"/>
  <c r="U23" i="45"/>
  <c r="X23" i="45" s="1"/>
  <c r="U28" i="50"/>
  <c r="X28" i="50" s="1"/>
  <c r="X13" i="50"/>
  <c r="H28" i="44"/>
  <c r="H57" i="44" s="1"/>
  <c r="H61" i="44" s="1"/>
  <c r="U13" i="49"/>
  <c r="X8" i="49"/>
  <c r="U13" i="52"/>
  <c r="X8" i="52"/>
  <c r="H28" i="50"/>
  <c r="U13" i="54"/>
  <c r="H28" i="52"/>
  <c r="P28" i="45"/>
  <c r="P56" i="45" s="1"/>
  <c r="P60" i="45" s="1"/>
  <c r="U16" i="80"/>
  <c r="P28" i="47"/>
  <c r="P57" i="47" s="1"/>
  <c r="P61" i="47" s="1"/>
  <c r="X23" i="55"/>
  <c r="U28" i="55"/>
  <c r="X28" i="55" s="1"/>
  <c r="U19" i="47"/>
  <c r="X19" i="47" s="1"/>
  <c r="H28" i="55"/>
  <c r="H57" i="55" s="1"/>
  <c r="H61" i="55" s="1"/>
  <c r="U22" i="47"/>
  <c r="X22" i="47" s="1"/>
  <c r="U16" i="51"/>
  <c r="U16" i="43"/>
  <c r="U57" i="43" s="1"/>
  <c r="T28" i="43"/>
  <c r="T55" i="43" s="1"/>
  <c r="T59" i="43" s="1"/>
  <c r="U13" i="47"/>
  <c r="H28" i="53"/>
  <c r="U28" i="79"/>
  <c r="X28" i="79" s="1"/>
  <c r="K28" i="43"/>
  <c r="K55" i="43" s="1"/>
  <c r="K59" i="43" s="1"/>
  <c r="K28" i="47"/>
  <c r="K57" i="47" s="1"/>
  <c r="K61" i="47" s="1"/>
  <c r="H13" i="43"/>
  <c r="H28" i="43" s="1"/>
  <c r="H55" i="43" s="1"/>
  <c r="H59" i="43" s="1"/>
  <c r="U8" i="43"/>
  <c r="X23" i="62"/>
  <c r="U28" i="62"/>
  <c r="X28" i="62" s="1"/>
  <c r="P28" i="43"/>
  <c r="P55" i="43" s="1"/>
  <c r="P59" i="43" s="1"/>
  <c r="U28" i="51"/>
  <c r="X28" i="51" s="1"/>
  <c r="U22" i="43"/>
  <c r="X22" i="43" s="1"/>
  <c r="H26" i="43"/>
  <c r="U26" i="43" s="1"/>
  <c r="U54" i="43" s="1"/>
  <c r="U58" i="43" s="1"/>
  <c r="U16" i="76"/>
  <c r="U54" i="76" s="1"/>
  <c r="U58" i="76" s="1"/>
  <c r="H28" i="51"/>
  <c r="X13" i="70"/>
  <c r="U28" i="70"/>
  <c r="X28" i="70" s="1"/>
  <c r="U16" i="72"/>
  <c r="X23" i="65"/>
  <c r="U28" i="65"/>
  <c r="X28" i="65" s="1"/>
  <c r="N28" i="12"/>
  <c r="S28" i="12"/>
  <c r="I28" i="12"/>
  <c r="P13" i="12"/>
  <c r="X13" i="47"/>
  <c r="U23" i="43"/>
  <c r="U13" i="45"/>
  <c r="X8" i="45"/>
  <c r="U13" i="44"/>
  <c r="X8" i="44"/>
  <c r="U13" i="46"/>
  <c r="X8" i="46"/>
  <c r="K56" i="80"/>
  <c r="K60" i="80" s="1"/>
  <c r="H16" i="74"/>
  <c r="U16" i="74" s="1"/>
  <c r="F56" i="73"/>
  <c r="F60" i="73" s="1"/>
  <c r="T56" i="62"/>
  <c r="T60" i="62" s="1"/>
  <c r="P58" i="60"/>
  <c r="P62" i="60" s="1"/>
  <c r="P56" i="59"/>
  <c r="P60" i="59" s="1"/>
  <c r="F58" i="56"/>
  <c r="F62" i="56" s="1"/>
  <c r="T57" i="55"/>
  <c r="T61" i="55" s="1"/>
  <c r="P57" i="55"/>
  <c r="P61" i="55" s="1"/>
  <c r="P57" i="54"/>
  <c r="P61" i="54" s="1"/>
  <c r="F57" i="54"/>
  <c r="F61" i="54" s="1"/>
  <c r="F55" i="53"/>
  <c r="F59" i="53" s="1"/>
  <c r="K55" i="50"/>
  <c r="K59" i="50" s="1"/>
  <c r="H16" i="49"/>
  <c r="U16" i="49" s="1"/>
  <c r="U54" i="49"/>
  <c r="U58" i="49" s="1"/>
  <c r="T57" i="48"/>
  <c r="T61" i="48" s="1"/>
  <c r="H55" i="72"/>
  <c r="H59" i="72" s="1"/>
  <c r="T56" i="59"/>
  <c r="T60" i="59" s="1"/>
  <c r="P57" i="68"/>
  <c r="P61" i="68" s="1"/>
  <c r="F58" i="60"/>
  <c r="F62" i="60" s="1"/>
  <c r="F13" i="12"/>
  <c r="D28" i="12"/>
  <c r="J28" i="12"/>
  <c r="H8" i="12"/>
  <c r="U8" i="12" s="1"/>
  <c r="T13" i="12"/>
  <c r="U11" i="12"/>
  <c r="X11" i="12" s="1"/>
  <c r="E28" i="12"/>
  <c r="L28" i="12"/>
  <c r="Q28" i="12"/>
  <c r="P23" i="12"/>
  <c r="K23" i="12"/>
  <c r="U21" i="12"/>
  <c r="X21" i="12" s="1"/>
  <c r="F56" i="66"/>
  <c r="F60" i="66" s="1"/>
  <c r="K55" i="71"/>
  <c r="K59" i="71" s="1"/>
  <c r="H53" i="72"/>
  <c r="H57" i="72" s="1"/>
  <c r="T53" i="51"/>
  <c r="T57" i="51" s="1"/>
  <c r="H57" i="54"/>
  <c r="H61" i="54" s="1"/>
  <c r="K13" i="12"/>
  <c r="U9" i="12"/>
  <c r="X9" i="12" s="1"/>
  <c r="T57" i="70"/>
  <c r="T61" i="70" s="1"/>
  <c r="T58" i="57"/>
  <c r="T62" i="57" s="1"/>
  <c r="T56" i="60"/>
  <c r="T60" i="60" s="1"/>
  <c r="K57" i="54"/>
  <c r="K61" i="54" s="1"/>
  <c r="H58" i="60"/>
  <c r="H62" i="60" s="1"/>
  <c r="F60" i="57"/>
  <c r="H16" i="47"/>
  <c r="U16" i="47" s="1"/>
  <c r="U55" i="47" s="1"/>
  <c r="U59" i="47" s="1"/>
  <c r="H54" i="61"/>
  <c r="H58" i="61" s="1"/>
  <c r="H55" i="44"/>
  <c r="H59" i="44" s="1"/>
  <c r="X22" i="66"/>
  <c r="P55" i="72"/>
  <c r="P59" i="72" s="1"/>
  <c r="H56" i="70"/>
  <c r="H60" i="70" s="1"/>
  <c r="U56" i="70"/>
  <c r="U60" i="70" s="1"/>
  <c r="H54" i="76"/>
  <c r="H58" i="76" s="1"/>
  <c r="U57" i="60"/>
  <c r="U61" i="60" s="1"/>
  <c r="H57" i="60"/>
  <c r="H61" i="60" s="1"/>
  <c r="F54" i="53"/>
  <c r="F58" i="53" s="1"/>
  <c r="K54" i="61"/>
  <c r="K58" i="61" s="1"/>
  <c r="F56" i="46"/>
  <c r="F60" i="46" s="1"/>
  <c r="H58" i="57"/>
  <c r="H62" i="57" s="1"/>
  <c r="H58" i="79"/>
  <c r="H62" i="79" s="1"/>
  <c r="U55" i="54"/>
  <c r="U59" i="54" s="1"/>
  <c r="H55" i="54"/>
  <c r="H59" i="54" s="1"/>
  <c r="F56" i="76"/>
  <c r="F60" i="76" s="1"/>
  <c r="X23" i="77"/>
  <c r="H56" i="59"/>
  <c r="H60" i="59" s="1"/>
  <c r="T58" i="60"/>
  <c r="T62" i="60" s="1"/>
  <c r="T55" i="53"/>
  <c r="T59" i="53" s="1"/>
  <c r="H54" i="49"/>
  <c r="H58" i="49" s="1"/>
  <c r="F57" i="74"/>
  <c r="F61" i="74" s="1"/>
  <c r="H57" i="71"/>
  <c r="H61" i="71" s="1"/>
  <c r="T56" i="52"/>
  <c r="T60" i="52" s="1"/>
  <c r="X22" i="77"/>
  <c r="H57" i="78"/>
  <c r="H61" i="78" s="1"/>
  <c r="F56" i="61"/>
  <c r="F60" i="61" s="1"/>
  <c r="H56" i="55"/>
  <c r="H60" i="55" s="1"/>
  <c r="U56" i="55"/>
  <c r="U60" i="55" s="1"/>
  <c r="K58" i="57"/>
  <c r="K62" i="57" s="1"/>
  <c r="H56" i="56"/>
  <c r="H60" i="56" s="1"/>
  <c r="U56" i="56"/>
  <c r="U60" i="56" s="1"/>
  <c r="X8" i="77"/>
  <c r="F58" i="79"/>
  <c r="F62" i="79" s="1"/>
  <c r="F56" i="62"/>
  <c r="F60" i="62" s="1"/>
  <c r="F55" i="52"/>
  <c r="F59" i="52" s="1"/>
  <c r="H54" i="75"/>
  <c r="H58" i="75" s="1"/>
  <c r="U54" i="75"/>
  <c r="U58" i="75" s="1"/>
  <c r="U57" i="67"/>
  <c r="H57" i="67"/>
  <c r="H56" i="54"/>
  <c r="H60" i="54" s="1"/>
  <c r="U56" i="54"/>
  <c r="U60" i="54" s="1"/>
  <c r="H56" i="80"/>
  <c r="H60" i="80" s="1"/>
  <c r="H56" i="48"/>
  <c r="H60" i="48" s="1"/>
  <c r="U56" i="48"/>
  <c r="U60" i="48" s="1"/>
  <c r="X23" i="66"/>
  <c r="X19" i="66"/>
  <c r="K57" i="68"/>
  <c r="K61" i="68" s="1"/>
  <c r="H55" i="67"/>
  <c r="H59" i="67" s="1"/>
  <c r="K61" i="64"/>
  <c r="H55" i="78"/>
  <c r="H59" i="78" s="1"/>
  <c r="K55" i="78"/>
  <c r="K59" i="78" s="1"/>
  <c r="H57" i="43"/>
  <c r="H56" i="77"/>
  <c r="H60" i="77" s="1"/>
  <c r="U56" i="77"/>
  <c r="U60" i="77" s="1"/>
  <c r="F56" i="59"/>
  <c r="F60" i="59" s="1"/>
  <c r="H56" i="76"/>
  <c r="H60" i="76" s="1"/>
  <c r="K56" i="61"/>
  <c r="K60" i="61" s="1"/>
  <c r="H58" i="77"/>
  <c r="H62" i="77" s="1"/>
  <c r="H56" i="75"/>
  <c r="H60" i="75" s="1"/>
  <c r="H58" i="58"/>
  <c r="H62" i="58" s="1"/>
  <c r="H57" i="63"/>
  <c r="H61" i="63" s="1"/>
  <c r="H58" i="56"/>
  <c r="H62" i="56" s="1"/>
  <c r="F57" i="48"/>
  <c r="F61" i="48" s="1"/>
  <c r="J16" i="12"/>
  <c r="U30" i="12"/>
  <c r="U10" i="12"/>
  <c r="X10" i="12" s="1"/>
  <c r="U12" i="12"/>
  <c r="X12" i="12" s="1"/>
  <c r="C28" i="12"/>
  <c r="G28" i="12"/>
  <c r="R28" i="12"/>
  <c r="C16" i="12"/>
  <c r="M16" i="12"/>
  <c r="P16" i="12"/>
  <c r="F23" i="12"/>
  <c r="H19" i="12"/>
  <c r="O28" i="12"/>
  <c r="F16" i="12"/>
  <c r="K16" i="12"/>
  <c r="U20" i="12"/>
  <c r="X20" i="12" s="1"/>
  <c r="P26" i="12"/>
  <c r="T25" i="12"/>
  <c r="U25" i="12" s="1"/>
  <c r="M28" i="12"/>
  <c r="Q16" i="12"/>
  <c r="T15" i="12"/>
  <c r="T23" i="12"/>
  <c r="H22" i="12"/>
  <c r="H28" i="47" l="1"/>
  <c r="H57" i="47" s="1"/>
  <c r="H61" i="47" s="1"/>
  <c r="H13" i="12"/>
  <c r="U23" i="47"/>
  <c r="U28" i="52"/>
  <c r="X28" i="52" s="1"/>
  <c r="X13" i="52"/>
  <c r="U28" i="54"/>
  <c r="X28" i="54" s="1"/>
  <c r="X13" i="54"/>
  <c r="U28" i="49"/>
  <c r="X28" i="49" s="1"/>
  <c r="X13" i="49"/>
  <c r="K28" i="12"/>
  <c r="H54" i="43"/>
  <c r="H58" i="43" s="1"/>
  <c r="U13" i="43"/>
  <c r="X13" i="43" s="1"/>
  <c r="X8" i="43"/>
  <c r="T28" i="12"/>
  <c r="P28" i="12"/>
  <c r="T26" i="12"/>
  <c r="T25" i="81"/>
  <c r="T16" i="12"/>
  <c r="T15" i="81"/>
  <c r="X23" i="43"/>
  <c r="U28" i="44"/>
  <c r="X28" i="44" s="1"/>
  <c r="X13" i="44"/>
  <c r="X13" i="46"/>
  <c r="U28" i="46"/>
  <c r="X28" i="46" s="1"/>
  <c r="U28" i="45"/>
  <c r="X28" i="45" s="1"/>
  <c r="X13" i="45"/>
  <c r="U53" i="72"/>
  <c r="U57" i="72" s="1"/>
  <c r="H56" i="52"/>
  <c r="H60" i="52" s="1"/>
  <c r="H55" i="51"/>
  <c r="H59" i="51" s="1"/>
  <c r="H57" i="48"/>
  <c r="H61" i="48" s="1"/>
  <c r="H55" i="50"/>
  <c r="H59" i="50" s="1"/>
  <c r="H55" i="53"/>
  <c r="H59" i="53" s="1"/>
  <c r="U54" i="61"/>
  <c r="U58" i="61" s="1"/>
  <c r="F26" i="12"/>
  <c r="F28" i="12"/>
  <c r="H58" i="74"/>
  <c r="H62" i="74" s="1"/>
  <c r="H55" i="47"/>
  <c r="H59" i="47" s="1"/>
  <c r="H54" i="59"/>
  <c r="H58" i="59" s="1"/>
  <c r="U54" i="59"/>
  <c r="U58" i="59" s="1"/>
  <c r="U54" i="72"/>
  <c r="U58" i="72" s="1"/>
  <c r="H54" i="72"/>
  <c r="H58" i="72" s="1"/>
  <c r="H55" i="62"/>
  <c r="H59" i="62" s="1"/>
  <c r="U55" i="62"/>
  <c r="U59" i="62" s="1"/>
  <c r="H57" i="56"/>
  <c r="H61" i="56" s="1"/>
  <c r="U57" i="56"/>
  <c r="U61" i="56" s="1"/>
  <c r="H56" i="79"/>
  <c r="H60" i="79" s="1"/>
  <c r="U56" i="79"/>
  <c r="U60" i="79" s="1"/>
  <c r="U55" i="73"/>
  <c r="U59" i="73" s="1"/>
  <c r="H55" i="73"/>
  <c r="H59" i="73" s="1"/>
  <c r="U57" i="79"/>
  <c r="U61" i="79" s="1"/>
  <c r="H57" i="79"/>
  <c r="H61" i="79" s="1"/>
  <c r="U55" i="70"/>
  <c r="U59" i="70" s="1"/>
  <c r="H55" i="70"/>
  <c r="H59" i="70" s="1"/>
  <c r="U55" i="68"/>
  <c r="U59" i="68" s="1"/>
  <c r="H55" i="68"/>
  <c r="H59" i="68" s="1"/>
  <c r="H54" i="52"/>
  <c r="H58" i="52" s="1"/>
  <c r="U54" i="52"/>
  <c r="U58" i="52" s="1"/>
  <c r="U55" i="61"/>
  <c r="U59" i="61" s="1"/>
  <c r="H55" i="61"/>
  <c r="H59" i="61" s="1"/>
  <c r="H57" i="58"/>
  <c r="H61" i="58" s="1"/>
  <c r="U57" i="58"/>
  <c r="U61" i="58" s="1"/>
  <c r="U55" i="80"/>
  <c r="U59" i="80" s="1"/>
  <c r="H55" i="80"/>
  <c r="H59" i="80" s="1"/>
  <c r="U55" i="59"/>
  <c r="U59" i="59" s="1"/>
  <c r="H55" i="59"/>
  <c r="H59" i="59" s="1"/>
  <c r="U57" i="77"/>
  <c r="U61" i="77" s="1"/>
  <c r="H57" i="77"/>
  <c r="H61" i="77" s="1"/>
  <c r="U60" i="64"/>
  <c r="H60" i="64"/>
  <c r="U55" i="75"/>
  <c r="U59" i="75" s="1"/>
  <c r="H55" i="75"/>
  <c r="H59" i="75" s="1"/>
  <c r="H55" i="66"/>
  <c r="H59" i="66" s="1"/>
  <c r="U55" i="66"/>
  <c r="U59" i="66" s="1"/>
  <c r="H54" i="80"/>
  <c r="H58" i="80" s="1"/>
  <c r="U54" i="80"/>
  <c r="U58" i="80" s="1"/>
  <c r="U55" i="63"/>
  <c r="U59" i="63" s="1"/>
  <c r="H55" i="63"/>
  <c r="H59" i="63" s="1"/>
  <c r="H61" i="57"/>
  <c r="U61" i="57"/>
  <c r="U55" i="76"/>
  <c r="U59" i="76" s="1"/>
  <c r="H55" i="76"/>
  <c r="H59" i="76" s="1"/>
  <c r="U54" i="51"/>
  <c r="U58" i="51" s="1"/>
  <c r="H54" i="51"/>
  <c r="H58" i="51" s="1"/>
  <c r="H56" i="44"/>
  <c r="H60" i="44" s="1"/>
  <c r="U56" i="44"/>
  <c r="U60" i="44" s="1"/>
  <c r="U56" i="78"/>
  <c r="U60" i="78" s="1"/>
  <c r="H56" i="78"/>
  <c r="H60" i="78" s="1"/>
  <c r="H56" i="63"/>
  <c r="H60" i="63" s="1"/>
  <c r="U56" i="63"/>
  <c r="U60" i="63" s="1"/>
  <c r="H56" i="66"/>
  <c r="H60" i="66" s="1"/>
  <c r="H57" i="73"/>
  <c r="H61" i="73" s="1"/>
  <c r="H54" i="45"/>
  <c r="H58" i="45" s="1"/>
  <c r="U54" i="45"/>
  <c r="U58" i="45" s="1"/>
  <c r="X13" i="77"/>
  <c r="H56" i="58"/>
  <c r="H60" i="58" s="1"/>
  <c r="U56" i="58"/>
  <c r="U60" i="58" s="1"/>
  <c r="U56" i="68"/>
  <c r="U60" i="68" s="1"/>
  <c r="H56" i="68"/>
  <c r="H60" i="68" s="1"/>
  <c r="U55" i="71"/>
  <c r="U59" i="71" s="1"/>
  <c r="H55" i="71"/>
  <c r="H59" i="71" s="1"/>
  <c r="H57" i="70"/>
  <c r="H61" i="70" s="1"/>
  <c r="U56" i="65"/>
  <c r="U60" i="65" s="1"/>
  <c r="H56" i="65"/>
  <c r="H60" i="65" s="1"/>
  <c r="H56" i="62"/>
  <c r="H60" i="62" s="1"/>
  <c r="U55" i="46"/>
  <c r="U59" i="46" s="1"/>
  <c r="H55" i="46"/>
  <c r="H59" i="46" s="1"/>
  <c r="H53" i="51"/>
  <c r="H57" i="51" s="1"/>
  <c r="U53" i="51"/>
  <c r="U57" i="51" s="1"/>
  <c r="H60" i="57"/>
  <c r="U60" i="57"/>
  <c r="U55" i="69"/>
  <c r="U59" i="69" s="1"/>
  <c r="H55" i="69"/>
  <c r="H59" i="69" s="1"/>
  <c r="H54" i="67"/>
  <c r="H58" i="67" s="1"/>
  <c r="U54" i="67"/>
  <c r="U58" i="67" s="1"/>
  <c r="U55" i="65"/>
  <c r="U59" i="65" s="1"/>
  <c r="H55" i="65"/>
  <c r="H59" i="65" s="1"/>
  <c r="U54" i="62"/>
  <c r="U58" i="62" s="1"/>
  <c r="H54" i="62"/>
  <c r="H58" i="62" s="1"/>
  <c r="H57" i="53"/>
  <c r="U57" i="53"/>
  <c r="H56" i="45"/>
  <c r="H60" i="45" s="1"/>
  <c r="H56" i="61"/>
  <c r="H60" i="61" s="1"/>
  <c r="U59" i="64"/>
  <c r="H59" i="64"/>
  <c r="U54" i="69"/>
  <c r="U58" i="69" s="1"/>
  <c r="H54" i="69"/>
  <c r="H58" i="69" s="1"/>
  <c r="U53" i="49"/>
  <c r="U57" i="49" s="1"/>
  <c r="H53" i="49"/>
  <c r="H57" i="49" s="1"/>
  <c r="U55" i="48"/>
  <c r="U59" i="48" s="1"/>
  <c r="H55" i="48"/>
  <c r="H59" i="48" s="1"/>
  <c r="H56" i="60"/>
  <c r="H60" i="60" s="1"/>
  <c r="U56" i="60"/>
  <c r="U60" i="60" s="1"/>
  <c r="U54" i="50"/>
  <c r="U58" i="50" s="1"/>
  <c r="H54" i="50"/>
  <c r="H58" i="50" s="1"/>
  <c r="H56" i="71"/>
  <c r="H60" i="71" s="1"/>
  <c r="U56" i="71"/>
  <c r="U60" i="71" s="1"/>
  <c r="U55" i="78"/>
  <c r="U59" i="78" s="1"/>
  <c r="H61" i="64"/>
  <c r="H57" i="68"/>
  <c r="H61" i="68" s="1"/>
  <c r="U54" i="66"/>
  <c r="U58" i="66" s="1"/>
  <c r="H54" i="66"/>
  <c r="H58" i="66" s="1"/>
  <c r="X8" i="66"/>
  <c r="H56" i="73"/>
  <c r="H60" i="73" s="1"/>
  <c r="U56" i="73"/>
  <c r="U60" i="73" s="1"/>
  <c r="H57" i="65"/>
  <c r="H61" i="65" s="1"/>
  <c r="U55" i="55"/>
  <c r="U59" i="55" s="1"/>
  <c r="H55" i="55"/>
  <c r="H59" i="55" s="1"/>
  <c r="H56" i="69"/>
  <c r="H60" i="69" s="1"/>
  <c r="U55" i="45"/>
  <c r="U59" i="45" s="1"/>
  <c r="H55" i="45"/>
  <c r="H59" i="45" s="1"/>
  <c r="U53" i="50"/>
  <c r="U57" i="50" s="1"/>
  <c r="H53" i="50"/>
  <c r="H57" i="50" s="1"/>
  <c r="H56" i="74"/>
  <c r="H60" i="74" s="1"/>
  <c r="U56" i="74"/>
  <c r="U60" i="74" s="1"/>
  <c r="U15" i="12"/>
  <c r="K26" i="12"/>
  <c r="H26" i="12"/>
  <c r="U22" i="12"/>
  <c r="X22" i="12" s="1"/>
  <c r="U13" i="12"/>
  <c r="X8" i="12"/>
  <c r="H23" i="12"/>
  <c r="U19" i="12"/>
  <c r="X19" i="12" s="1"/>
  <c r="H16" i="12"/>
  <c r="G3" i="52" l="1"/>
  <c r="U28" i="43"/>
  <c r="X28" i="43" s="1"/>
  <c r="G3" i="45"/>
  <c r="X23" i="47"/>
  <c r="U28" i="47"/>
  <c r="X28" i="47" s="1"/>
  <c r="U58" i="74"/>
  <c r="U62" i="74" s="1"/>
  <c r="G3" i="74"/>
  <c r="H54" i="53"/>
  <c r="H58" i="53" s="1"/>
  <c r="U54" i="53"/>
  <c r="U58" i="53" s="1"/>
  <c r="U56" i="75"/>
  <c r="U60" i="75" s="1"/>
  <c r="G3" i="75"/>
  <c r="U58" i="77"/>
  <c r="U62" i="77" s="1"/>
  <c r="X28" i="77"/>
  <c r="G3" i="77" s="1"/>
  <c r="U55" i="43"/>
  <c r="U59" i="43" s="1"/>
  <c r="G3" i="43"/>
  <c r="H56" i="46"/>
  <c r="H60" i="46" s="1"/>
  <c r="U56" i="46"/>
  <c r="U60" i="46" s="1"/>
  <c r="U56" i="76"/>
  <c r="U60" i="76" s="1"/>
  <c r="G3" i="76"/>
  <c r="U57" i="73"/>
  <c r="U61" i="73" s="1"/>
  <c r="G3" i="73"/>
  <c r="U61" i="64"/>
  <c r="H56" i="47"/>
  <c r="H60" i="47" s="1"/>
  <c r="U56" i="47"/>
  <c r="U60" i="47" s="1"/>
  <c r="U55" i="72"/>
  <c r="U59" i="72" s="1"/>
  <c r="G3" i="72"/>
  <c r="U57" i="78"/>
  <c r="U61" i="78" s="1"/>
  <c r="G3" i="78"/>
  <c r="U57" i="47"/>
  <c r="U61" i="47" s="1"/>
  <c r="U58" i="58"/>
  <c r="U62" i="58" s="1"/>
  <c r="G3" i="58"/>
  <c r="U57" i="68"/>
  <c r="U61" i="68" s="1"/>
  <c r="U57" i="65"/>
  <c r="U61" i="65" s="1"/>
  <c r="G3" i="65"/>
  <c r="U58" i="57"/>
  <c r="U62" i="57" s="1"/>
  <c r="U57" i="46"/>
  <c r="U61" i="46" s="1"/>
  <c r="G3" i="46"/>
  <c r="U55" i="50"/>
  <c r="U59" i="50" s="1"/>
  <c r="G3" i="50"/>
  <c r="U55" i="53"/>
  <c r="U59" i="53" s="1"/>
  <c r="G3" i="53"/>
  <c r="U58" i="56"/>
  <c r="U62" i="56" s="1"/>
  <c r="G3" i="56"/>
  <c r="X13" i="66"/>
  <c r="U57" i="54"/>
  <c r="U61" i="54" s="1"/>
  <c r="G3" i="54"/>
  <c r="U55" i="51"/>
  <c r="U59" i="51" s="1"/>
  <c r="G3" i="51"/>
  <c r="H57" i="74"/>
  <c r="H61" i="74" s="1"/>
  <c r="U57" i="74"/>
  <c r="U61" i="74" s="1"/>
  <c r="U56" i="52"/>
  <c r="U60" i="52" s="1"/>
  <c r="U56" i="59"/>
  <c r="U60" i="59" s="1"/>
  <c r="U55" i="52"/>
  <c r="U59" i="52" s="1"/>
  <c r="H55" i="52"/>
  <c r="H59" i="52" s="1"/>
  <c r="U58" i="60"/>
  <c r="U62" i="60" s="1"/>
  <c r="G3" i="60"/>
  <c r="U23" i="12"/>
  <c r="X23" i="12" s="1"/>
  <c r="H28" i="12"/>
  <c r="U26" i="12"/>
  <c r="X13" i="12"/>
  <c r="U16" i="12"/>
  <c r="G3" i="47" l="1"/>
  <c r="U56" i="66"/>
  <c r="U60" i="66" s="1"/>
  <c r="X28" i="66"/>
  <c r="G3" i="66" s="1"/>
  <c r="U55" i="49"/>
  <c r="U59" i="49" s="1"/>
  <c r="G3" i="49"/>
  <c r="U57" i="63"/>
  <c r="U61" i="63" s="1"/>
  <c r="G3" i="63"/>
  <c r="U57" i="44"/>
  <c r="U61" i="44" s="1"/>
  <c r="G3" i="44"/>
  <c r="U57" i="48"/>
  <c r="U61" i="48" s="1"/>
  <c r="U57" i="71"/>
  <c r="U61" i="71" s="1"/>
  <c r="G3" i="71"/>
  <c r="U56" i="69"/>
  <c r="U60" i="69" s="1"/>
  <c r="G3" i="69"/>
  <c r="U58" i="79"/>
  <c r="U62" i="79" s="1"/>
  <c r="G3" i="79"/>
  <c r="U55" i="67"/>
  <c r="U59" i="67" s="1"/>
  <c r="G3" i="67"/>
  <c r="U56" i="80"/>
  <c r="U60" i="80" s="1"/>
  <c r="G3" i="80"/>
  <c r="U56" i="61"/>
  <c r="U60" i="61" s="1"/>
  <c r="G3" i="61"/>
  <c r="U56" i="62"/>
  <c r="U60" i="62" s="1"/>
  <c r="G3" i="62"/>
  <c r="U56" i="45"/>
  <c r="U60" i="45" s="1"/>
  <c r="U57" i="55"/>
  <c r="U61" i="55" s="1"/>
  <c r="G3" i="55"/>
  <c r="U57" i="70"/>
  <c r="U61" i="70" s="1"/>
  <c r="G3" i="70"/>
  <c r="U28" i="12"/>
  <c r="X28" i="12" l="1"/>
  <c r="G3" i="12" s="1"/>
  <c r="N44" i="81" l="1"/>
  <c r="N44" i="84"/>
  <c r="L30" i="81"/>
  <c r="L30" i="84"/>
  <c r="S20" i="84"/>
  <c r="S20" i="81"/>
  <c r="O20" i="84"/>
  <c r="O20" i="81"/>
  <c r="G20" i="81"/>
  <c r="G20" i="84"/>
  <c r="N46" i="84"/>
  <c r="N46" i="81"/>
  <c r="N42" i="81"/>
  <c r="N42" i="84"/>
  <c r="O30" i="84"/>
  <c r="O30" i="81"/>
  <c r="J30" i="84"/>
  <c r="J30" i="81"/>
  <c r="G30" i="84"/>
  <c r="G30" i="81"/>
  <c r="J20" i="81"/>
  <c r="J20" i="84"/>
  <c r="E12" i="84"/>
  <c r="E12" i="81"/>
  <c r="R11" i="81"/>
  <c r="R11" i="84"/>
  <c r="N11" i="84"/>
  <c r="N11" i="81"/>
  <c r="L9" i="84"/>
  <c r="L9" i="81"/>
  <c r="N41" i="84"/>
  <c r="N41" i="81"/>
  <c r="N20" i="81"/>
  <c r="N20" i="84"/>
  <c r="L12" i="81"/>
  <c r="L12" i="84"/>
  <c r="E11" i="81"/>
  <c r="E11" i="84"/>
  <c r="O9" i="81"/>
  <c r="O9" i="84"/>
  <c r="G9" i="81"/>
  <c r="G9" i="84"/>
  <c r="R30" i="84"/>
  <c r="T30" i="84" s="1"/>
  <c r="D30" i="81"/>
  <c r="S21" i="84"/>
  <c r="N43" i="81"/>
  <c r="N52" i="81" s="1"/>
  <c r="M30" i="81"/>
  <c r="E20" i="81"/>
  <c r="E20" i="84"/>
  <c r="J11" i="81"/>
  <c r="J11" i="84"/>
  <c r="D11" i="84"/>
  <c r="D9" i="81"/>
  <c r="E30" i="81"/>
  <c r="E30" i="84"/>
  <c r="Q20" i="81"/>
  <c r="I11" i="81"/>
  <c r="I20" i="81"/>
  <c r="N43" i="84"/>
  <c r="N52" i="84" s="1"/>
  <c r="D12" i="84"/>
  <c r="M11" i="84"/>
  <c r="M9" i="81"/>
  <c r="Q11" i="81"/>
  <c r="S9" i="84"/>
  <c r="S9" i="81"/>
  <c r="R30" i="81"/>
  <c r="T30" i="81" s="1"/>
  <c r="O21" i="84"/>
  <c r="J10" i="81"/>
  <c r="I9" i="81"/>
  <c r="R20" i="84"/>
  <c r="R20" i="81"/>
  <c r="S12" i="81"/>
  <c r="S12" i="84"/>
  <c r="O12" i="81"/>
  <c r="O12" i="84"/>
  <c r="G12" i="84"/>
  <c r="G12" i="81"/>
  <c r="R9" i="81"/>
  <c r="R9" i="84"/>
  <c r="N9" i="84"/>
  <c r="N9" i="81"/>
  <c r="L20" i="81"/>
  <c r="L20" i="84"/>
  <c r="R12" i="81"/>
  <c r="R12" i="84"/>
  <c r="O11" i="81"/>
  <c r="O11" i="84"/>
  <c r="G11" i="81"/>
  <c r="G11" i="84"/>
  <c r="N45" i="84"/>
  <c r="N45" i="81"/>
  <c r="S11" i="81"/>
  <c r="S11" i="84"/>
  <c r="E9" i="84"/>
  <c r="E9" i="81"/>
  <c r="Q12" i="81"/>
  <c r="D20" i="84"/>
  <c r="F20" i="84" s="1"/>
  <c r="I11" i="84"/>
  <c r="N47" i="81"/>
  <c r="N47" i="84"/>
  <c r="L11" i="81"/>
  <c r="L11" i="84"/>
  <c r="J9" i="81"/>
  <c r="J9" i="84"/>
  <c r="L21" i="81"/>
  <c r="N12" i="81"/>
  <c r="N12" i="84"/>
  <c r="J12" i="84"/>
  <c r="J12" i="81"/>
  <c r="I12" i="81"/>
  <c r="M9" i="84"/>
  <c r="R10" i="81"/>
  <c r="E10" i="84"/>
  <c r="S21" i="81"/>
  <c r="D30" i="84"/>
  <c r="O19" i="84"/>
  <c r="L22" i="81"/>
  <c r="L10" i="84"/>
  <c r="R21" i="81"/>
  <c r="N21" i="81"/>
  <c r="M11" i="81"/>
  <c r="N19" i="81"/>
  <c r="N10" i="81"/>
  <c r="R19" i="84"/>
  <c r="O10" i="84"/>
  <c r="D12" i="81"/>
  <c r="D20" i="81"/>
  <c r="S10" i="81"/>
  <c r="N21" i="84"/>
  <c r="M20" i="81"/>
  <c r="O21" i="81"/>
  <c r="G21" i="81"/>
  <c r="E8" i="84"/>
  <c r="M20" i="84"/>
  <c r="G21" i="84"/>
  <c r="Q21" i="84"/>
  <c r="M30" i="84"/>
  <c r="N22" i="81"/>
  <c r="Q12" i="84"/>
  <c r="L21" i="84"/>
  <c r="M21" i="81"/>
  <c r="E22" i="84"/>
  <c r="E21" i="84"/>
  <c r="L19" i="81"/>
  <c r="S22" i="84"/>
  <c r="I10" i="84"/>
  <c r="N19" i="84"/>
  <c r="J21" i="84"/>
  <c r="J19" i="81"/>
  <c r="L10" i="81"/>
  <c r="G10" i="84"/>
  <c r="R22" i="81"/>
  <c r="N22" i="84"/>
  <c r="E21" i="81"/>
  <c r="N8" i="81"/>
  <c r="M12" i="84"/>
  <c r="J10" i="84"/>
  <c r="J21" i="81"/>
  <c r="S19" i="81"/>
  <c r="D9" i="84"/>
  <c r="E19" i="81"/>
  <c r="Q19" i="81"/>
  <c r="D10" i="81"/>
  <c r="C20" i="81"/>
  <c r="S22" i="81"/>
  <c r="Q9" i="84"/>
  <c r="G22" i="81"/>
  <c r="E19" i="84"/>
  <c r="G22" i="84"/>
  <c r="D10" i="84"/>
  <c r="J19" i="84"/>
  <c r="G19" i="84"/>
  <c r="R10" i="84"/>
  <c r="G10" i="81"/>
  <c r="D19" i="84"/>
  <c r="R19" i="81"/>
  <c r="S19" i="84"/>
  <c r="I30" i="84"/>
  <c r="K30" i="84" s="1"/>
  <c r="O10" i="81"/>
  <c r="Q11" i="84"/>
  <c r="I19" i="84"/>
  <c r="D21" i="81"/>
  <c r="I19" i="81"/>
  <c r="I21" i="84"/>
  <c r="M10" i="84"/>
  <c r="Q21" i="81"/>
  <c r="L8" i="84"/>
  <c r="D21" i="84"/>
  <c r="D11" i="81"/>
  <c r="L22" i="84"/>
  <c r="Q9" i="81"/>
  <c r="E8" i="81"/>
  <c r="Q10" i="84"/>
  <c r="C20" i="84"/>
  <c r="C12" i="84"/>
  <c r="J22" i="84"/>
  <c r="E10" i="81"/>
  <c r="G19" i="81"/>
  <c r="O22" i="84"/>
  <c r="G8" i="84"/>
  <c r="Q22" i="81"/>
  <c r="O19" i="81"/>
  <c r="M10" i="81"/>
  <c r="M12" i="81"/>
  <c r="I9" i="84"/>
  <c r="D19" i="81"/>
  <c r="I10" i="81"/>
  <c r="R21" i="84"/>
  <c r="O8" i="84"/>
  <c r="E22" i="81"/>
  <c r="M22" i="81"/>
  <c r="Q19" i="84"/>
  <c r="D22" i="84"/>
  <c r="I20" i="84"/>
  <c r="N10" i="84"/>
  <c r="S8" i="84"/>
  <c r="J22" i="81"/>
  <c r="C9" i="84"/>
  <c r="C9" i="81"/>
  <c r="C21" i="81"/>
  <c r="D22" i="81"/>
  <c r="C21" i="84"/>
  <c r="O8" i="81"/>
  <c r="I30" i="81"/>
  <c r="R22" i="84"/>
  <c r="O22" i="81"/>
  <c r="N40" i="81"/>
  <c r="J8" i="81"/>
  <c r="C10" i="84"/>
  <c r="S10" i="84"/>
  <c r="R8" i="81"/>
  <c r="C12" i="81"/>
  <c r="M8" i="81"/>
  <c r="I8" i="84"/>
  <c r="I22" i="84"/>
  <c r="I21" i="81"/>
  <c r="N8" i="84"/>
  <c r="S8" i="81"/>
  <c r="C30" i="84"/>
  <c r="M22" i="84"/>
  <c r="M19" i="81"/>
  <c r="C19" i="84"/>
  <c r="R8" i="84"/>
  <c r="D8" i="84"/>
  <c r="I22" i="81"/>
  <c r="K22" i="81" s="1"/>
  <c r="I12" i="84"/>
  <c r="Q20" i="84"/>
  <c r="G8" i="81"/>
  <c r="L19" i="84"/>
  <c r="C30" i="81"/>
  <c r="J8" i="84"/>
  <c r="Q10" i="81"/>
  <c r="C11" i="84"/>
  <c r="Q8" i="81"/>
  <c r="M19" i="84"/>
  <c r="L8" i="81"/>
  <c r="M21" i="84"/>
  <c r="C22" i="84"/>
  <c r="C8" i="84"/>
  <c r="N40" i="84"/>
  <c r="Q22" i="84"/>
  <c r="C11" i="81"/>
  <c r="C19" i="81"/>
  <c r="M8" i="84"/>
  <c r="Q8" i="84"/>
  <c r="C10" i="81"/>
  <c r="D8" i="81"/>
  <c r="I8" i="81"/>
  <c r="C22" i="81"/>
  <c r="C8" i="81"/>
  <c r="T12" i="81" l="1"/>
  <c r="F10" i="84"/>
  <c r="K20" i="81"/>
  <c r="P8" i="84"/>
  <c r="F8" i="81"/>
  <c r="H8" i="81" s="1"/>
  <c r="K22" i="84"/>
  <c r="P30" i="81"/>
  <c r="T8" i="84"/>
  <c r="K9" i="84"/>
  <c r="P30" i="84"/>
  <c r="T9" i="84"/>
  <c r="P21" i="81"/>
  <c r="P11" i="81"/>
  <c r="L13" i="81"/>
  <c r="T10" i="84"/>
  <c r="T19" i="84"/>
  <c r="P12" i="81"/>
  <c r="G13" i="84"/>
  <c r="D26" i="84"/>
  <c r="D54" i="84" s="1"/>
  <c r="D58" i="84" s="1"/>
  <c r="G23" i="84"/>
  <c r="R26" i="81"/>
  <c r="R55" i="81" s="1"/>
  <c r="R59" i="81" s="1"/>
  <c r="M23" i="81"/>
  <c r="O16" i="84"/>
  <c r="O53" i="84" s="1"/>
  <c r="O57" i="84" s="1"/>
  <c r="D16" i="81"/>
  <c r="D54" i="81" s="1"/>
  <c r="D58" i="81" s="1"/>
  <c r="G26" i="84"/>
  <c r="G54" i="84" s="1"/>
  <c r="G58" i="84" s="1"/>
  <c r="F11" i="84"/>
  <c r="H11" i="84" s="1"/>
  <c r="M16" i="81"/>
  <c r="M54" i="81" s="1"/>
  <c r="M58" i="81" s="1"/>
  <c r="P22" i="84"/>
  <c r="L26" i="81"/>
  <c r="L55" i="81" s="1"/>
  <c r="L59" i="81" s="1"/>
  <c r="F9" i="81"/>
  <c r="H9" i="81" s="1"/>
  <c r="G23" i="81"/>
  <c r="T22" i="84"/>
  <c r="O23" i="84"/>
  <c r="E13" i="84"/>
  <c r="F30" i="81"/>
  <c r="H30" i="81" s="1"/>
  <c r="J13" i="81"/>
  <c r="F12" i="84"/>
  <c r="H12" i="84" s="1"/>
  <c r="S16" i="81"/>
  <c r="S54" i="81" s="1"/>
  <c r="S58" i="81" s="1"/>
  <c r="J16" i="81"/>
  <c r="J54" i="81" s="1"/>
  <c r="J58" i="81" s="1"/>
  <c r="S26" i="84"/>
  <c r="S54" i="84" s="1"/>
  <c r="S58" i="84" s="1"/>
  <c r="H20" i="84"/>
  <c r="D13" i="81"/>
  <c r="M26" i="84"/>
  <c r="M54" i="84" s="1"/>
  <c r="M58" i="84" s="1"/>
  <c r="T8" i="81"/>
  <c r="J16" i="84"/>
  <c r="J53" i="84" s="1"/>
  <c r="J57" i="84" s="1"/>
  <c r="Q23" i="84"/>
  <c r="F8" i="84"/>
  <c r="S16" i="84"/>
  <c r="S53" i="84" s="1"/>
  <c r="S57" i="84" s="1"/>
  <c r="F19" i="84"/>
  <c r="H19" i="84" s="1"/>
  <c r="E23" i="81"/>
  <c r="L16" i="81"/>
  <c r="L54" i="81" s="1"/>
  <c r="L58" i="81" s="1"/>
  <c r="P20" i="84"/>
  <c r="P10" i="81"/>
  <c r="P9" i="84"/>
  <c r="F30" i="84"/>
  <c r="H30" i="84" s="1"/>
  <c r="U30" i="84" s="1"/>
  <c r="K11" i="84"/>
  <c r="F11" i="81"/>
  <c r="H11" i="81" s="1"/>
  <c r="R13" i="81"/>
  <c r="S23" i="84"/>
  <c r="N23" i="81"/>
  <c r="E26" i="84"/>
  <c r="E54" i="84" s="1"/>
  <c r="E58" i="84" s="1"/>
  <c r="J23" i="84"/>
  <c r="S23" i="81"/>
  <c r="N48" i="84"/>
  <c r="N49" i="84" s="1"/>
  <c r="K12" i="84"/>
  <c r="K21" i="81"/>
  <c r="P8" i="81"/>
  <c r="I26" i="81"/>
  <c r="I55" i="81" s="1"/>
  <c r="I59" i="81" s="1"/>
  <c r="T12" i="84"/>
  <c r="E16" i="84"/>
  <c r="E53" i="84" s="1"/>
  <c r="E57" i="84" s="1"/>
  <c r="K12" i="81"/>
  <c r="F9" i="84"/>
  <c r="H9" i="84" s="1"/>
  <c r="N13" i="84"/>
  <c r="T11" i="84"/>
  <c r="K10" i="84"/>
  <c r="M13" i="84"/>
  <c r="K30" i="81"/>
  <c r="K20" i="84"/>
  <c r="O16" i="81"/>
  <c r="O54" i="81" s="1"/>
  <c r="O58" i="81" s="1"/>
  <c r="F21" i="81"/>
  <c r="H21" i="81" s="1"/>
  <c r="G26" i="81"/>
  <c r="G55" i="81" s="1"/>
  <c r="G59" i="81" s="1"/>
  <c r="L23" i="81"/>
  <c r="P12" i="84"/>
  <c r="O26" i="84"/>
  <c r="O54" i="84" s="1"/>
  <c r="O58" i="84" s="1"/>
  <c r="K11" i="81"/>
  <c r="P9" i="81"/>
  <c r="N48" i="81"/>
  <c r="N49" i="81" s="1"/>
  <c r="O26" i="81"/>
  <c r="O55" i="81" s="1"/>
  <c r="O59" i="81" s="1"/>
  <c r="O23" i="81"/>
  <c r="K9" i="81"/>
  <c r="R13" i="84"/>
  <c r="I13" i="81"/>
  <c r="O13" i="84"/>
  <c r="P20" i="81"/>
  <c r="P11" i="84"/>
  <c r="K8" i="81"/>
  <c r="L23" i="84"/>
  <c r="I13" i="84"/>
  <c r="Q13" i="81"/>
  <c r="G13" i="81"/>
  <c r="M13" i="81"/>
  <c r="T9" i="81"/>
  <c r="E23" i="84"/>
  <c r="G16" i="84"/>
  <c r="G53" i="84" s="1"/>
  <c r="G57" i="84" s="1"/>
  <c r="T11" i="81"/>
  <c r="F20" i="81"/>
  <c r="H20" i="81" s="1"/>
  <c r="M23" i="84"/>
  <c r="F22" i="81"/>
  <c r="D26" i="81"/>
  <c r="D55" i="81" s="1"/>
  <c r="D59" i="81" s="1"/>
  <c r="N16" i="84"/>
  <c r="N53" i="84" s="1"/>
  <c r="N57" i="84" s="1"/>
  <c r="M26" i="81"/>
  <c r="M55" i="81" s="1"/>
  <c r="M59" i="81" s="1"/>
  <c r="P22" i="81"/>
  <c r="D23" i="81"/>
  <c r="F19" i="81"/>
  <c r="Q26" i="81"/>
  <c r="Q55" i="81" s="1"/>
  <c r="Q59" i="81" s="1"/>
  <c r="T21" i="81"/>
  <c r="K21" i="84"/>
  <c r="K15" i="84"/>
  <c r="T21" i="84"/>
  <c r="C23" i="81"/>
  <c r="T10" i="81"/>
  <c r="Q13" i="84"/>
  <c r="P19" i="81"/>
  <c r="S13" i="81"/>
  <c r="K8" i="84"/>
  <c r="H10" i="84"/>
  <c r="F22" i="84"/>
  <c r="R23" i="84"/>
  <c r="R26" i="84"/>
  <c r="R54" i="84" s="1"/>
  <c r="R58" i="84" s="1"/>
  <c r="T22" i="81"/>
  <c r="I23" i="81"/>
  <c r="K19" i="81"/>
  <c r="J26" i="81"/>
  <c r="J55" i="81" s="1"/>
  <c r="J59" i="81" s="1"/>
  <c r="J23" i="81"/>
  <c r="N13" i="81"/>
  <c r="L26" i="84"/>
  <c r="L54" i="84" s="1"/>
  <c r="L58" i="84" s="1"/>
  <c r="S26" i="81"/>
  <c r="S55" i="81" s="1"/>
  <c r="S59" i="81" s="1"/>
  <c r="T20" i="81"/>
  <c r="R23" i="81"/>
  <c r="R16" i="84"/>
  <c r="R53" i="84" s="1"/>
  <c r="R57" i="84" s="1"/>
  <c r="D13" i="84"/>
  <c r="C13" i="84"/>
  <c r="P21" i="84"/>
  <c r="K10" i="81"/>
  <c r="I23" i="84"/>
  <c r="K19" i="84"/>
  <c r="P19" i="84"/>
  <c r="Q16" i="81"/>
  <c r="Q54" i="81" s="1"/>
  <c r="Q58" i="81" s="1"/>
  <c r="C13" i="81"/>
  <c r="J13" i="84"/>
  <c r="T20" i="84"/>
  <c r="C23" i="84"/>
  <c r="O13" i="81"/>
  <c r="S13" i="84"/>
  <c r="E13" i="81"/>
  <c r="L16" i="84"/>
  <c r="L53" i="84" s="1"/>
  <c r="L57" i="84" s="1"/>
  <c r="L13" i="84"/>
  <c r="G16" i="81"/>
  <c r="G54" i="81" s="1"/>
  <c r="G58" i="81" s="1"/>
  <c r="F10" i="81"/>
  <c r="H10" i="81" s="1"/>
  <c r="P10" i="84"/>
  <c r="F12" i="81"/>
  <c r="H12" i="81" s="1"/>
  <c r="D23" i="84"/>
  <c r="Q23" i="81"/>
  <c r="T19" i="81"/>
  <c r="J26" i="84"/>
  <c r="J54" i="84" s="1"/>
  <c r="J58" i="84" s="1"/>
  <c r="N16" i="81"/>
  <c r="N54" i="81" s="1"/>
  <c r="N58" i="81" s="1"/>
  <c r="N26" i="81"/>
  <c r="N55" i="81" s="1"/>
  <c r="N59" i="81" s="1"/>
  <c r="F21" i="84"/>
  <c r="N23" i="84"/>
  <c r="S28" i="84" l="1"/>
  <c r="S55" i="84" s="1"/>
  <c r="S59" i="84" s="1"/>
  <c r="O28" i="81"/>
  <c r="O56" i="81" s="1"/>
  <c r="O60" i="81" s="1"/>
  <c r="L28" i="84"/>
  <c r="L55" i="84" s="1"/>
  <c r="L59" i="84" s="1"/>
  <c r="M28" i="84"/>
  <c r="M55" i="84" s="1"/>
  <c r="M59" i="84" s="1"/>
  <c r="L28" i="81"/>
  <c r="L56" i="81" s="1"/>
  <c r="L60" i="81" s="1"/>
  <c r="N28" i="81"/>
  <c r="N56" i="81" s="1"/>
  <c r="N60" i="81" s="1"/>
  <c r="J28" i="84"/>
  <c r="J55" i="84" s="1"/>
  <c r="J59" i="84" s="1"/>
  <c r="G28" i="81"/>
  <c r="G56" i="81" s="1"/>
  <c r="G60" i="81" s="1"/>
  <c r="J28" i="81"/>
  <c r="J56" i="81" s="1"/>
  <c r="J60" i="81" s="1"/>
  <c r="S28" i="81"/>
  <c r="S56" i="81" s="1"/>
  <c r="S60" i="81" s="1"/>
  <c r="G28" i="84"/>
  <c r="G55" i="84" s="1"/>
  <c r="G59" i="84" s="1"/>
  <c r="I28" i="81"/>
  <c r="P25" i="84"/>
  <c r="P26" i="84" s="1"/>
  <c r="P54" i="84" s="1"/>
  <c r="P58" i="84" s="1"/>
  <c r="E16" i="81"/>
  <c r="E54" i="81" s="1"/>
  <c r="E58" i="81" s="1"/>
  <c r="O28" i="84"/>
  <c r="O55" i="84" s="1"/>
  <c r="O59" i="84" s="1"/>
  <c r="T13" i="84"/>
  <c r="F23" i="84"/>
  <c r="M28" i="81"/>
  <c r="M56" i="81" s="1"/>
  <c r="M60" i="81" s="1"/>
  <c r="U11" i="84"/>
  <c r="X11" i="84" s="1"/>
  <c r="U12" i="84"/>
  <c r="X12" i="84" s="1"/>
  <c r="U9" i="84"/>
  <c r="X9" i="84" s="1"/>
  <c r="F25" i="84"/>
  <c r="H25" i="84" s="1"/>
  <c r="E28" i="84"/>
  <c r="E55" i="84" s="1"/>
  <c r="E59" i="84" s="1"/>
  <c r="U20" i="84"/>
  <c r="X20" i="84" s="1"/>
  <c r="F15" i="84"/>
  <c r="F16" i="84" s="1"/>
  <c r="F53" i="84" s="1"/>
  <c r="F57" i="84" s="1"/>
  <c r="K23" i="81"/>
  <c r="P13" i="81"/>
  <c r="F13" i="84"/>
  <c r="U30" i="81"/>
  <c r="Q28" i="81"/>
  <c r="Q56" i="81" s="1"/>
  <c r="Q60" i="81" s="1"/>
  <c r="H8" i="84"/>
  <c r="H13" i="84" s="1"/>
  <c r="U10" i="81"/>
  <c r="X10" i="81" s="1"/>
  <c r="R28" i="84"/>
  <c r="R55" i="84" s="1"/>
  <c r="R59" i="84" s="1"/>
  <c r="K23" i="84"/>
  <c r="R28" i="81"/>
  <c r="R56" i="81" s="1"/>
  <c r="R60" i="81" s="1"/>
  <c r="Q28" i="84"/>
  <c r="Q55" i="84" s="1"/>
  <c r="Q59" i="84" s="1"/>
  <c r="U20" i="81"/>
  <c r="X20" i="81" s="1"/>
  <c r="T16" i="81"/>
  <c r="T54" i="81" s="1"/>
  <c r="T58" i="81" s="1"/>
  <c r="D28" i="81"/>
  <c r="E28" i="81"/>
  <c r="K16" i="81"/>
  <c r="K54" i="81" s="1"/>
  <c r="K58" i="81" s="1"/>
  <c r="U12" i="81"/>
  <c r="X12" i="81" s="1"/>
  <c r="P13" i="84"/>
  <c r="T15" i="84"/>
  <c r="T16" i="84" s="1"/>
  <c r="T53" i="84" s="1"/>
  <c r="T57" i="84" s="1"/>
  <c r="D28" i="84"/>
  <c r="D55" i="84" s="1"/>
  <c r="D59" i="84" s="1"/>
  <c r="N28" i="84"/>
  <c r="N55" i="84" s="1"/>
  <c r="N59" i="84" s="1"/>
  <c r="U9" i="81"/>
  <c r="X9" i="81" s="1"/>
  <c r="I28" i="84"/>
  <c r="I55" i="84" s="1"/>
  <c r="I59" i="84" s="1"/>
  <c r="K13" i="81"/>
  <c r="U21" i="81"/>
  <c r="X21" i="81" s="1"/>
  <c r="F16" i="81"/>
  <c r="F54" i="81" s="1"/>
  <c r="F58" i="81" s="1"/>
  <c r="T23" i="84"/>
  <c r="T13" i="81"/>
  <c r="P16" i="81"/>
  <c r="P54" i="81" s="1"/>
  <c r="P58" i="81" s="1"/>
  <c r="R16" i="81"/>
  <c r="R54" i="81" s="1"/>
  <c r="R58" i="81" s="1"/>
  <c r="N26" i="84"/>
  <c r="N54" i="84" s="1"/>
  <c r="N58" i="84" s="1"/>
  <c r="C28" i="81"/>
  <c r="C56" i="81" s="1"/>
  <c r="C60" i="81" s="1"/>
  <c r="F13" i="81"/>
  <c r="C16" i="84"/>
  <c r="C53" i="84" s="1"/>
  <c r="C57" i="84" s="1"/>
  <c r="P23" i="81"/>
  <c r="C26" i="84"/>
  <c r="C54" i="84" s="1"/>
  <c r="C58" i="84" s="1"/>
  <c r="U11" i="81"/>
  <c r="X11" i="81" s="1"/>
  <c r="H13" i="81"/>
  <c r="U8" i="81"/>
  <c r="T25" i="84"/>
  <c r="T26" i="84" s="1"/>
  <c r="T54" i="84" s="1"/>
  <c r="T58" i="84" s="1"/>
  <c r="Q26" i="84"/>
  <c r="Q54" i="84" s="1"/>
  <c r="Q58" i="84" s="1"/>
  <c r="K26" i="81"/>
  <c r="K55" i="81" s="1"/>
  <c r="K59" i="81" s="1"/>
  <c r="T23" i="81"/>
  <c r="I16" i="84"/>
  <c r="I53" i="84" s="1"/>
  <c r="I57" i="84" s="1"/>
  <c r="D16" i="84"/>
  <c r="D53" i="84" s="1"/>
  <c r="D57" i="84" s="1"/>
  <c r="F23" i="81"/>
  <c r="H19" i="81"/>
  <c r="H22" i="81"/>
  <c r="U19" i="84"/>
  <c r="X19" i="84" s="1"/>
  <c r="C28" i="84"/>
  <c r="C55" i="84" s="1"/>
  <c r="C59" i="84" s="1"/>
  <c r="P26" i="81"/>
  <c r="P55" i="81" s="1"/>
  <c r="P59" i="81" s="1"/>
  <c r="H21" i="84"/>
  <c r="U10" i="84"/>
  <c r="X10" i="84" s="1"/>
  <c r="T26" i="81"/>
  <c r="T55" i="81" s="1"/>
  <c r="T59" i="81" s="1"/>
  <c r="Q16" i="84"/>
  <c r="Q53" i="84" s="1"/>
  <c r="Q57" i="84" s="1"/>
  <c r="F26" i="81"/>
  <c r="F55" i="81" s="1"/>
  <c r="F59" i="81" s="1"/>
  <c r="E26" i="81"/>
  <c r="E55" i="81" s="1"/>
  <c r="E59" i="81" s="1"/>
  <c r="P23" i="84"/>
  <c r="I16" i="81"/>
  <c r="I54" i="81" s="1"/>
  <c r="I58" i="81" s="1"/>
  <c r="C16" i="81"/>
  <c r="C54" i="81" s="1"/>
  <c r="C58" i="81" s="1"/>
  <c r="P15" i="84"/>
  <c r="P16" i="84" s="1"/>
  <c r="P53" i="84" s="1"/>
  <c r="P57" i="84" s="1"/>
  <c r="M16" i="84"/>
  <c r="M53" i="84" s="1"/>
  <c r="M57" i="84" s="1"/>
  <c r="H22" i="84"/>
  <c r="K13" i="84"/>
  <c r="K16" i="84"/>
  <c r="K53" i="84" s="1"/>
  <c r="K57" i="84" s="1"/>
  <c r="K25" i="84"/>
  <c r="K26" i="84" s="1"/>
  <c r="K54" i="84" s="1"/>
  <c r="K58" i="84" s="1"/>
  <c r="I26" i="84"/>
  <c r="I54" i="84" s="1"/>
  <c r="I58" i="84" s="1"/>
  <c r="C26" i="81"/>
  <c r="C55" i="81" s="1"/>
  <c r="C59" i="81" s="1"/>
  <c r="H15" i="84" l="1"/>
  <c r="I56" i="81"/>
  <c r="I60" i="81" s="1"/>
  <c r="D56" i="81"/>
  <c r="D60" i="81" s="1"/>
  <c r="E56" i="81"/>
  <c r="E60" i="81" s="1"/>
  <c r="F28" i="84"/>
  <c r="F55" i="84" s="1"/>
  <c r="F59" i="84" s="1"/>
  <c r="T28" i="84"/>
  <c r="T55" i="84" s="1"/>
  <c r="T59" i="84" s="1"/>
  <c r="P28" i="81"/>
  <c r="P56" i="81" s="1"/>
  <c r="P60" i="81" s="1"/>
  <c r="F26" i="84"/>
  <c r="F54" i="84" s="1"/>
  <c r="F58" i="84" s="1"/>
  <c r="K28" i="84"/>
  <c r="K55" i="84" s="1"/>
  <c r="K59" i="84" s="1"/>
  <c r="K28" i="81"/>
  <c r="K56" i="81" s="1"/>
  <c r="K60" i="81" s="1"/>
  <c r="H16" i="84"/>
  <c r="H53" i="84" s="1"/>
  <c r="H57" i="84" s="1"/>
  <c r="U8" i="84"/>
  <c r="X8" i="84" s="1"/>
  <c r="U25" i="81"/>
  <c r="P28" i="84"/>
  <c r="P55" i="84" s="1"/>
  <c r="P59" i="84" s="1"/>
  <c r="U15" i="84"/>
  <c r="U15" i="81"/>
  <c r="T28" i="81"/>
  <c r="T56" i="81" s="1"/>
  <c r="T60" i="81" s="1"/>
  <c r="F28" i="81"/>
  <c r="F56" i="81" s="1"/>
  <c r="F60" i="81" s="1"/>
  <c r="U22" i="84"/>
  <c r="X22" i="84" s="1"/>
  <c r="H26" i="84"/>
  <c r="H26" i="81"/>
  <c r="U22" i="81"/>
  <c r="X22" i="81" s="1"/>
  <c r="H16" i="81"/>
  <c r="U21" i="84"/>
  <c r="X21" i="84" s="1"/>
  <c r="H23" i="84"/>
  <c r="U23" i="84" s="1"/>
  <c r="X23" i="84" s="1"/>
  <c r="U19" i="81"/>
  <c r="X19" i="81" s="1"/>
  <c r="H23" i="81"/>
  <c r="U23" i="81" s="1"/>
  <c r="X23" i="81" s="1"/>
  <c r="X8" i="81"/>
  <c r="U13" i="81"/>
  <c r="U25" i="84"/>
  <c r="U16" i="84" l="1"/>
  <c r="U53" i="84" s="1"/>
  <c r="U57" i="84" s="1"/>
  <c r="U13" i="84"/>
  <c r="U28" i="84" s="1"/>
  <c r="H28" i="84"/>
  <c r="H55" i="84" s="1"/>
  <c r="H59" i="84" s="1"/>
  <c r="H54" i="81"/>
  <c r="H58" i="81" s="1"/>
  <c r="U16" i="81"/>
  <c r="U54" i="81" s="1"/>
  <c r="U58" i="81" s="1"/>
  <c r="U28" i="81"/>
  <c r="X13" i="81"/>
  <c r="U26" i="84"/>
  <c r="U54" i="84" s="1"/>
  <c r="U58" i="84" s="1"/>
  <c r="H54" i="84"/>
  <c r="H58" i="84" s="1"/>
  <c r="H55" i="81"/>
  <c r="H59" i="81" s="1"/>
  <c r="U26" i="81"/>
  <c r="U55" i="81" s="1"/>
  <c r="U59" i="81" s="1"/>
  <c r="H28" i="81"/>
  <c r="H56" i="81" s="1"/>
  <c r="H60" i="81" s="1"/>
  <c r="X13" i="84" l="1"/>
  <c r="X28" i="84"/>
  <c r="U55" i="84"/>
  <c r="U59" i="84" s="1"/>
  <c r="X28" i="81"/>
  <c r="G3" i="81" s="1"/>
  <c r="U56" i="81"/>
  <c r="U60" i="81" s="1"/>
  <c r="G3" i="84" l="1"/>
</calcChain>
</file>

<file path=xl/sharedStrings.xml><?xml version="1.0" encoding="utf-8"?>
<sst xmlns="http://schemas.openxmlformats.org/spreadsheetml/2006/main" count="3612" uniqueCount="143">
  <si>
    <t>Control Total</t>
  </si>
  <si>
    <t>Difference</t>
  </si>
  <si>
    <t>Total</t>
  </si>
  <si>
    <t>Scotland</t>
  </si>
  <si>
    <t>Progress</t>
  </si>
  <si>
    <t>Complete?</t>
  </si>
  <si>
    <t>Local Authority</t>
  </si>
  <si>
    <t>Failed Error Checks</t>
  </si>
  <si>
    <t>Support Services</t>
  </si>
  <si>
    <t>Revenue Contribution to Capital (RCC)</t>
  </si>
  <si>
    <t>Other</t>
  </si>
  <si>
    <t>All Other Expenditure</t>
  </si>
  <si>
    <t>All Other Income</t>
  </si>
  <si>
    <t>Additional Information</t>
  </si>
  <si>
    <t>LFR 05: Roads and Transport</t>
  </si>
  <si>
    <t>Roads</t>
  </si>
  <si>
    <t>Local Authority Transport Undertakings</t>
  </si>
  <si>
    <t>Total Roads and Transport</t>
  </si>
  <si>
    <t>Construction</t>
  </si>
  <si>
    <t>Maintenance</t>
  </si>
  <si>
    <t>Lighting</t>
  </si>
  <si>
    <t>Total Roads</t>
  </si>
  <si>
    <t>Concessionary Fares</t>
  </si>
  <si>
    <t>Co-ordination</t>
  </si>
  <si>
    <t>Buses</t>
  </si>
  <si>
    <t>Ferries</t>
  </si>
  <si>
    <t>Total Local Authority Transport Undertakings</t>
  </si>
  <si>
    <t>Winter Maintenance</t>
  </si>
  <si>
    <t>Total Maintenance</t>
  </si>
  <si>
    <t>Buses - annual bus subsidy for tendered mileage</t>
  </si>
  <si>
    <t>Buses - other costs</t>
  </si>
  <si>
    <t>Rail</t>
  </si>
  <si>
    <t>Air</t>
  </si>
  <si>
    <t>Underground</t>
  </si>
  <si>
    <t>SPT not included above</t>
  </si>
  <si>
    <t>Aberdeen City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</si>
  <si>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</si>
  <si>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</si>
  <si>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</si>
  <si>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</si>
  <si>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</si>
  <si>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</si>
  <si>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</si>
  <si>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</si>
  <si>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</si>
  <si>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</si>
  <si>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</si>
  <si>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</si>
  <si>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</si>
  <si>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</si>
  <si>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</si>
  <si>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</si>
  <si>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</si>
  <si>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</si>
  <si>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</si>
  <si>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</si>
  <si>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</si>
  <si>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</si>
  <si>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&amp;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</si>
  <si>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</si>
  <si>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</si>
  <si>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</si>
  <si>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</si>
  <si>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</si>
  <si>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</si>
  <si>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</si>
  <si>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</si>
  <si>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Ayrshire VJB</t>
  </si>
  <si>
    <t>Central VJB</t>
  </si>
  <si>
    <t>Dunbartonshire&amp; Argyll&amp;Bute VJB</t>
  </si>
  <si>
    <t>Grampian VJB</t>
  </si>
  <si>
    <t>Highland &amp; Western Isles VJB</t>
  </si>
  <si>
    <t>Lanarkshire VJB</t>
  </si>
  <si>
    <t>Lothian VJB</t>
  </si>
  <si>
    <t>Orkney &amp; Shetland VJB</t>
  </si>
  <si>
    <t>Renfrewshire VJB</t>
  </si>
  <si>
    <t>Tayside VJB</t>
  </si>
  <si>
    <t>HITRANS</t>
  </si>
  <si>
    <t>NESTRANS</t>
  </si>
  <si>
    <t>SESTRAN</t>
  </si>
  <si>
    <t>SWESTRANS</t>
  </si>
  <si>
    <t>SPT</t>
  </si>
  <si>
    <t>TACTRAN</t>
  </si>
  <si>
    <t>ZetTrans</t>
  </si>
  <si>
    <t>Income</t>
  </si>
  <si>
    <t>Requisitions from Constituent Councils</t>
  </si>
  <si>
    <t>Third Party Payments to Joint Boards - Requisitions Only</t>
  </si>
  <si>
    <t>Net Expenditure</t>
  </si>
  <si>
    <t>£ thousands</t>
  </si>
  <si>
    <t>Contributions from Other Local Authorities</t>
  </si>
  <si>
    <t>Net Revenue Expenditure on a Funding Basis</t>
  </si>
  <si>
    <t>Gross Expenditure on a Funding Basis</t>
  </si>
  <si>
    <t>Structural, Environmental and Safety Maintenance and Routine Repairs</t>
  </si>
  <si>
    <t>School Crossing Patrols</t>
  </si>
  <si>
    <t>Total Network and Traffic Management</t>
  </si>
  <si>
    <t>Parking Services</t>
  </si>
  <si>
    <t>Support to Operators and Voluntary Groups</t>
  </si>
  <si>
    <t>Total Non-LA Public transport</t>
  </si>
  <si>
    <t>Network and Traffic Management</t>
  </si>
  <si>
    <t>Non-LA Public Transport</t>
  </si>
  <si>
    <t>Gross Expenditure on a Funding Basis (excluding loan and leasing charges)</t>
  </si>
  <si>
    <t>Gross Expenditure on a Funding Basis (including loan and leasing charges)</t>
  </si>
  <si>
    <t>Gross Income on a Funding Basis</t>
  </si>
  <si>
    <t>Recharge Income From Other Services</t>
  </si>
  <si>
    <t>Gross Expenditure Adjusted for LFR puposes</t>
  </si>
  <si>
    <t>Gross Income Adjusted for LFR Purposes</t>
  </si>
  <si>
    <t>Contributions to Integration Joint Boards</t>
  </si>
  <si>
    <t>Net Contribution to Integration Joint Boards</t>
  </si>
  <si>
    <t>Net Contributions from Integration Joint Boards</t>
  </si>
  <si>
    <t>Contributions from Integration Joint Boards</t>
  </si>
  <si>
    <t>K</t>
  </si>
  <si>
    <t>J</t>
  </si>
  <si>
    <t>I</t>
  </si>
  <si>
    <t>H</t>
  </si>
  <si>
    <t>G</t>
  </si>
  <si>
    <t>F</t>
  </si>
  <si>
    <t>E</t>
  </si>
  <si>
    <t>D</t>
  </si>
  <si>
    <t>C</t>
  </si>
  <si>
    <t>Gross Income (row 23 plus any net income from IJB)</t>
  </si>
  <si>
    <t>Gross Expenditure (row 8+11 minus 19 minus 22 plus any positive net contribution to IJB)</t>
  </si>
  <si>
    <t>P</t>
  </si>
  <si>
    <t>O</t>
  </si>
  <si>
    <t>N</t>
  </si>
  <si>
    <t>M</t>
  </si>
  <si>
    <t>L</t>
  </si>
  <si>
    <t>Gross Expenditure (row 8+9+11 minus 19 minus 22 minus 20 plus any positive net contribution to IJB)</t>
  </si>
  <si>
    <t>Q</t>
  </si>
  <si>
    <t>R</t>
  </si>
  <si>
    <t>S</t>
  </si>
  <si>
    <t>T</t>
  </si>
  <si>
    <t>U</t>
  </si>
  <si>
    <r>
      <t xml:space="preserve">Validation checks: </t>
    </r>
    <r>
      <rPr>
        <sz val="8"/>
        <rFont val="Arial"/>
        <family val="2"/>
      </rPr>
      <t>Please check and provide a comment if highlighted in orange</t>
    </r>
  </si>
  <si>
    <t>Gross Income (row 22 plus any net income from IJB)</t>
  </si>
  <si>
    <t>Gross Expenditure (row 8+9+11 minus 18 minus 21 minus 19 plus any positive net contribution to IJB)</t>
  </si>
  <si>
    <t>No</t>
  </si>
  <si>
    <t>ENTER INCOME AS A NEGATIVE AND EXPENDITURE AS A POSITIVE NUMBER THROUGHOUT</t>
  </si>
  <si>
    <t>Gross Expenditure (adjusted for LFR purposes): 2016-17</t>
  </si>
  <si>
    <t>Gross Income (adjusted for LFR purposes): 2016-17</t>
  </si>
  <si>
    <t>Net Expenditure: 2016-17</t>
  </si>
  <si>
    <t>2017-18</t>
  </si>
  <si>
    <t>Validation checks: Please check and provide a comment if highlighted in orange</t>
  </si>
  <si>
    <t>All Councils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</si>
</sst>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_-* #,##0_-;\-* #,##0_-;_-* &quot;-&quot;??_-;_-@_-"/>
  </numFmts>
  <fonts count="23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Geneva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7"/>
      <color indexed="2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/>
      <bottom style="thin">
        <color theme="0" tint="-0.34998626667073579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</borders>
  <cellStyleXfs count="21">
    <xf numFmtId="0" fontId="0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6" fillId="0" borderId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96">
    <xf numFmtId="0" fontId="0" fillId="0" borderId="0" xfId="0"/>
    <xf numFmtId="0" fontId="9" fillId="2" borderId="0" xfId="2" applyFont="1" applyFill="1" applyAlignment="1" applyProtection="1">
      <alignment vertical="center" wrapText="1"/>
    </xf>
    <xf numFmtId="0" fontId="13" fillId="2" borderId="0" xfId="5" applyFont="1" applyFill="1" applyAlignment="1" applyProtection="1">
      <alignment vertical="center" wrapText="1"/>
    </xf>
    <xf numFmtId="0" fontId="8" fillId="2" borderId="0" xfId="5" applyFont="1" applyFill="1" applyAlignment="1" applyProtection="1">
      <alignment vertical="center" wrapText="1"/>
    </xf>
    <xf numFmtId="3" fontId="5" fillId="2" borderId="0" xfId="5" applyNumberFormat="1" applyFont="1" applyFill="1" applyAlignment="1" applyProtection="1">
      <alignment vertical="center" wrapText="1"/>
    </xf>
    <xf numFmtId="3" fontId="5" fillId="2" borderId="0" xfId="5" applyNumberFormat="1" applyFont="1" applyFill="1" applyBorder="1" applyAlignment="1" applyProtection="1">
      <alignment vertical="center" wrapText="1"/>
    </xf>
    <xf numFmtId="3" fontId="14" fillId="2" borderId="0" xfId="5" applyNumberFormat="1" applyFont="1" applyFill="1" applyBorder="1" applyAlignment="1" applyProtection="1">
      <alignment vertical="center" wrapText="1"/>
    </xf>
    <xf numFmtId="3" fontId="8" fillId="2" borderId="0" xfId="5" applyNumberFormat="1" applyFont="1" applyFill="1" applyAlignment="1" applyProtection="1">
      <alignment vertical="center" wrapText="1"/>
    </xf>
    <xf numFmtId="3" fontId="17" fillId="2" borderId="0" xfId="5" applyNumberFormat="1" applyFont="1" applyFill="1" applyAlignment="1" applyProtection="1">
      <alignment vertical="center" wrapText="1"/>
    </xf>
    <xf numFmtId="3" fontId="8" fillId="2" borderId="0" xfId="5" applyNumberFormat="1" applyFont="1" applyFill="1" applyBorder="1" applyAlignment="1" applyProtection="1">
      <alignment vertical="center" wrapText="1"/>
    </xf>
    <xf numFmtId="0" fontId="8" fillId="2" borderId="0" xfId="5" applyFont="1" applyFill="1" applyBorder="1" applyAlignment="1" applyProtection="1">
      <alignment vertical="center" wrapText="1"/>
    </xf>
    <xf numFmtId="3" fontId="12" fillId="7" borderId="1" xfId="9" applyNumberFormat="1" applyFont="1" applyFill="1" applyBorder="1" applyProtection="1"/>
    <xf numFmtId="3" fontId="18" fillId="5" borderId="1" xfId="5" applyNumberFormat="1" applyFont="1" applyFill="1" applyBorder="1" applyProtection="1"/>
    <xf numFmtId="0" fontId="5" fillId="8" borderId="8" xfId="5" applyFont="1" applyFill="1" applyBorder="1" applyAlignment="1" applyProtection="1">
      <alignment vertical="center" wrapText="1"/>
    </xf>
    <xf numFmtId="0" fontId="19" fillId="2" borderId="0" xfId="9" applyFont="1" applyFill="1" applyAlignment="1" applyProtection="1">
      <alignment vertical="center" wrapText="1"/>
    </xf>
    <xf numFmtId="0" fontId="19" fillId="2" borderId="0" xfId="9" applyFont="1" applyFill="1" applyAlignment="1" applyProtection="1">
      <alignment horizontal="right" vertical="center" wrapText="1"/>
    </xf>
    <xf numFmtId="3" fontId="5" fillId="10" borderId="0" xfId="5" applyNumberFormat="1" applyFont="1" applyFill="1" applyBorder="1" applyAlignment="1" applyProtection="1">
      <alignment vertical="center" wrapText="1"/>
    </xf>
    <xf numFmtId="3" fontId="14" fillId="4" borderId="15" xfId="5" applyNumberFormat="1" applyFont="1" applyFill="1" applyBorder="1" applyAlignment="1" applyProtection="1">
      <alignment vertical="center" wrapText="1"/>
    </xf>
    <xf numFmtId="3" fontId="14" fillId="3" borderId="15" xfId="5" applyNumberFormat="1" applyFont="1" applyFill="1" applyBorder="1" applyAlignment="1" applyProtection="1">
      <alignment vertical="center" wrapText="1"/>
    </xf>
    <xf numFmtId="3" fontId="11" fillId="2" borderId="0" xfId="5" applyNumberFormat="1" applyFont="1" applyFill="1" applyAlignment="1" applyProtection="1">
      <alignment vertical="center" wrapText="1"/>
    </xf>
    <xf numFmtId="0" fontId="10" fillId="4" borderId="15" xfId="5" quotePrefix="1" applyFont="1" applyFill="1" applyBorder="1" applyAlignment="1" applyProtection="1">
      <alignment horizontal="left" vertical="center" wrapText="1"/>
    </xf>
    <xf numFmtId="3" fontId="14" fillId="4" borderId="14" xfId="5" applyNumberFormat="1" applyFont="1" applyFill="1" applyBorder="1" applyAlignment="1" applyProtection="1">
      <alignment vertical="center" wrapText="1"/>
    </xf>
    <xf numFmtId="3" fontId="14" fillId="3" borderId="14" xfId="5" applyNumberFormat="1" applyFont="1" applyFill="1" applyBorder="1" applyAlignment="1" applyProtection="1">
      <alignment vertical="center" wrapText="1"/>
    </xf>
    <xf numFmtId="0" fontId="8" fillId="2" borderId="14" xfId="5" quotePrefix="1" applyFont="1" applyFill="1" applyBorder="1" applyAlignment="1" applyProtection="1">
      <alignment horizontal="left" vertical="center" wrapText="1"/>
    </xf>
    <xf numFmtId="3" fontId="5" fillId="8" borderId="1" xfId="6" applyNumberFormat="1" applyFill="1" applyBorder="1" applyAlignment="1" applyProtection="1">
      <alignment horizontal="center" vertical="center" wrapText="1"/>
    </xf>
    <xf numFmtId="0" fontId="10" fillId="4" borderId="14" xfId="5" quotePrefix="1" applyFont="1" applyFill="1" applyBorder="1" applyAlignment="1" applyProtection="1">
      <alignment horizontal="left" vertical="center" wrapText="1"/>
    </xf>
    <xf numFmtId="3" fontId="10" fillId="2" borderId="0" xfId="5" quotePrefix="1" applyNumberFormat="1" applyFont="1" applyFill="1" applyBorder="1" applyAlignment="1" applyProtection="1">
      <alignment horizontal="left" vertical="center"/>
    </xf>
    <xf numFmtId="3" fontId="10" fillId="2" borderId="0" xfId="5" applyNumberFormat="1" applyFont="1" applyFill="1" applyBorder="1" applyAlignment="1" applyProtection="1">
      <alignment vertical="center" wrapText="1"/>
    </xf>
    <xf numFmtId="0" fontId="8" fillId="10" borderId="0" xfId="5" applyFont="1" applyFill="1" applyBorder="1" applyAlignment="1" applyProtection="1">
      <alignment vertical="center" wrapText="1"/>
    </xf>
    <xf numFmtId="3" fontId="5" fillId="10" borderId="0" xfId="5" applyNumberFormat="1" applyFont="1" applyFill="1" applyAlignment="1" applyProtection="1">
      <alignment vertical="center" wrapText="1"/>
    </xf>
    <xf numFmtId="3" fontId="12" fillId="10" borderId="0" xfId="9" applyNumberFormat="1" applyFont="1" applyFill="1" applyBorder="1" applyProtection="1"/>
    <xf numFmtId="3" fontId="18" fillId="10" borderId="0" xfId="5" applyNumberFormat="1" applyFont="1" applyFill="1" applyBorder="1" applyProtection="1"/>
    <xf numFmtId="0" fontId="5" fillId="10" borderId="0" xfId="5" applyFont="1" applyFill="1" applyAlignment="1" applyProtection="1">
      <alignment vertical="center" wrapText="1"/>
    </xf>
    <xf numFmtId="3" fontId="5" fillId="2" borderId="14" xfId="5" applyNumberFormat="1" applyFont="1" applyFill="1" applyBorder="1" applyAlignment="1" applyProtection="1">
      <alignment vertical="center" wrapText="1"/>
      <protection locked="0"/>
    </xf>
    <xf numFmtId="3" fontId="5" fillId="6" borderId="14" xfId="5" applyNumberFormat="1" applyFont="1" applyFill="1" applyBorder="1" applyAlignment="1" applyProtection="1">
      <alignment vertical="center" wrapText="1"/>
    </xf>
    <xf numFmtId="3" fontId="5" fillId="3" borderId="14" xfId="5" applyNumberFormat="1" applyFont="1" applyFill="1" applyBorder="1" applyAlignment="1" applyProtection="1">
      <alignment vertical="center" wrapText="1"/>
    </xf>
    <xf numFmtId="3" fontId="5" fillId="5" borderId="14" xfId="5" applyNumberFormat="1" applyFont="1" applyFill="1" applyBorder="1" applyAlignment="1" applyProtection="1">
      <alignment vertical="center" wrapText="1"/>
    </xf>
    <xf numFmtId="3" fontId="14" fillId="5" borderId="14" xfId="5" applyNumberFormat="1" applyFont="1" applyFill="1" applyBorder="1" applyAlignment="1" applyProtection="1">
      <alignment vertical="center" wrapText="1"/>
    </xf>
    <xf numFmtId="164" fontId="5" fillId="9" borderId="14" xfId="5" quotePrefix="1" applyNumberFormat="1" applyFont="1" applyFill="1" applyBorder="1" applyAlignment="1" applyProtection="1">
      <alignment vertical="center" wrapText="1"/>
    </xf>
    <xf numFmtId="3" fontId="8" fillId="2" borderId="14" xfId="5" applyNumberFormat="1" applyFont="1" applyFill="1" applyBorder="1" applyAlignment="1" applyProtection="1">
      <alignment vertical="center" wrapText="1"/>
    </xf>
    <xf numFmtId="3" fontId="8" fillId="2" borderId="14" xfId="5" quotePrefix="1" applyNumberFormat="1" applyFont="1" applyFill="1" applyBorder="1" applyAlignment="1" applyProtection="1">
      <alignment horizontal="left" vertical="center" wrapText="1"/>
    </xf>
    <xf numFmtId="3" fontId="10" fillId="2" borderId="0" xfId="5" applyNumberFormat="1" applyFont="1" applyFill="1" applyBorder="1" applyAlignment="1" applyProtection="1">
      <alignment vertical="center"/>
    </xf>
    <xf numFmtId="0" fontId="4" fillId="0" borderId="0" xfId="10"/>
    <xf numFmtId="0" fontId="4" fillId="0" borderId="0" xfId="10" quotePrefix="1" applyAlignment="1">
      <alignment horizontal="left"/>
    </xf>
    <xf numFmtId="0" fontId="17" fillId="10" borderId="0" xfId="5" quotePrefix="1" applyFont="1" applyFill="1" applyBorder="1" applyAlignment="1" applyProtection="1">
      <alignment horizontal="left" vertical="center"/>
    </xf>
    <xf numFmtId="0" fontId="5" fillId="0" borderId="0" xfId="5" applyFont="1" applyFill="1" applyProtection="1"/>
    <xf numFmtId="0" fontId="0" fillId="0" borderId="0" xfId="10" quotePrefix="1" applyFont="1" applyAlignment="1">
      <alignment horizontal="left"/>
    </xf>
    <xf numFmtId="0" fontId="0" fillId="0" borderId="0" xfId="10" applyFont="1"/>
    <xf numFmtId="165" fontId="4" fillId="0" borderId="0" xfId="1" applyNumberFormat="1" applyFont="1"/>
    <xf numFmtId="0" fontId="3" fillId="0" borderId="0" xfId="11"/>
    <xf numFmtId="165" fontId="3" fillId="0" borderId="0" xfId="11" applyNumberFormat="1"/>
    <xf numFmtId="165" fontId="0" fillId="0" borderId="0" xfId="12" applyNumberFormat="1" applyFont="1"/>
    <xf numFmtId="0" fontId="3" fillId="0" borderId="0" xfId="13"/>
    <xf numFmtId="0" fontId="3" fillId="0" borderId="0" xfId="13" quotePrefix="1" applyAlignment="1">
      <alignment horizontal="left"/>
    </xf>
    <xf numFmtId="0" fontId="0" fillId="0" borderId="0" xfId="13" quotePrefix="1" applyFont="1" applyAlignment="1">
      <alignment horizontal="left"/>
    </xf>
    <xf numFmtId="0" fontId="2" fillId="0" borderId="0" xfId="14"/>
    <xf numFmtId="0" fontId="2" fillId="0" borderId="0" xfId="15"/>
    <xf numFmtId="0" fontId="2" fillId="0" borderId="0" xfId="16"/>
    <xf numFmtId="0" fontId="0" fillId="0" borderId="0" xfId="15" quotePrefix="1" applyFont="1" applyAlignment="1">
      <alignment horizontal="left"/>
    </xf>
    <xf numFmtId="0" fontId="0" fillId="0" borderId="0" xfId="15" applyFont="1" applyFill="1"/>
    <xf numFmtId="0" fontId="0" fillId="0" borderId="0" xfId="15" applyFont="1"/>
    <xf numFmtId="0" fontId="2" fillId="0" borderId="0" xfId="15" quotePrefix="1" applyAlignment="1">
      <alignment horizontal="left"/>
    </xf>
    <xf numFmtId="0" fontId="1" fillId="0" borderId="0" xfId="17"/>
    <xf numFmtId="0" fontId="0" fillId="0" borderId="0" xfId="18" applyFont="1"/>
    <xf numFmtId="0" fontId="1" fillId="0" borderId="0" xfId="18"/>
    <xf numFmtId="0" fontId="1" fillId="0" borderId="0" xfId="18" quotePrefix="1" applyAlignment="1">
      <alignment horizontal="left"/>
    </xf>
    <xf numFmtId="0" fontId="1" fillId="0" borderId="0" xfId="19"/>
    <xf numFmtId="0" fontId="0" fillId="0" borderId="0" xfId="18" quotePrefix="1" applyFont="1" applyAlignment="1">
      <alignment horizontal="left"/>
    </xf>
    <xf numFmtId="0" fontId="22" fillId="2" borderId="0" xfId="5" applyFont="1" applyFill="1" applyAlignment="1" applyProtection="1">
      <alignment vertical="center" wrapText="1"/>
    </xf>
    <xf numFmtId="3" fontId="22" fillId="2" borderId="0" xfId="5" applyNumberFormat="1" applyFont="1" applyFill="1" applyAlignment="1" applyProtection="1">
      <alignment vertical="center" wrapText="1"/>
    </xf>
    <xf numFmtId="0" fontId="5" fillId="2" borderId="0" xfId="5" applyFont="1" applyFill="1" applyAlignment="1" applyProtection="1">
      <alignment vertical="center" wrapText="1"/>
    </xf>
    <xf numFmtId="0" fontId="8" fillId="2" borderId="14" xfId="5" applyFont="1" applyFill="1" applyBorder="1" applyAlignment="1" applyProtection="1">
      <alignment horizontal="center" vertical="center" wrapText="1"/>
    </xf>
    <xf numFmtId="0" fontId="8" fillId="2" borderId="14" xfId="5" quotePrefix="1" applyFont="1" applyFill="1" applyBorder="1" applyAlignment="1" applyProtection="1">
      <alignment horizontal="center" vertical="center" wrapText="1"/>
    </xf>
    <xf numFmtId="0" fontId="8" fillId="2" borderId="2" xfId="9" applyFont="1" applyFill="1" applyBorder="1" applyAlignment="1" applyProtection="1">
      <alignment vertical="center" wrapText="1"/>
      <protection locked="0"/>
    </xf>
    <xf numFmtId="0" fontId="14" fillId="10" borderId="0" xfId="0" quotePrefix="1" applyFont="1" applyFill="1" applyAlignment="1" applyProtection="1">
      <alignment horizontal="left" vertical="top" wrapText="1"/>
    </xf>
    <xf numFmtId="3" fontId="10" fillId="4" borderId="14" xfId="5" applyNumberFormat="1" applyFont="1" applyFill="1" applyBorder="1" applyAlignment="1" applyProtection="1">
      <alignment horizontal="left" vertical="center" wrapText="1"/>
    </xf>
    <xf numFmtId="3" fontId="5" fillId="7" borderId="17" xfId="5" applyNumberFormat="1" applyFont="1" applyFill="1" applyBorder="1" applyAlignment="1" applyProtection="1">
      <alignment horizontal="center" vertical="center" wrapText="1"/>
    </xf>
    <xf numFmtId="3" fontId="5" fillId="7" borderId="16" xfId="5" applyNumberFormat="1" applyFont="1" applyFill="1" applyBorder="1" applyAlignment="1" applyProtection="1">
      <alignment horizontal="center" vertical="center" wrapText="1"/>
    </xf>
    <xf numFmtId="0" fontId="8" fillId="2" borderId="14" xfId="5" applyFont="1" applyFill="1" applyBorder="1" applyAlignment="1" applyProtection="1">
      <alignment horizontal="center" vertical="center" wrapText="1"/>
    </xf>
    <xf numFmtId="0" fontId="8" fillId="2" borderId="14" xfId="5" quotePrefix="1" applyFont="1" applyFill="1" applyBorder="1" applyAlignment="1" applyProtection="1">
      <alignment horizontal="center" vertical="center" wrapText="1"/>
    </xf>
    <xf numFmtId="0" fontId="14" fillId="8" borderId="10" xfId="5" applyFont="1" applyFill="1" applyBorder="1" applyAlignment="1" applyProtection="1">
      <alignment horizontal="center" vertical="center" wrapText="1"/>
    </xf>
    <xf numFmtId="0" fontId="14" fillId="8" borderId="11" xfId="5" applyFont="1" applyFill="1" applyBorder="1" applyAlignment="1" applyProtection="1">
      <alignment horizontal="center" vertical="center" wrapText="1"/>
    </xf>
    <xf numFmtId="9" fontId="15" fillId="8" borderId="10" xfId="5" applyNumberFormat="1" applyFont="1" applyFill="1" applyBorder="1" applyAlignment="1" applyProtection="1">
      <alignment horizontal="center" vertical="center" wrapText="1"/>
    </xf>
    <xf numFmtId="0" fontId="15" fillId="8" borderId="12" xfId="5" applyFont="1" applyFill="1" applyBorder="1" applyAlignment="1" applyProtection="1">
      <alignment horizontal="center" vertical="center" wrapText="1"/>
    </xf>
    <xf numFmtId="0" fontId="15" fillId="8" borderId="13" xfId="5" applyFont="1" applyFill="1" applyBorder="1" applyAlignment="1" applyProtection="1">
      <alignment horizontal="center" vertical="center" wrapText="1"/>
    </xf>
    <xf numFmtId="9" fontId="5" fillId="8" borderId="4" xfId="6" applyFont="1" applyFill="1" applyBorder="1" applyAlignment="1" applyProtection="1">
      <alignment horizontal="center" vertical="center" wrapText="1"/>
    </xf>
    <xf numFmtId="9" fontId="5" fillId="8" borderId="9" xfId="6" applyFont="1" applyFill="1" applyBorder="1" applyAlignment="1" applyProtection="1">
      <alignment horizontal="center" vertical="center" wrapText="1"/>
    </xf>
    <xf numFmtId="0" fontId="8" fillId="2" borderId="14" xfId="5" applyFont="1" applyFill="1" applyBorder="1" applyAlignment="1" applyProtection="1">
      <alignment horizontal="center" vertical="center" wrapText="1"/>
    </xf>
    <xf numFmtId="0" fontId="8" fillId="2" borderId="14" xfId="5" quotePrefix="1" applyFont="1" applyFill="1" applyBorder="1" applyAlignment="1" applyProtection="1">
      <alignment horizontal="center" vertical="center" wrapText="1"/>
    </xf>
    <xf numFmtId="0" fontId="8" fillId="2" borderId="5" xfId="5" applyFont="1" applyFill="1" applyBorder="1" applyAlignment="1" applyProtection="1">
      <alignment horizontal="center" vertical="center" wrapText="1"/>
    </xf>
    <xf numFmtId="0" fontId="8" fillId="2" borderId="7" xfId="5" applyFont="1" applyFill="1" applyBorder="1" applyAlignment="1" applyProtection="1">
      <alignment horizontal="center" vertical="center" wrapText="1"/>
    </xf>
    <xf numFmtId="0" fontId="8" fillId="2" borderId="3" xfId="5" applyFont="1" applyFill="1" applyBorder="1" applyAlignment="1" applyProtection="1">
      <alignment horizontal="center" vertical="center" wrapText="1"/>
    </xf>
    <xf numFmtId="0" fontId="8" fillId="2" borderId="6" xfId="5" applyFont="1" applyFill="1" applyBorder="1" applyAlignment="1" applyProtection="1">
      <alignment horizontal="center" vertical="center" wrapText="1"/>
    </xf>
    <xf numFmtId="9" fontId="15" fillId="8" borderId="5" xfId="5" applyNumberFormat="1" applyFont="1" applyFill="1" applyBorder="1" applyAlignment="1" applyProtection="1">
      <alignment horizontal="center" vertical="center" wrapText="1"/>
    </xf>
    <xf numFmtId="9" fontId="15" fillId="8" borderId="18" xfId="5" applyNumberFormat="1" applyFont="1" applyFill="1" applyBorder="1" applyAlignment="1" applyProtection="1">
      <alignment horizontal="center" vertical="center" wrapText="1"/>
    </xf>
    <xf numFmtId="9" fontId="15" fillId="8" borderId="19" xfId="5" applyNumberFormat="1" applyFont="1" applyFill="1" applyBorder="1" applyAlignment="1" applyProtection="1">
      <alignment horizontal="center" vertical="center" wrapText="1"/>
    </xf>
  </cellXfs>
  <cellStyles count="21">
    <cellStyle name="Comma" xfId="1" builtinId="3"/>
    <cellStyle name="Comma 2" xfId="12"/>
    <cellStyle name="Hyperlink" xfId="2" builtinId="8"/>
    <cellStyle name="Normal" xfId="0" builtinId="0"/>
    <cellStyle name="Normal 2" xfId="3"/>
    <cellStyle name="Normal 2 2" xfId="4"/>
    <cellStyle name="Normal 2 3" xfId="20"/>
    <cellStyle name="Normal 3" xfId="10"/>
    <cellStyle name="Normal 3 2" xfId="13"/>
    <cellStyle name="Normal 3 2 2" xfId="15"/>
    <cellStyle name="Normal 3 2 2 2" xfId="18"/>
    <cellStyle name="Normal 4" xfId="11"/>
    <cellStyle name="Normal 4 2" xfId="16"/>
    <cellStyle name="Normal 4 2 2" xfId="19"/>
    <cellStyle name="Normal 5" xfId="14"/>
    <cellStyle name="Normal 6" xfId="17"/>
    <cellStyle name="Normal_A3366421" xfId="5"/>
    <cellStyle name="Percent" xfId="6" builtinId="5"/>
    <cellStyle name="Percent 2" xfId="7"/>
    <cellStyle name="Percent 3" xfId="8"/>
    <cellStyle name="Style 1" xfId="9"/>
  </cellStyles>
  <dxfs count="110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9F0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DDDDDD"/>
      <rgbColor rgb="00969696"/>
      <rgbColor rgb="00003366"/>
      <rgbColor rgb="00339966"/>
      <rgbColor rgb="00003300"/>
      <rgbColor rgb="003386FF"/>
      <rgbColor rgb="0099CCFF"/>
      <rgbColor rgb="00993366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61"/>
  <sheetViews>
    <sheetView tabSelected="1" zoomScale="85" zoomScaleNormal="85" workbookViewId="0">
      <pane ySplit="7" topLeftCell="A8" activePane="bottomLeft" state="frozen"/>
      <selection activeCell="G26" sqref="G26"/>
      <selection pane="bottomLeft" activeCell="A53" sqref="A53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142</v>
      </c>
      <c r="F2" s="83"/>
      <c r="G2" s="83"/>
      <c r="H2" s="83"/>
      <c r="I2" s="84"/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1" t="s">
        <v>27</v>
      </c>
      <c r="E7" s="72" t="s">
        <v>92</v>
      </c>
      <c r="F7" s="71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f>SUM('Aberdeen City:West Lothian'!C8)</f>
        <v>275</v>
      </c>
      <c r="D8" s="33">
        <f>SUM('Aberdeen City:West Lothian'!D8)</f>
        <v>3246</v>
      </c>
      <c r="E8" s="33">
        <f>SUM('Aberdeen City:West Lothian'!E8)</f>
        <v>16912</v>
      </c>
      <c r="F8" s="34">
        <f>SUM(D8:E8)</f>
        <v>20158</v>
      </c>
      <c r="G8" s="33">
        <f>SUM('Aberdeen City:West Lothian'!G8)</f>
        <v>3218</v>
      </c>
      <c r="H8" s="34">
        <f>SUM(C8,F8,G8)</f>
        <v>23651</v>
      </c>
      <c r="I8" s="33">
        <f>SUM('Aberdeen City:West Lothian'!I8)</f>
        <v>1807</v>
      </c>
      <c r="J8" s="33">
        <f>SUM('Aberdeen City:West Lothian'!J8)</f>
        <v>5904</v>
      </c>
      <c r="K8" s="34">
        <f>SUM(I8:J8)</f>
        <v>7711</v>
      </c>
      <c r="L8" s="33">
        <f>SUM('Aberdeen City:West Lothian'!L8)</f>
        <v>1514</v>
      </c>
      <c r="M8" s="33">
        <f>SUM('Aberdeen City:West Lothian'!M8)</f>
        <v>143</v>
      </c>
      <c r="N8" s="33">
        <f>SUM('Aberdeen City:West Lothian'!N8)</f>
        <v>1251</v>
      </c>
      <c r="O8" s="33">
        <f>SUM('Aberdeen City:West Lothian'!O8)</f>
        <v>2262</v>
      </c>
      <c r="P8" s="34">
        <f>SUM(M8:O8)</f>
        <v>3656</v>
      </c>
      <c r="Q8" s="33">
        <f>SUM('Aberdeen City:West Lothian'!Q8)</f>
        <v>18</v>
      </c>
      <c r="R8" s="33">
        <f>SUM('Aberdeen City:West Lothian'!R8)</f>
        <v>503</v>
      </c>
      <c r="S8" s="33">
        <f>SUM('Aberdeen City:West Lothian'!S8)</f>
        <v>206</v>
      </c>
      <c r="T8" s="34">
        <f>SUM(Q8:S8)</f>
        <v>727</v>
      </c>
      <c r="U8" s="35">
        <f>SUM(H8,K8,L8,P8,T8)</f>
        <v>37259</v>
      </c>
      <c r="V8" s="4"/>
      <c r="W8" s="11">
        <f>SUM('Aberdeen City:West Lothian'!W8)</f>
        <v>37259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f>SUM('Aberdeen City:West Lothian'!C9)</f>
        <v>0</v>
      </c>
      <c r="D9" s="33">
        <f>SUM('Aberdeen City:West Lothian'!D9)</f>
        <v>0</v>
      </c>
      <c r="E9" s="33">
        <f>SUM('Aberdeen City:West Lothian'!E9)</f>
        <v>0</v>
      </c>
      <c r="F9" s="34">
        <f>SUM(D9:E9)</f>
        <v>0</v>
      </c>
      <c r="G9" s="33">
        <f>SUM('Aberdeen City:West Lothian'!G9)</f>
        <v>0</v>
      </c>
      <c r="H9" s="34">
        <f>SUM(C9,F9,G9)</f>
        <v>0</v>
      </c>
      <c r="I9" s="33">
        <f>SUM('Aberdeen City:West Lothian'!I9)</f>
        <v>0</v>
      </c>
      <c r="J9" s="33">
        <f>SUM('Aberdeen City:West Lothian'!J9)</f>
        <v>0</v>
      </c>
      <c r="K9" s="34">
        <f>SUM(I9:J9)</f>
        <v>0</v>
      </c>
      <c r="L9" s="33">
        <f>SUM('Aberdeen City:West Lothian'!L9)</f>
        <v>0</v>
      </c>
      <c r="M9" s="33">
        <f>SUM('Aberdeen City:West Lothian'!M9)</f>
        <v>0</v>
      </c>
      <c r="N9" s="33">
        <f>SUM('Aberdeen City:West Lothian'!N9)</f>
        <v>0</v>
      </c>
      <c r="O9" s="33">
        <f>SUM('Aberdeen City:West Lothian'!O9)</f>
        <v>0</v>
      </c>
      <c r="P9" s="34">
        <f>SUM(M9:O9)</f>
        <v>0</v>
      </c>
      <c r="Q9" s="33">
        <f>SUM('Aberdeen City:West Lothian'!Q9)</f>
        <v>0</v>
      </c>
      <c r="R9" s="33">
        <f>SUM('Aberdeen City:West Lothian'!R9)</f>
        <v>0</v>
      </c>
      <c r="S9" s="33">
        <f>SUM('Aberdeen City:West Lothian'!S9)</f>
        <v>0</v>
      </c>
      <c r="T9" s="34">
        <f>SUM(Q9:S9)</f>
        <v>0</v>
      </c>
      <c r="U9" s="35">
        <f>SUM(H9,K9,L9,P9,T9)</f>
        <v>0</v>
      </c>
      <c r="V9" s="4"/>
      <c r="W9" s="11">
        <f>SUM('Aberdeen City:West Lothian'!W9)</f>
        <v>0</v>
      </c>
      <c r="X9" s="12">
        <f t="shared" si="0"/>
        <v>0</v>
      </c>
    </row>
    <row r="10" spans="2:24" ht="12.75" customHeight="1">
      <c r="B10" s="23" t="s">
        <v>106</v>
      </c>
      <c r="C10" s="33">
        <f>SUM('Aberdeen City:West Lothian'!C10)</f>
        <v>0</v>
      </c>
      <c r="D10" s="33">
        <f>SUM('Aberdeen City:West Lothian'!D10)</f>
        <v>0</v>
      </c>
      <c r="E10" s="33">
        <f>SUM('Aberdeen City:West Lothian'!E10)</f>
        <v>0</v>
      </c>
      <c r="F10" s="34">
        <f>SUM(D10:E10)</f>
        <v>0</v>
      </c>
      <c r="G10" s="33">
        <f>SUM('Aberdeen City:West Lothian'!G10)</f>
        <v>0</v>
      </c>
      <c r="H10" s="34">
        <f>SUM(C10,F10,G10)</f>
        <v>0</v>
      </c>
      <c r="I10" s="33">
        <f>SUM('Aberdeen City:West Lothian'!I10)</f>
        <v>0</v>
      </c>
      <c r="J10" s="33">
        <f>SUM('Aberdeen City:West Lothian'!J10)</f>
        <v>0</v>
      </c>
      <c r="K10" s="34">
        <f>SUM(I10:J10)</f>
        <v>0</v>
      </c>
      <c r="L10" s="33">
        <f>SUM('Aberdeen City:West Lothian'!L10)</f>
        <v>0</v>
      </c>
      <c r="M10" s="33">
        <f>SUM('Aberdeen City:West Lothian'!M10)</f>
        <v>0</v>
      </c>
      <c r="N10" s="33">
        <f>SUM('Aberdeen City:West Lothian'!N10)</f>
        <v>0</v>
      </c>
      <c r="O10" s="33">
        <f>SUM('Aberdeen City:West Lothian'!O10)</f>
        <v>0</v>
      </c>
      <c r="P10" s="34">
        <f>SUM(M10:O10)</f>
        <v>0</v>
      </c>
      <c r="Q10" s="33">
        <f>SUM('Aberdeen City:West Lothian'!Q10)</f>
        <v>0</v>
      </c>
      <c r="R10" s="33">
        <f>SUM('Aberdeen City:West Lothian'!R10)</f>
        <v>0</v>
      </c>
      <c r="S10" s="33">
        <f>SUM('Aberdeen City:West Lothian'!S10)</f>
        <v>0</v>
      </c>
      <c r="T10" s="34">
        <f>SUM(Q10:S10)</f>
        <v>0</v>
      </c>
      <c r="U10" s="35">
        <f>SUM(H10,K10,L10,P10,T10)</f>
        <v>0</v>
      </c>
      <c r="V10" s="4"/>
      <c r="W10" s="11">
        <f>SUM('Aberdeen City:West Lothian'!W10)</f>
        <v>0</v>
      </c>
      <c r="X10" s="12">
        <f t="shared" si="0"/>
        <v>0</v>
      </c>
    </row>
    <row r="11" spans="2:24" ht="12.75" customHeight="1">
      <c r="B11" s="23" t="s">
        <v>103</v>
      </c>
      <c r="C11" s="33">
        <f>SUM('Aberdeen City:West Lothian'!C11)</f>
        <v>-5169</v>
      </c>
      <c r="D11" s="33">
        <f>SUM('Aberdeen City:West Lothian'!D11)</f>
        <v>-17746</v>
      </c>
      <c r="E11" s="33">
        <f>SUM('Aberdeen City:West Lothian'!E11)</f>
        <v>-58056</v>
      </c>
      <c r="F11" s="34">
        <f>SUM(D11:E11)</f>
        <v>-75802</v>
      </c>
      <c r="G11" s="33">
        <f>SUM('Aberdeen City:West Lothian'!G11)</f>
        <v>-9416</v>
      </c>
      <c r="H11" s="34">
        <f>SUM(C11,F11,G11)</f>
        <v>-90387</v>
      </c>
      <c r="I11" s="33">
        <f>SUM('Aberdeen City:West Lothian'!I11)</f>
        <v>-603</v>
      </c>
      <c r="J11" s="33">
        <f>SUM('Aberdeen City:West Lothian'!J11)</f>
        <v>-6133</v>
      </c>
      <c r="K11" s="34">
        <f>SUM(I11:J11)</f>
        <v>-6736</v>
      </c>
      <c r="L11" s="33">
        <f>SUM('Aberdeen City:West Lothian'!L11)</f>
        <v>-598</v>
      </c>
      <c r="M11" s="33">
        <f>SUM('Aberdeen City:West Lothian'!M11)</f>
        <v>-8</v>
      </c>
      <c r="N11" s="33">
        <f>SUM('Aberdeen City:West Lothian'!N11)</f>
        <v>-12400</v>
      </c>
      <c r="O11" s="33">
        <f>SUM('Aberdeen City:West Lothian'!O11)</f>
        <v>-691</v>
      </c>
      <c r="P11" s="34">
        <f>SUM(M11:O11)</f>
        <v>-13099</v>
      </c>
      <c r="Q11" s="33">
        <f>SUM('Aberdeen City:West Lothian'!Q11)</f>
        <v>-1060</v>
      </c>
      <c r="R11" s="33">
        <f>SUM('Aberdeen City:West Lothian'!R11)</f>
        <v>-542</v>
      </c>
      <c r="S11" s="33">
        <f>SUM('Aberdeen City:West Lothian'!S11)</f>
        <v>-880</v>
      </c>
      <c r="T11" s="34">
        <f>SUM(Q11:S11)</f>
        <v>-2482</v>
      </c>
      <c r="U11" s="35">
        <f>SUM(H11,K11,L11,P11,T11)</f>
        <v>-113302</v>
      </c>
      <c r="W11" s="11">
        <f>SUM('Aberdeen City:West Lothian'!W11)</f>
        <v>-113302</v>
      </c>
      <c r="X11" s="12">
        <f>W11-U11</f>
        <v>0</v>
      </c>
    </row>
    <row r="12" spans="2:24" ht="12.75" customHeight="1">
      <c r="B12" s="39" t="s">
        <v>11</v>
      </c>
      <c r="C12" s="33">
        <f>SUM('Aberdeen City:West Lothian'!C12)</f>
        <v>11411</v>
      </c>
      <c r="D12" s="33">
        <f>SUM('Aberdeen City:West Lothian'!D12)</f>
        <v>103764</v>
      </c>
      <c r="E12" s="33">
        <f>SUM('Aberdeen City:West Lothian'!E12)</f>
        <v>239194</v>
      </c>
      <c r="F12" s="34">
        <f>SUM(D12:E12)</f>
        <v>342958</v>
      </c>
      <c r="G12" s="33">
        <f>SUM('Aberdeen City:West Lothian'!G12)</f>
        <v>77628</v>
      </c>
      <c r="H12" s="34">
        <f>SUM(C12,F12,G12)</f>
        <v>431997</v>
      </c>
      <c r="I12" s="33">
        <f>SUM('Aberdeen City:West Lothian'!I12)</f>
        <v>11950</v>
      </c>
      <c r="J12" s="33">
        <f>SUM('Aberdeen City:West Lothian'!J12)</f>
        <v>46106</v>
      </c>
      <c r="K12" s="34">
        <f>SUM(I12:J12)</f>
        <v>58056</v>
      </c>
      <c r="L12" s="33">
        <f>SUM('Aberdeen City:West Lothian'!L12)</f>
        <v>37589</v>
      </c>
      <c r="M12" s="33">
        <f>SUM('Aberdeen City:West Lothian'!M12)</f>
        <v>7981</v>
      </c>
      <c r="N12" s="33">
        <f>SUM('Aberdeen City:West Lothian'!N12)</f>
        <v>101934</v>
      </c>
      <c r="O12" s="33">
        <f>SUM('Aberdeen City:West Lothian'!O12)</f>
        <v>29024</v>
      </c>
      <c r="P12" s="34">
        <f>SUM(M12:O12)</f>
        <v>138939</v>
      </c>
      <c r="Q12" s="33">
        <f>SUM('Aberdeen City:West Lothian'!Q12)</f>
        <v>1447</v>
      </c>
      <c r="R12" s="33">
        <f>SUM('Aberdeen City:West Lothian'!R12)</f>
        <v>25118</v>
      </c>
      <c r="S12" s="33">
        <f>SUM('Aberdeen City:West Lothian'!S12)</f>
        <v>5229</v>
      </c>
      <c r="T12" s="34">
        <f>SUM(Q12:S12)</f>
        <v>31794</v>
      </c>
      <c r="U12" s="35">
        <f>SUM(H12,K12,L12,P12,T12)</f>
        <v>698375</v>
      </c>
      <c r="V12" s="4"/>
      <c r="W12" s="11">
        <f>SUM('Aberdeen City:West Lothian'!W12)</f>
        <v>698375</v>
      </c>
      <c r="X12" s="12">
        <f t="shared" si="0"/>
        <v>0</v>
      </c>
    </row>
    <row r="13" spans="2:24" ht="12.75" customHeight="1">
      <c r="B13" s="25" t="s">
        <v>91</v>
      </c>
      <c r="C13" s="21">
        <f>C8+C9+C10+C11+C12</f>
        <v>6517</v>
      </c>
      <c r="D13" s="21">
        <f t="shared" ref="D13:U13" si="1">D8+D9+D10+D11+D12</f>
        <v>89264</v>
      </c>
      <c r="E13" s="21">
        <f t="shared" si="1"/>
        <v>198050</v>
      </c>
      <c r="F13" s="21">
        <f t="shared" si="1"/>
        <v>287314</v>
      </c>
      <c r="G13" s="21">
        <f t="shared" si="1"/>
        <v>71430</v>
      </c>
      <c r="H13" s="21">
        <f t="shared" si="1"/>
        <v>365261</v>
      </c>
      <c r="I13" s="21">
        <f t="shared" si="1"/>
        <v>13154</v>
      </c>
      <c r="J13" s="21">
        <f t="shared" si="1"/>
        <v>45877</v>
      </c>
      <c r="K13" s="21">
        <f t="shared" si="1"/>
        <v>59031</v>
      </c>
      <c r="L13" s="21">
        <f t="shared" si="1"/>
        <v>38505</v>
      </c>
      <c r="M13" s="21">
        <f t="shared" si="1"/>
        <v>8116</v>
      </c>
      <c r="N13" s="21">
        <f t="shared" si="1"/>
        <v>90785</v>
      </c>
      <c r="O13" s="21">
        <f t="shared" si="1"/>
        <v>30595</v>
      </c>
      <c r="P13" s="21">
        <f t="shared" si="1"/>
        <v>129496</v>
      </c>
      <c r="Q13" s="21">
        <f t="shared" si="1"/>
        <v>405</v>
      </c>
      <c r="R13" s="21">
        <f t="shared" si="1"/>
        <v>25079</v>
      </c>
      <c r="S13" s="21">
        <f t="shared" si="1"/>
        <v>4555</v>
      </c>
      <c r="T13" s="21">
        <f t="shared" si="1"/>
        <v>30039</v>
      </c>
      <c r="U13" s="22">
        <f t="shared" si="1"/>
        <v>622332</v>
      </c>
      <c r="V13" s="4"/>
      <c r="W13" s="11">
        <f>SUM('Aberdeen City:West Lothian'!W13)</f>
        <v>622332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f>SUM('Aberdeen City:West Lothian'!C15)</f>
        <v>0</v>
      </c>
      <c r="D15" s="38">
        <f>SUM('Aberdeen City:West Lothian'!D15)</f>
        <v>0</v>
      </c>
      <c r="E15" s="38">
        <f>SUM('Aberdeen City:West Lothian'!E15)</f>
        <v>0</v>
      </c>
      <c r="F15" s="34">
        <f>SUM(D15:E15)</f>
        <v>0</v>
      </c>
      <c r="G15" s="38">
        <f>SUM('Aberdeen City:West Lothian'!G15)</f>
        <v>0</v>
      </c>
      <c r="H15" s="34">
        <f>SUM(C15,F15,G15)</f>
        <v>0</v>
      </c>
      <c r="I15" s="38">
        <f>SUM('Aberdeen City:West Lothian'!I15)</f>
        <v>0</v>
      </c>
      <c r="J15" s="38">
        <f>SUM('Aberdeen City:West Lothian'!J15)</f>
        <v>0</v>
      </c>
      <c r="K15" s="34">
        <f>SUM(I15:J15)</f>
        <v>0</v>
      </c>
      <c r="L15" s="38">
        <f>SUM('Aberdeen City:West Lothian'!L15)</f>
        <v>0</v>
      </c>
      <c r="M15" s="38">
        <f>SUM('Aberdeen City:West Lothian'!M15)</f>
        <v>0</v>
      </c>
      <c r="N15" s="38">
        <f>SUM('Aberdeen City:West Lothian'!N15)</f>
        <v>0</v>
      </c>
      <c r="O15" s="38">
        <f>SUM('Aberdeen City:West Lothian'!O15)</f>
        <v>0</v>
      </c>
      <c r="P15" s="34">
        <f>SUM(M15:O15)</f>
        <v>0</v>
      </c>
      <c r="Q15" s="38">
        <f>SUM('Aberdeen City:West Lothian'!Q15)</f>
        <v>0</v>
      </c>
      <c r="R15" s="38">
        <f>SUM('Aberdeen City:West Lothian'!R15)</f>
        <v>0</v>
      </c>
      <c r="S15" s="38">
        <f>SUM('Aberdeen City:West Lothian'!S15)</f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>SUM(C8:C9,C12,C15)+C19+C20+C11</f>
        <v>2449</v>
      </c>
      <c r="D16" s="21">
        <f t="shared" ref="D16:T16" si="2">SUM(D8:D9,D12,D15)+D19+D20+D11</f>
        <v>88241</v>
      </c>
      <c r="E16" s="21">
        <f t="shared" si="2"/>
        <v>192910</v>
      </c>
      <c r="F16" s="21">
        <f t="shared" si="2"/>
        <v>281151</v>
      </c>
      <c r="G16" s="21">
        <f t="shared" si="2"/>
        <v>69791</v>
      </c>
      <c r="H16" s="21">
        <f t="shared" si="2"/>
        <v>353391</v>
      </c>
      <c r="I16" s="21">
        <f t="shared" si="2"/>
        <v>13154</v>
      </c>
      <c r="J16" s="21">
        <f t="shared" si="2"/>
        <v>45104</v>
      </c>
      <c r="K16" s="21">
        <f t="shared" si="2"/>
        <v>58258</v>
      </c>
      <c r="L16" s="21">
        <f t="shared" si="2"/>
        <v>38573</v>
      </c>
      <c r="M16" s="21">
        <f t="shared" si="2"/>
        <v>8116</v>
      </c>
      <c r="N16" s="21">
        <f t="shared" si="2"/>
        <v>90405</v>
      </c>
      <c r="O16" s="21">
        <f t="shared" si="2"/>
        <v>30595</v>
      </c>
      <c r="P16" s="21">
        <f t="shared" si="2"/>
        <v>129116</v>
      </c>
      <c r="Q16" s="21">
        <f t="shared" si="2"/>
        <v>405</v>
      </c>
      <c r="R16" s="21">
        <f t="shared" si="2"/>
        <v>25079</v>
      </c>
      <c r="S16" s="21">
        <f t="shared" si="2"/>
        <v>4555</v>
      </c>
      <c r="T16" s="21">
        <f t="shared" si="2"/>
        <v>30039</v>
      </c>
      <c r="U16" s="35">
        <f>SUM(H16,K16,L16,P16,T16)</f>
        <v>609377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f>SUM('Aberdeen City:West Lothian'!C19)</f>
        <v>-4068</v>
      </c>
      <c r="D19" s="33">
        <f>SUM('Aberdeen City:West Lothian'!D19)</f>
        <v>-1023</v>
      </c>
      <c r="E19" s="33">
        <f>SUM('Aberdeen City:West Lothian'!E19)</f>
        <v>-5140</v>
      </c>
      <c r="F19" s="34">
        <f>SUM(D19:E19)</f>
        <v>-6163</v>
      </c>
      <c r="G19" s="33">
        <f>SUM('Aberdeen City:West Lothian'!G19)</f>
        <v>-1639</v>
      </c>
      <c r="H19" s="34">
        <f>SUM(C19,F19,G19)</f>
        <v>-11870</v>
      </c>
      <c r="I19" s="33">
        <f>SUM('Aberdeen City:West Lothian'!I19)</f>
        <v>0</v>
      </c>
      <c r="J19" s="33">
        <f>SUM('Aberdeen City:West Lothian'!J19)</f>
        <v>-773</v>
      </c>
      <c r="K19" s="34">
        <f>SUM(I19:J19)</f>
        <v>-773</v>
      </c>
      <c r="L19" s="33">
        <f>SUM('Aberdeen City:West Lothian'!L19)</f>
        <v>68</v>
      </c>
      <c r="M19" s="33">
        <f>SUM('Aberdeen City:West Lothian'!M19)</f>
        <v>0</v>
      </c>
      <c r="N19" s="33">
        <f>SUM('Aberdeen City:West Lothian'!N19)</f>
        <v>-380</v>
      </c>
      <c r="O19" s="33">
        <f>SUM('Aberdeen City:West Lothian'!O19)</f>
        <v>0</v>
      </c>
      <c r="P19" s="34">
        <f>SUM(M19:O19)</f>
        <v>-380</v>
      </c>
      <c r="Q19" s="33">
        <f>SUM('Aberdeen City:West Lothian'!Q19)</f>
        <v>0</v>
      </c>
      <c r="R19" s="33">
        <f>SUM('Aberdeen City:West Lothian'!R19)</f>
        <v>0</v>
      </c>
      <c r="S19" s="33">
        <f>SUM('Aberdeen City:West Lothian'!S19)</f>
        <v>0</v>
      </c>
      <c r="T19" s="34">
        <f>SUM(Q19:S19)</f>
        <v>0</v>
      </c>
      <c r="U19" s="35">
        <f t="shared" ref="U19:U26" si="3">SUM(H19,K19,L19,P19,T19)</f>
        <v>-12955</v>
      </c>
      <c r="W19" s="11">
        <f>SUM('Aberdeen City:West Lothian'!W19)</f>
        <v>-12955</v>
      </c>
      <c r="X19" s="12">
        <f t="shared" ref="X19:X23" si="4">W19-U19</f>
        <v>0</v>
      </c>
    </row>
    <row r="20" spans="2:24" ht="12.75" customHeight="1">
      <c r="B20" s="39" t="s">
        <v>85</v>
      </c>
      <c r="C20" s="33">
        <f>SUM('Aberdeen City:West Lothian'!C20)</f>
        <v>0</v>
      </c>
      <c r="D20" s="33">
        <f>SUM('Aberdeen City:West Lothian'!D20)</f>
        <v>0</v>
      </c>
      <c r="E20" s="33">
        <f>SUM('Aberdeen City:West Lothian'!E20)</f>
        <v>0</v>
      </c>
      <c r="F20" s="34">
        <f>SUM(D20:E20)</f>
        <v>0</v>
      </c>
      <c r="G20" s="33">
        <f>SUM('Aberdeen City:West Lothian'!G20)</f>
        <v>0</v>
      </c>
      <c r="H20" s="34">
        <f>SUM(C20,F20,G20)</f>
        <v>0</v>
      </c>
      <c r="I20" s="33">
        <f>SUM('Aberdeen City:West Lothian'!I20)</f>
        <v>0</v>
      </c>
      <c r="J20" s="33">
        <f>SUM('Aberdeen City:West Lothian'!J20)</f>
        <v>0</v>
      </c>
      <c r="K20" s="34">
        <f>SUM(I20:J20)</f>
        <v>0</v>
      </c>
      <c r="L20" s="33">
        <f>SUM('Aberdeen City:West Lothian'!L20)</f>
        <v>0</v>
      </c>
      <c r="M20" s="33">
        <f>SUM('Aberdeen City:West Lothian'!M20)</f>
        <v>0</v>
      </c>
      <c r="N20" s="33">
        <f>SUM('Aberdeen City:West Lothian'!N20)</f>
        <v>0</v>
      </c>
      <c r="O20" s="33">
        <f>SUM('Aberdeen City:West Lothian'!O20)</f>
        <v>0</v>
      </c>
      <c r="P20" s="34">
        <f>SUM(M20:O20)</f>
        <v>0</v>
      </c>
      <c r="Q20" s="33">
        <f>SUM('Aberdeen City:West Lothian'!Q20)</f>
        <v>0</v>
      </c>
      <c r="R20" s="33">
        <f>SUM('Aberdeen City:West Lothian'!R20)</f>
        <v>0</v>
      </c>
      <c r="S20" s="33">
        <f>SUM('Aberdeen City:West Lothian'!S20)</f>
        <v>0</v>
      </c>
      <c r="T20" s="34">
        <f>SUM(Q20:S20)</f>
        <v>0</v>
      </c>
      <c r="U20" s="35">
        <f t="shared" si="3"/>
        <v>0</v>
      </c>
      <c r="W20" s="11">
        <f>SUM('Aberdeen City:West Lothian'!W20)</f>
        <v>0</v>
      </c>
      <c r="X20" s="12">
        <f t="shared" si="4"/>
        <v>0</v>
      </c>
    </row>
    <row r="21" spans="2:24" ht="12.75" customHeight="1">
      <c r="B21" s="40" t="s">
        <v>109</v>
      </c>
      <c r="C21" s="33">
        <f>SUM('Aberdeen City:West Lothian'!C21)</f>
        <v>0</v>
      </c>
      <c r="D21" s="33">
        <f>SUM('Aberdeen City:West Lothian'!D21)</f>
        <v>0</v>
      </c>
      <c r="E21" s="33">
        <f>SUM('Aberdeen City:West Lothian'!E21)</f>
        <v>0</v>
      </c>
      <c r="F21" s="34">
        <f>SUM(D21:E21)</f>
        <v>0</v>
      </c>
      <c r="G21" s="33">
        <f>SUM('Aberdeen City:West Lothian'!G21)</f>
        <v>0</v>
      </c>
      <c r="H21" s="34">
        <f>SUM(C21,F21,G21)</f>
        <v>0</v>
      </c>
      <c r="I21" s="33">
        <f>SUM('Aberdeen City:West Lothian'!I21)</f>
        <v>0</v>
      </c>
      <c r="J21" s="33">
        <f>SUM('Aberdeen City:West Lothian'!J21)</f>
        <v>0</v>
      </c>
      <c r="K21" s="34">
        <f>SUM(I21:J21)</f>
        <v>0</v>
      </c>
      <c r="L21" s="33">
        <f>SUM('Aberdeen City:West Lothian'!L21)</f>
        <v>0</v>
      </c>
      <c r="M21" s="33">
        <f>SUM('Aberdeen City:West Lothian'!M21)</f>
        <v>0</v>
      </c>
      <c r="N21" s="33">
        <f>SUM('Aberdeen City:West Lothian'!N21)</f>
        <v>-74</v>
      </c>
      <c r="O21" s="33">
        <f>SUM('Aberdeen City:West Lothian'!O21)</f>
        <v>0</v>
      </c>
      <c r="P21" s="34">
        <f>SUM(M21:O21)</f>
        <v>-74</v>
      </c>
      <c r="Q21" s="33">
        <f>SUM('Aberdeen City:West Lothian'!Q21)</f>
        <v>0</v>
      </c>
      <c r="R21" s="33">
        <f>SUM('Aberdeen City:West Lothian'!R21)</f>
        <v>0</v>
      </c>
      <c r="S21" s="33">
        <f>SUM('Aberdeen City:West Lothian'!S21)</f>
        <v>0</v>
      </c>
      <c r="T21" s="34">
        <f>SUM(Q21:S21)</f>
        <v>0</v>
      </c>
      <c r="U21" s="35">
        <f t="shared" si="3"/>
        <v>-74</v>
      </c>
      <c r="W21" s="11">
        <f>SUM('Aberdeen City:West Lothian'!W21)</f>
        <v>-74</v>
      </c>
      <c r="X21" s="12">
        <f t="shared" si="4"/>
        <v>0</v>
      </c>
    </row>
    <row r="22" spans="2:24" ht="12.75" customHeight="1">
      <c r="B22" s="39" t="s">
        <v>12</v>
      </c>
      <c r="C22" s="33">
        <f>SUM('Aberdeen City:West Lothian'!C22)</f>
        <v>913</v>
      </c>
      <c r="D22" s="33">
        <f>SUM('Aberdeen City:West Lothian'!D22)</f>
        <v>-6759</v>
      </c>
      <c r="E22" s="33">
        <f>SUM('Aberdeen City:West Lothian'!E22)</f>
        <v>-53036</v>
      </c>
      <c r="F22" s="34">
        <f>SUM(D22:E22)</f>
        <v>-59795</v>
      </c>
      <c r="G22" s="33">
        <f>SUM('Aberdeen City:West Lothian'!G22)</f>
        <v>-6360</v>
      </c>
      <c r="H22" s="34">
        <f>SUM(C22,F22,G22)</f>
        <v>-65242</v>
      </c>
      <c r="I22" s="33">
        <f>SUM('Aberdeen City:West Lothian'!I22)</f>
        <v>-16</v>
      </c>
      <c r="J22" s="33">
        <f>SUM('Aberdeen City:West Lothian'!J22)</f>
        <v>-14343</v>
      </c>
      <c r="K22" s="34">
        <f>SUM(I22:J22)</f>
        <v>-14359</v>
      </c>
      <c r="L22" s="33">
        <f>SUM('Aberdeen City:West Lothian'!L22)</f>
        <v>-79818</v>
      </c>
      <c r="M22" s="33">
        <f>SUM('Aberdeen City:West Lothian'!M22)</f>
        <v>-1168</v>
      </c>
      <c r="N22" s="33">
        <f>SUM('Aberdeen City:West Lothian'!N22)</f>
        <v>-4177</v>
      </c>
      <c r="O22" s="33">
        <f>SUM('Aberdeen City:West Lothian'!O22)</f>
        <v>-11287</v>
      </c>
      <c r="P22" s="34">
        <f>SUM(M22:O22)</f>
        <v>-16632</v>
      </c>
      <c r="Q22" s="33">
        <f>SUM('Aberdeen City:West Lothian'!Q22)</f>
        <v>-412</v>
      </c>
      <c r="R22" s="33">
        <f>SUM('Aberdeen City:West Lothian'!R22)</f>
        <v>-3723</v>
      </c>
      <c r="S22" s="33">
        <f>SUM('Aberdeen City:West Lothian'!S22)</f>
        <v>-2383</v>
      </c>
      <c r="T22" s="34">
        <f>SUM(Q22:S22)</f>
        <v>-6518</v>
      </c>
      <c r="U22" s="35">
        <f t="shared" si="3"/>
        <v>-182569</v>
      </c>
      <c r="V22" s="4"/>
      <c r="W22" s="11">
        <f>SUM('Aberdeen City:West Lothian'!W22)</f>
        <v>-182569</v>
      </c>
      <c r="X22" s="12">
        <f t="shared" si="4"/>
        <v>0</v>
      </c>
    </row>
    <row r="23" spans="2:24" ht="12.75" customHeight="1">
      <c r="B23" s="75" t="s">
        <v>102</v>
      </c>
      <c r="C23" s="21">
        <f t="shared" ref="C23:T23" si="5">SUM(C19:C22)</f>
        <v>-3155</v>
      </c>
      <c r="D23" s="21">
        <f t="shared" si="5"/>
        <v>-7782</v>
      </c>
      <c r="E23" s="21">
        <f t="shared" si="5"/>
        <v>-58176</v>
      </c>
      <c r="F23" s="21">
        <f t="shared" si="5"/>
        <v>-65958</v>
      </c>
      <c r="G23" s="21">
        <f t="shared" si="5"/>
        <v>-7999</v>
      </c>
      <c r="H23" s="21">
        <f t="shared" si="5"/>
        <v>-77112</v>
      </c>
      <c r="I23" s="21">
        <f t="shared" si="5"/>
        <v>-16</v>
      </c>
      <c r="J23" s="21">
        <f t="shared" si="5"/>
        <v>-15116</v>
      </c>
      <c r="K23" s="21">
        <f t="shared" si="5"/>
        <v>-15132</v>
      </c>
      <c r="L23" s="21">
        <f t="shared" si="5"/>
        <v>-79750</v>
      </c>
      <c r="M23" s="21">
        <f t="shared" si="5"/>
        <v>-1168</v>
      </c>
      <c r="N23" s="21">
        <f t="shared" si="5"/>
        <v>-4631</v>
      </c>
      <c r="O23" s="21">
        <f t="shared" si="5"/>
        <v>-11287</v>
      </c>
      <c r="P23" s="21">
        <f t="shared" si="5"/>
        <v>-17086</v>
      </c>
      <c r="Q23" s="21">
        <f t="shared" si="5"/>
        <v>-412</v>
      </c>
      <c r="R23" s="21">
        <f t="shared" si="5"/>
        <v>-3723</v>
      </c>
      <c r="S23" s="21">
        <f t="shared" si="5"/>
        <v>-2383</v>
      </c>
      <c r="T23" s="21">
        <f t="shared" si="5"/>
        <v>-6518</v>
      </c>
      <c r="U23" s="22">
        <f t="shared" si="3"/>
        <v>-195598</v>
      </c>
      <c r="V23" s="4"/>
      <c r="W23" s="11">
        <f>SUM('Aberdeen City:West Lothian'!W23)</f>
        <v>-195598</v>
      </c>
      <c r="X23" s="12">
        <f t="shared" si="4"/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f>SUM('Aberdeen City:West Lothian'!C25)</f>
        <v>0</v>
      </c>
      <c r="D25" s="38">
        <f>SUM('Aberdeen City:West Lothian'!D25)</f>
        <v>0</v>
      </c>
      <c r="E25" s="38">
        <f>SUM('Aberdeen City:West Lothian'!E25)</f>
        <v>0</v>
      </c>
      <c r="F25" s="34">
        <f>SUM(D25:E25)</f>
        <v>0</v>
      </c>
      <c r="G25" s="38">
        <f>SUM('Aberdeen City:West Lothian'!G25)</f>
        <v>0</v>
      </c>
      <c r="H25" s="34">
        <f>SUM(C25,F25,G25)</f>
        <v>0</v>
      </c>
      <c r="I25" s="38">
        <f>SUM('Aberdeen City:West Lothian'!I25)</f>
        <v>0</v>
      </c>
      <c r="J25" s="38">
        <f>SUM('Aberdeen City:West Lothian'!J25)</f>
        <v>0</v>
      </c>
      <c r="K25" s="34">
        <f>SUM(I25:J25)</f>
        <v>0</v>
      </c>
      <c r="L25" s="38">
        <f>SUM('Aberdeen City:West Lothian'!L25)</f>
        <v>0</v>
      </c>
      <c r="M25" s="38">
        <f>SUM('Aberdeen City:West Lothian'!M25)</f>
        <v>0</v>
      </c>
      <c r="N25" s="38">
        <f>SUM('Aberdeen City:West Lothian'!N25)</f>
        <v>-74</v>
      </c>
      <c r="O25" s="38">
        <f>SUM('Aberdeen City:West Lothian'!O25)</f>
        <v>0</v>
      </c>
      <c r="P25" s="34">
        <f>SUM(M25:O25)</f>
        <v>-74</v>
      </c>
      <c r="Q25" s="38">
        <f>SUM('Aberdeen City:West Lothian'!Q25)</f>
        <v>0</v>
      </c>
      <c r="R25" s="38">
        <f>SUM('Aberdeen City:West Lothian'!R25)</f>
        <v>0</v>
      </c>
      <c r="S25" s="38">
        <f>SUM('Aberdeen City:West Lothian'!S25)</f>
        <v>0</v>
      </c>
      <c r="T25" s="34">
        <f>SUM(Q25:S25)</f>
        <v>0</v>
      </c>
      <c r="U25" s="35">
        <f t="shared" si="3"/>
        <v>-74</v>
      </c>
    </row>
    <row r="26" spans="2:24" ht="12.75" customHeight="1">
      <c r="B26" s="25" t="s">
        <v>105</v>
      </c>
      <c r="C26" s="21">
        <f>SUM(C22,C25)</f>
        <v>913</v>
      </c>
      <c r="D26" s="21">
        <f t="shared" ref="D26:T26" si="6">SUM(D22,D25)</f>
        <v>-6759</v>
      </c>
      <c r="E26" s="21">
        <f t="shared" si="6"/>
        <v>-53036</v>
      </c>
      <c r="F26" s="21">
        <f t="shared" si="6"/>
        <v>-59795</v>
      </c>
      <c r="G26" s="21">
        <f t="shared" si="6"/>
        <v>-6360</v>
      </c>
      <c r="H26" s="21">
        <f t="shared" si="6"/>
        <v>-65242</v>
      </c>
      <c r="I26" s="21">
        <f t="shared" si="6"/>
        <v>-16</v>
      </c>
      <c r="J26" s="21">
        <f t="shared" si="6"/>
        <v>-14343</v>
      </c>
      <c r="K26" s="21">
        <f t="shared" si="6"/>
        <v>-14359</v>
      </c>
      <c r="L26" s="21">
        <f t="shared" si="6"/>
        <v>-79818</v>
      </c>
      <c r="M26" s="21">
        <f t="shared" si="6"/>
        <v>-1168</v>
      </c>
      <c r="N26" s="21">
        <f t="shared" si="6"/>
        <v>-4251</v>
      </c>
      <c r="O26" s="21">
        <f t="shared" si="6"/>
        <v>-11287</v>
      </c>
      <c r="P26" s="21">
        <f t="shared" si="6"/>
        <v>-16706</v>
      </c>
      <c r="Q26" s="21">
        <f t="shared" si="6"/>
        <v>-412</v>
      </c>
      <c r="R26" s="21">
        <f t="shared" si="6"/>
        <v>-3723</v>
      </c>
      <c r="S26" s="21">
        <f t="shared" si="6"/>
        <v>-2383</v>
      </c>
      <c r="T26" s="21">
        <f t="shared" si="6"/>
        <v>-6518</v>
      </c>
      <c r="U26" s="22">
        <f t="shared" si="3"/>
        <v>-182643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>C13+C23</f>
        <v>3362</v>
      </c>
      <c r="D28" s="17">
        <f t="shared" ref="D28:U28" si="7">D13+D23</f>
        <v>81482</v>
      </c>
      <c r="E28" s="17">
        <f t="shared" si="7"/>
        <v>139874</v>
      </c>
      <c r="F28" s="17">
        <f t="shared" si="7"/>
        <v>221356</v>
      </c>
      <c r="G28" s="17">
        <f t="shared" si="7"/>
        <v>63431</v>
      </c>
      <c r="H28" s="17">
        <f t="shared" si="7"/>
        <v>288149</v>
      </c>
      <c r="I28" s="17">
        <f t="shared" si="7"/>
        <v>13138</v>
      </c>
      <c r="J28" s="17">
        <f t="shared" si="7"/>
        <v>30761</v>
      </c>
      <c r="K28" s="17">
        <f t="shared" si="7"/>
        <v>43899</v>
      </c>
      <c r="L28" s="17">
        <f t="shared" si="7"/>
        <v>-41245</v>
      </c>
      <c r="M28" s="17">
        <f t="shared" si="7"/>
        <v>6948</v>
      </c>
      <c r="N28" s="17">
        <f t="shared" si="7"/>
        <v>86154</v>
      </c>
      <c r="O28" s="17">
        <f t="shared" si="7"/>
        <v>19308</v>
      </c>
      <c r="P28" s="17">
        <f t="shared" si="7"/>
        <v>112410</v>
      </c>
      <c r="Q28" s="17">
        <f t="shared" si="7"/>
        <v>-7</v>
      </c>
      <c r="R28" s="17">
        <f t="shared" si="7"/>
        <v>21356</v>
      </c>
      <c r="S28" s="17">
        <f t="shared" si="7"/>
        <v>2172</v>
      </c>
      <c r="T28" s="17">
        <f t="shared" si="7"/>
        <v>23521</v>
      </c>
      <c r="U28" s="18">
        <f t="shared" si="7"/>
        <v>426734</v>
      </c>
      <c r="V28" s="4"/>
      <c r="W28" s="11">
        <f>SUM('Aberdeen City:West Lothian'!W28)</f>
        <v>426734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f>SUM('Aberdeen City:West Lothian'!C30)</f>
        <v>291</v>
      </c>
      <c r="D30" s="33">
        <f>SUM('Aberdeen City:West Lothian'!D30)</f>
        <v>19</v>
      </c>
      <c r="E30" s="33">
        <f>SUM('Aberdeen City:West Lothian'!E30)</f>
        <v>5850</v>
      </c>
      <c r="F30" s="34">
        <f>SUM(D30:E30)</f>
        <v>5869</v>
      </c>
      <c r="G30" s="33">
        <f>SUM('Aberdeen City:West Lothian'!G30)</f>
        <v>1063</v>
      </c>
      <c r="H30" s="34">
        <f>SUM(C30,F30,G30)</f>
        <v>7223</v>
      </c>
      <c r="I30" s="33">
        <f>SUM('Aberdeen City:West Lothian'!I30)</f>
        <v>1</v>
      </c>
      <c r="J30" s="33">
        <f>SUM('Aberdeen City:West Lothian'!J30)</f>
        <v>232</v>
      </c>
      <c r="K30" s="34">
        <f>SUM(I30:J30)</f>
        <v>233</v>
      </c>
      <c r="L30" s="33">
        <f>SUM('Aberdeen City:West Lothian'!L30)</f>
        <v>134</v>
      </c>
      <c r="M30" s="33">
        <f>SUM('Aberdeen City:West Lothian'!M30)</f>
        <v>1</v>
      </c>
      <c r="N30" s="36"/>
      <c r="O30" s="33">
        <f>SUM('Aberdeen City:West Lothian'!O30)</f>
        <v>551</v>
      </c>
      <c r="P30" s="34">
        <f>SUM(M30:O30)</f>
        <v>552</v>
      </c>
      <c r="Q30" s="36"/>
      <c r="R30" s="33">
        <f>SUM('Aberdeen City:West Lothian'!R30)</f>
        <v>1</v>
      </c>
      <c r="S30" s="36"/>
      <c r="T30" s="34">
        <f>SUM(Q30:S30)</f>
        <v>1</v>
      </c>
      <c r="U30" s="35">
        <f>SUM(H30,K30,L30,P30,T30)</f>
        <v>8143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132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f>SUM('Aberdeen City:West Lothian'!C33)</f>
        <v>2576</v>
      </c>
      <c r="D33" s="38">
        <f>SUM('Aberdeen City:West Lothian'!D33)</f>
        <v>55682</v>
      </c>
      <c r="E33" s="38">
        <f>SUM('Aberdeen City:West Lothian'!E33)</f>
        <v>198544</v>
      </c>
      <c r="F33" s="38">
        <f>SUM('Aberdeen City:West Lothian'!F33)</f>
        <v>254226</v>
      </c>
      <c r="G33" s="38">
        <f>SUM('Aberdeen City:West Lothian'!G33)</f>
        <v>73128</v>
      </c>
      <c r="H33" s="38">
        <f>SUM('Aberdeen City:West Lothian'!H33)</f>
        <v>329930</v>
      </c>
      <c r="I33" s="38">
        <f>SUM('Aberdeen City:West Lothian'!I33)</f>
        <v>14106</v>
      </c>
      <c r="J33" s="38">
        <f>SUM('Aberdeen City:West Lothian'!J33)</f>
        <v>50989</v>
      </c>
      <c r="K33" s="38">
        <f>SUM('Aberdeen City:West Lothian'!K33)</f>
        <v>65095</v>
      </c>
      <c r="L33" s="38">
        <f>SUM('Aberdeen City:West Lothian'!L33)</f>
        <v>35151</v>
      </c>
      <c r="M33" s="38">
        <f>SUM('Aberdeen City:West Lothian'!M33)</f>
        <v>8547</v>
      </c>
      <c r="N33" s="38">
        <f>SUM('Aberdeen City:West Lothian'!N33)</f>
        <v>86924</v>
      </c>
      <c r="O33" s="38">
        <f>SUM('Aberdeen City:West Lothian'!O33)</f>
        <v>26884</v>
      </c>
      <c r="P33" s="38">
        <f>SUM('Aberdeen City:West Lothian'!P33)</f>
        <v>122355</v>
      </c>
      <c r="Q33" s="38">
        <f>SUM('Aberdeen City:West Lothian'!Q33)</f>
        <v>307</v>
      </c>
      <c r="R33" s="38">
        <f>SUM('Aberdeen City:West Lothian'!R33)</f>
        <v>25520</v>
      </c>
      <c r="S33" s="38">
        <f>SUM('Aberdeen City:West Lothian'!S33)</f>
        <v>4215</v>
      </c>
      <c r="T33" s="38">
        <f>SUM('Aberdeen City:West Lothian'!T33)</f>
        <v>30042</v>
      </c>
      <c r="U33" s="38">
        <f>SUM('Aberdeen City:West Lothian'!U33)</f>
        <v>582573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f>SUM('Aberdeen City:West Lothian'!C34)</f>
        <v>475</v>
      </c>
      <c r="D34" s="38">
        <f>SUM('Aberdeen City:West Lothian'!D34)</f>
        <v>-1528</v>
      </c>
      <c r="E34" s="38">
        <f>SUM('Aberdeen City:West Lothian'!E34)</f>
        <v>-50124</v>
      </c>
      <c r="F34" s="38">
        <f>SUM('Aberdeen City:West Lothian'!F34)</f>
        <v>-51652</v>
      </c>
      <c r="G34" s="38">
        <f>SUM('Aberdeen City:West Lothian'!G34)</f>
        <v>-7096</v>
      </c>
      <c r="H34" s="38">
        <f>SUM('Aberdeen City:West Lothian'!H34)</f>
        <v>-58273</v>
      </c>
      <c r="I34" s="38">
        <f>SUM('Aberdeen City:West Lothian'!I34)</f>
        <v>-13</v>
      </c>
      <c r="J34" s="38">
        <f>SUM('Aberdeen City:West Lothian'!J34)</f>
        <v>-15308</v>
      </c>
      <c r="K34" s="38">
        <f>SUM('Aberdeen City:West Lothian'!K34)</f>
        <v>-15321</v>
      </c>
      <c r="L34" s="38">
        <f>SUM('Aberdeen City:West Lothian'!L34)</f>
        <v>-74537</v>
      </c>
      <c r="M34" s="38">
        <f>SUM('Aberdeen City:West Lothian'!M34)</f>
        <v>-1058</v>
      </c>
      <c r="N34" s="38">
        <f>SUM('Aberdeen City:West Lothian'!N34)</f>
        <v>-4360</v>
      </c>
      <c r="O34" s="38">
        <f>SUM('Aberdeen City:West Lothian'!O34)</f>
        <v>-10012</v>
      </c>
      <c r="P34" s="38">
        <f>SUM('Aberdeen City:West Lothian'!P34)</f>
        <v>-15430</v>
      </c>
      <c r="Q34" s="38">
        <f>SUM('Aberdeen City:West Lothian'!Q34)</f>
        <v>-313</v>
      </c>
      <c r="R34" s="38">
        <f>SUM('Aberdeen City:West Lothian'!R34)</f>
        <v>-3555</v>
      </c>
      <c r="S34" s="38">
        <f>SUM('Aberdeen City:West Lothian'!S34)</f>
        <v>-2275</v>
      </c>
      <c r="T34" s="38">
        <f>SUM('Aberdeen City:West Lothian'!T34)</f>
        <v>-6143</v>
      </c>
      <c r="U34" s="38">
        <f>SUM('Aberdeen City:West Lothian'!U34)</f>
        <v>-169704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f>SUM('Aberdeen City:West Lothian'!C35)</f>
        <v>3051</v>
      </c>
      <c r="D35" s="38">
        <f>SUM('Aberdeen City:West Lothian'!D35)</f>
        <v>54154</v>
      </c>
      <c r="E35" s="38">
        <f>SUM('Aberdeen City:West Lothian'!E35)</f>
        <v>148420</v>
      </c>
      <c r="F35" s="38">
        <f>SUM('Aberdeen City:West Lothian'!F35)</f>
        <v>202574</v>
      </c>
      <c r="G35" s="38">
        <f>SUM('Aberdeen City:West Lothian'!G35)</f>
        <v>66032</v>
      </c>
      <c r="H35" s="38">
        <f>SUM('Aberdeen City:West Lothian'!H35)</f>
        <v>271657</v>
      </c>
      <c r="I35" s="38">
        <f>SUM('Aberdeen City:West Lothian'!I35)</f>
        <v>14093</v>
      </c>
      <c r="J35" s="38">
        <f>SUM('Aberdeen City:West Lothian'!J35)</f>
        <v>35681</v>
      </c>
      <c r="K35" s="38">
        <f>SUM('Aberdeen City:West Lothian'!K35)</f>
        <v>49774</v>
      </c>
      <c r="L35" s="38">
        <f>SUM('Aberdeen City:West Lothian'!L35)</f>
        <v>-39386</v>
      </c>
      <c r="M35" s="38">
        <f>SUM('Aberdeen City:West Lothian'!M35)</f>
        <v>7489</v>
      </c>
      <c r="N35" s="38">
        <f>SUM('Aberdeen City:West Lothian'!N35)</f>
        <v>82564</v>
      </c>
      <c r="O35" s="38">
        <f>SUM('Aberdeen City:West Lothian'!O35)</f>
        <v>16872</v>
      </c>
      <c r="P35" s="38">
        <f>SUM('Aberdeen City:West Lothian'!P35)</f>
        <v>106925</v>
      </c>
      <c r="Q35" s="38">
        <f>SUM('Aberdeen City:West Lothian'!Q35)</f>
        <v>-6</v>
      </c>
      <c r="R35" s="38">
        <f>SUM('Aberdeen City:West Lothian'!R35)</f>
        <v>21965</v>
      </c>
      <c r="S35" s="38">
        <f>SUM('Aberdeen City:West Lothian'!S35)</f>
        <v>1940</v>
      </c>
      <c r="T35" s="38">
        <f>SUM('Aberdeen City:West Lothian'!T35)</f>
        <v>23899</v>
      </c>
      <c r="U35" s="38">
        <f>SUM('Aberdeen City:West Lothian'!U35)</f>
        <v>412869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f>SUM('Aberdeen City:West Lothian'!N40)</f>
        <v>48356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f>SUM('Aberdeen City:West Lothian'!N41)</f>
        <v>6040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f>SUM('Aberdeen City:West Lothian'!N42)</f>
        <v>207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f>SUM('Aberdeen City:West Lothian'!N43)</f>
        <v>781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f>SUM('Aberdeen City:West Lothian'!N44)</f>
        <v>3089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f>SUM('Aberdeen City:West Lothian'!N45)</f>
        <v>9016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f>SUM('Aberdeen City:West Lothian'!N46)</f>
        <v>6873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f>SUM('Aberdeen City:West Lothian'!N47)</f>
        <v>2579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76941</v>
      </c>
      <c r="O48" s="5"/>
      <c r="P48" s="4"/>
      <c r="Q48" s="4"/>
      <c r="R48" s="4"/>
      <c r="S48" s="4"/>
      <c r="T48" s="4"/>
      <c r="U48" s="4"/>
    </row>
    <row r="49" spans="2:21" ht="12.75" customHeight="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 ht="12.75" customHeight="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 ht="12.75" customHeight="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f>SUM('Aberdeen City:West Lothian'!N51)</f>
        <v>781</v>
      </c>
      <c r="O51" s="5"/>
      <c r="P51" s="4"/>
      <c r="Q51" s="4"/>
      <c r="R51" s="4"/>
      <c r="S51" s="4"/>
      <c r="T51" s="4"/>
    </row>
    <row r="52" spans="2:21" ht="12.75" customHeight="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 ht="12.75" customHeight="1">
      <c r="C53" s="69">
        <f>C16-C33</f>
        <v>-127</v>
      </c>
      <c r="D53" s="69">
        <f>D16-D33</f>
        <v>32559</v>
      </c>
      <c r="E53" s="69">
        <f>E16-E33</f>
        <v>-5634</v>
      </c>
      <c r="F53" s="69">
        <f>F16-F33</f>
        <v>26925</v>
      </c>
      <c r="G53" s="69">
        <f>G16-G33</f>
        <v>-3337</v>
      </c>
      <c r="H53" s="69">
        <f>H16-H33</f>
        <v>23461</v>
      </c>
      <c r="I53" s="69">
        <f>I16-I33</f>
        <v>-952</v>
      </c>
      <c r="J53" s="69">
        <f>J16-J33</f>
        <v>-5885</v>
      </c>
      <c r="K53" s="69">
        <f>K16-K33</f>
        <v>-6837</v>
      </c>
      <c r="L53" s="69">
        <f>L16-L33</f>
        <v>3422</v>
      </c>
      <c r="M53" s="69">
        <f>M16-M33</f>
        <v>-431</v>
      </c>
      <c r="N53" s="69">
        <f>N16-N33</f>
        <v>3481</v>
      </c>
      <c r="O53" s="69">
        <f>O16-O33</f>
        <v>3711</v>
      </c>
      <c r="P53" s="69">
        <f>P16-P33</f>
        <v>6761</v>
      </c>
      <c r="Q53" s="69">
        <f>Q16-Q33</f>
        <v>98</v>
      </c>
      <c r="R53" s="69">
        <f>R16-R33</f>
        <v>-441</v>
      </c>
      <c r="S53" s="69">
        <f>S16-S33</f>
        <v>340</v>
      </c>
      <c r="T53" s="69">
        <f>T16-T33</f>
        <v>-3</v>
      </c>
      <c r="U53" s="69">
        <f>U16-U33</f>
        <v>26804</v>
      </c>
    </row>
    <row r="54" spans="2:21" ht="12.75" customHeight="1">
      <c r="C54" s="69">
        <f>C26-C34</f>
        <v>438</v>
      </c>
      <c r="D54" s="69">
        <f>D26-D34</f>
        <v>-5231</v>
      </c>
      <c r="E54" s="69">
        <f>E26-E34</f>
        <v>-2912</v>
      </c>
      <c r="F54" s="69">
        <f>F26-F34</f>
        <v>-8143</v>
      </c>
      <c r="G54" s="69">
        <f>G26-G34</f>
        <v>736</v>
      </c>
      <c r="H54" s="69">
        <f>H26-H34</f>
        <v>-6969</v>
      </c>
      <c r="I54" s="69">
        <f>I26-I34</f>
        <v>-3</v>
      </c>
      <c r="J54" s="69">
        <f>J26-J34</f>
        <v>965</v>
      </c>
      <c r="K54" s="69">
        <f>K26-K34</f>
        <v>962</v>
      </c>
      <c r="L54" s="69">
        <f>L26-L34</f>
        <v>-5281</v>
      </c>
      <c r="M54" s="69">
        <f>M26-M34</f>
        <v>-110</v>
      </c>
      <c r="N54" s="69">
        <f>N26-N34</f>
        <v>109</v>
      </c>
      <c r="O54" s="69">
        <f>O26-O34</f>
        <v>-1275</v>
      </c>
      <c r="P54" s="69">
        <f>P26-P34</f>
        <v>-1276</v>
      </c>
      <c r="Q54" s="69">
        <f>Q26-Q34</f>
        <v>-99</v>
      </c>
      <c r="R54" s="69">
        <f>R26-R34</f>
        <v>-168</v>
      </c>
      <c r="S54" s="69">
        <f>S26-S34</f>
        <v>-108</v>
      </c>
      <c r="T54" s="69">
        <f>T26-T34</f>
        <v>-375</v>
      </c>
      <c r="U54" s="69">
        <f>U26-U34</f>
        <v>-12939</v>
      </c>
    </row>
    <row r="55" spans="2:21" ht="12.75" customHeight="1">
      <c r="C55" s="69">
        <f>C28-C35</f>
        <v>311</v>
      </c>
      <c r="D55" s="69">
        <f>D28-D35</f>
        <v>27328</v>
      </c>
      <c r="E55" s="69">
        <f>E28-E35</f>
        <v>-8546</v>
      </c>
      <c r="F55" s="69">
        <f>F28-F35</f>
        <v>18782</v>
      </c>
      <c r="G55" s="69">
        <f>G28-G35</f>
        <v>-2601</v>
      </c>
      <c r="H55" s="69">
        <f>H28-H35</f>
        <v>16492</v>
      </c>
      <c r="I55" s="69">
        <f>I28-I35</f>
        <v>-955</v>
      </c>
      <c r="J55" s="69">
        <f>J28-J35</f>
        <v>-4920</v>
      </c>
      <c r="K55" s="69">
        <f>K28-K35</f>
        <v>-5875</v>
      </c>
      <c r="L55" s="69">
        <f>L28-L35</f>
        <v>-1859</v>
      </c>
      <c r="M55" s="69">
        <f>M28-M35</f>
        <v>-541</v>
      </c>
      <c r="N55" s="69">
        <f>N28-N35</f>
        <v>3590</v>
      </c>
      <c r="O55" s="69">
        <f>O28-O35</f>
        <v>2436</v>
      </c>
      <c r="P55" s="69">
        <f>P28-P35</f>
        <v>5485</v>
      </c>
      <c r="Q55" s="69">
        <f>Q28-Q35</f>
        <v>-1</v>
      </c>
      <c r="R55" s="69">
        <f>R28-R35</f>
        <v>-609</v>
      </c>
      <c r="S55" s="69">
        <f>S28-S35</f>
        <v>232</v>
      </c>
      <c r="T55" s="69">
        <f>T28-T35</f>
        <v>-378</v>
      </c>
      <c r="U55" s="69">
        <f>U28-U35</f>
        <v>13865</v>
      </c>
    </row>
    <row r="56" spans="2:21" ht="12.75" customHeight="1"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2:21" ht="12.75" customHeight="1">
      <c r="C57" s="68" t="str">
        <f>IF(AND(OR(C53&gt;1000,C53&lt;-1000),IF(ISERROR(C53/C33),TRUE,OR(C53/C33&gt;0.05,C53/C33&lt;-0.05))),"FLAG","IGNORE")</f>
        <v>IGNORE</v>
      </c>
      <c r="D57" s="68" t="str">
        <f>IF(AND(OR(D53&gt;1000,D53&lt;-1000),IF(ISERROR(D53/D33),TRUE,OR(D53/D33&gt;0.05,D53/D33&lt;-0.05))),"FLAG","IGNORE")</f>
        <v>FLAG</v>
      </c>
      <c r="E57" s="68" t="str">
        <f>IF(AND(OR(E53&gt;1000,E53&lt;-1000),IF(ISERROR(E53/E33),TRUE,OR(E53/E33&gt;0.05,E53/E33&lt;-0.05))),"FLAG","IGNORE")</f>
        <v>IGNORE</v>
      </c>
      <c r="F57" s="68" t="str">
        <f>IF(AND(OR(F53&gt;1000,F53&lt;-1000),IF(ISERROR(F53/F33),TRUE,OR(F53/F33&gt;0.05,F53/F33&lt;-0.05))),"FLAG","IGNORE")</f>
        <v>FLAG</v>
      </c>
      <c r="G57" s="68" t="str">
        <f>IF(AND(OR(G53&gt;1000,G53&lt;-1000),IF(ISERROR(G53/G33),TRUE,OR(G53/G33&gt;0.05,G53/G33&lt;-0.05))),"FLAG","IGNORE")</f>
        <v>IGNORE</v>
      </c>
      <c r="H57" s="68" t="str">
        <f>IF(AND(OR(H53&gt;1000,H53&lt;-1000),IF(ISERROR(H53/H33),TRUE,OR(H53/H33&gt;0.05,H53/H33&lt;-0.05))),"FLAG","IGNORE")</f>
        <v>FLAG</v>
      </c>
      <c r="I57" s="68" t="str">
        <f>IF(AND(OR(I53&gt;1000,I53&lt;-1000),IF(ISERROR(I53/I33),TRUE,OR(I53/I33&gt;0.05,I53/I33&lt;-0.05))),"FLAG","IGNORE")</f>
        <v>IGNORE</v>
      </c>
      <c r="J57" s="68" t="str">
        <f>IF(AND(OR(J53&gt;1000,J53&lt;-1000),IF(ISERROR(J53/J33),TRUE,OR(J53/J33&gt;0.05,J53/J33&lt;-0.05))),"FLAG","IGNORE")</f>
        <v>FLAG</v>
      </c>
      <c r="K57" s="68" t="str">
        <f>IF(AND(OR(K53&gt;1000,K53&lt;-1000),IF(ISERROR(K53/K33),TRUE,OR(K53/K33&gt;0.05,K53/K33&lt;-0.05))),"FLAG","IGNORE")</f>
        <v>FLAG</v>
      </c>
      <c r="L57" s="68" t="str">
        <f>IF(AND(OR(L53&gt;1000,L53&lt;-1000),IF(ISERROR(L53/L33),TRUE,OR(L53/L33&gt;0.05,L53/L33&lt;-0.05))),"FLAG","IGNORE")</f>
        <v>FLAG</v>
      </c>
      <c r="M57" s="68" t="str">
        <f>IF(AND(OR(M53&gt;1000,M53&lt;-1000),IF(ISERROR(M53/M33),TRUE,OR(M53/M33&gt;0.05,M53/M33&lt;-0.05))),"FLAG","IGNORE")</f>
        <v>IGNORE</v>
      </c>
      <c r="N57" s="68" t="str">
        <f>IF(AND(OR(N53&gt;1000,N53&lt;-1000),IF(ISERROR(N53/N33),TRUE,OR(N53/N33&gt;0.05,N53/N33&lt;-0.05))),"FLAG","IGNORE")</f>
        <v>IGNORE</v>
      </c>
      <c r="O57" s="68" t="str">
        <f>IF(AND(OR(O53&gt;1000,O53&lt;-1000),IF(ISERROR(O53/O33),TRUE,OR(O53/O33&gt;0.05,O53/O33&lt;-0.05))),"FLAG","IGNORE")</f>
        <v>FLAG</v>
      </c>
      <c r="P57" s="68" t="str">
        <f>IF(AND(OR(P53&gt;1000,P53&lt;-1000),IF(ISERROR(P53/P33),TRUE,OR(P53/P33&gt;0.05,P53/P33&lt;-0.05))),"FLAG","IGNORE")</f>
        <v>FLAG</v>
      </c>
      <c r="Q57" s="68" t="str">
        <f>IF(AND(OR(Q53&gt;1000,Q53&lt;-1000),IF(ISERROR(Q53/Q33),TRUE,OR(Q53/Q33&gt;0.05,Q53/Q33&lt;-0.05))),"FLAG","IGNORE")</f>
        <v>IGNORE</v>
      </c>
      <c r="R57" s="68" t="str">
        <f>IF(AND(OR(R53&gt;1000,R53&lt;-1000),IF(ISERROR(R53/R33),TRUE,OR(R53/R33&gt;0.05,R53/R33&lt;-0.05))),"FLAG","IGNORE")</f>
        <v>IGNORE</v>
      </c>
      <c r="S57" s="68" t="str">
        <f>IF(AND(OR(S53&gt;1000,S53&lt;-1000),IF(ISERROR(S53/S33),TRUE,OR(S53/S33&gt;0.05,S53/S33&lt;-0.05))),"FLAG","IGNORE")</f>
        <v>IGNORE</v>
      </c>
      <c r="T57" s="68" t="str">
        <f>IF(AND(OR(T53&gt;1000,T53&lt;-1000),IF(ISERROR(T53/T33),TRUE,OR(T53/T33&gt;0.05,T53/T33&lt;-0.05))),"FLAG","IGNORE")</f>
        <v>IGNORE</v>
      </c>
      <c r="U57" s="68" t="str">
        <f>IF(AND(OR(U53&gt;1000,U53&lt;-1000),IF(ISERROR(U53/U33),TRUE,OR(U53/U33&gt;0.05,U53/U33&lt;-0.05))),"FLAG","IGNORE")</f>
        <v>IGNORE</v>
      </c>
    </row>
    <row r="58" spans="2:21" ht="12.75" customHeight="1">
      <c r="C58" s="68" t="str">
        <f>IF(AND(OR(C54&gt;1000,C54&lt;-1000),IF(ISERROR(C54/C34),TRUE,OR(C54/C34&gt;0.05,C54/C34&lt;-0.05))),"FLAG","IGNORE")</f>
        <v>IGNORE</v>
      </c>
      <c r="D58" s="68" t="str">
        <f>IF(AND(OR(D54&gt;1000,D54&lt;-1000),IF(ISERROR(D54/D34),TRUE,OR(D54/D34&gt;0.05,D54/D34&lt;-0.05))),"FLAG","IGNORE")</f>
        <v>FLAG</v>
      </c>
      <c r="E58" s="68" t="str">
        <f>IF(AND(OR(E54&gt;1000,E54&lt;-1000),IF(ISERROR(E54/E34),TRUE,OR(E54/E34&gt;0.05,E54/E34&lt;-0.05))),"FLAG","IGNORE")</f>
        <v>FLAG</v>
      </c>
      <c r="F58" s="68" t="str">
        <f>IF(AND(OR(F54&gt;1000,F54&lt;-1000),IF(ISERROR(F54/F34),TRUE,OR(F54/F34&gt;0.05,F54/F34&lt;-0.05))),"FLAG","IGNORE")</f>
        <v>FLAG</v>
      </c>
      <c r="G58" s="68" t="str">
        <f>IF(AND(OR(G54&gt;1000,G54&lt;-1000),IF(ISERROR(G54/G34),TRUE,OR(G54/G34&gt;0.05,G54/G34&lt;-0.05))),"FLAG","IGNORE")</f>
        <v>IGNORE</v>
      </c>
      <c r="H58" s="68" t="str">
        <f>IF(AND(OR(H54&gt;1000,H54&lt;-1000),IF(ISERROR(H54/H34),TRUE,OR(H54/H34&gt;0.05,H54/H34&lt;-0.05))),"FLAG","IGNORE")</f>
        <v>FLAG</v>
      </c>
      <c r="I58" s="68" t="str">
        <f>IF(AND(OR(I54&gt;1000,I54&lt;-1000),IF(ISERROR(I54/I34),TRUE,OR(I54/I34&gt;0.05,I54/I34&lt;-0.05))),"FLAG","IGNORE")</f>
        <v>IGNORE</v>
      </c>
      <c r="J58" s="68" t="str">
        <f>IF(AND(OR(J54&gt;1000,J54&lt;-1000),IF(ISERROR(J54/J34),TRUE,OR(J54/J34&gt;0.05,J54/J34&lt;-0.05))),"FLAG","IGNORE")</f>
        <v>IGNORE</v>
      </c>
      <c r="K58" s="68" t="str">
        <f>IF(AND(OR(K54&gt;1000,K54&lt;-1000),IF(ISERROR(K54/K34),TRUE,OR(K54/K34&gt;0.05,K54/K34&lt;-0.05))),"FLAG","IGNORE")</f>
        <v>IGNORE</v>
      </c>
      <c r="L58" s="68" t="str">
        <f>IF(AND(OR(L54&gt;1000,L54&lt;-1000),IF(ISERROR(L54/L34),TRUE,OR(L54/L34&gt;0.05,L54/L34&lt;-0.05))),"FLAG","IGNORE")</f>
        <v>FLAG</v>
      </c>
      <c r="M58" s="68" t="str">
        <f>IF(AND(OR(M54&gt;1000,M54&lt;-1000),IF(ISERROR(M54/M34),TRUE,OR(M54/M34&gt;0.05,M54/M34&lt;-0.05))),"FLAG","IGNORE")</f>
        <v>IGNORE</v>
      </c>
      <c r="N58" s="68" t="str">
        <f>IF(AND(OR(N54&gt;1000,N54&lt;-1000),IF(ISERROR(N54/N34),TRUE,OR(N54/N34&gt;0.05,N54/N34&lt;-0.05))),"FLAG","IGNORE")</f>
        <v>IGNORE</v>
      </c>
      <c r="O58" s="68" t="str">
        <f>IF(AND(OR(O54&gt;1000,O54&lt;-1000),IF(ISERROR(O54/O34),TRUE,OR(O54/O34&gt;0.05,O54/O34&lt;-0.05))),"FLAG","IGNORE")</f>
        <v>FLAG</v>
      </c>
      <c r="P58" s="68" t="str">
        <f>IF(AND(OR(P54&gt;1000,P54&lt;-1000),IF(ISERROR(P54/P34),TRUE,OR(P54/P34&gt;0.05,P54/P34&lt;-0.05))),"FLAG","IGNORE")</f>
        <v>FLAG</v>
      </c>
      <c r="Q58" s="68" t="str">
        <f>IF(AND(OR(Q54&gt;1000,Q54&lt;-1000),IF(ISERROR(Q54/Q34),TRUE,OR(Q54/Q34&gt;0.05,Q54/Q34&lt;-0.05))),"FLAG","IGNORE")</f>
        <v>IGNORE</v>
      </c>
      <c r="R58" s="68" t="str">
        <f>IF(AND(OR(R54&gt;1000,R54&lt;-1000),IF(ISERROR(R54/R34),TRUE,OR(R54/R34&gt;0.05,R54/R34&lt;-0.05))),"FLAG","IGNORE")</f>
        <v>IGNORE</v>
      </c>
      <c r="S58" s="68" t="str">
        <f>IF(AND(OR(S54&gt;1000,S54&lt;-1000),IF(ISERROR(S54/S34),TRUE,OR(S54/S34&gt;0.05,S54/S34&lt;-0.05))),"FLAG","IGNORE")</f>
        <v>IGNORE</v>
      </c>
      <c r="T58" s="68" t="str">
        <f>IF(AND(OR(T54&gt;1000,T54&lt;-1000),IF(ISERROR(T54/T34),TRUE,OR(T54/T34&gt;0.05,T54/T34&lt;-0.05))),"FLAG","IGNORE")</f>
        <v>IGNORE</v>
      </c>
      <c r="U58" s="68" t="str">
        <f>IF(AND(OR(U54&gt;1000,U54&lt;-1000),IF(ISERROR(U54/U34),TRUE,OR(U54/U34&gt;0.05,U54/U34&lt;-0.05))),"FLAG","IGNORE")</f>
        <v>FLAG</v>
      </c>
    </row>
    <row r="59" spans="2:21" ht="12.75" customHeight="1">
      <c r="C59" s="68" t="str">
        <f>IF(AND(OR(C55&gt;1000,C55&lt;-1000),IF(ISERROR(C55/C35),TRUE,OR(C55/C35&gt;0.05,C55/C35&lt;-0.05))),"FLAG","IGNORE")</f>
        <v>IGNORE</v>
      </c>
      <c r="D59" s="68" t="str">
        <f>IF(AND(OR(D55&gt;1000,D55&lt;-1000),IF(ISERROR(D55/D35),TRUE,OR(D55/D35&gt;0.05,D55/D35&lt;-0.05))),"FLAG","IGNORE")</f>
        <v>FLAG</v>
      </c>
      <c r="E59" s="68" t="str">
        <f>IF(AND(OR(E55&gt;1000,E55&lt;-1000),IF(ISERROR(E55/E35),TRUE,OR(E55/E35&gt;0.05,E55/E35&lt;-0.05))),"FLAG","IGNORE")</f>
        <v>FLAG</v>
      </c>
      <c r="F59" s="68" t="str">
        <f>IF(AND(OR(F55&gt;1000,F55&lt;-1000),IF(ISERROR(F55/F35),TRUE,OR(F55/F35&gt;0.05,F55/F35&lt;-0.05))),"FLAG","IGNORE")</f>
        <v>FLAG</v>
      </c>
      <c r="G59" s="68" t="str">
        <f>IF(AND(OR(G55&gt;1000,G55&lt;-1000),IF(ISERROR(G55/G35),TRUE,OR(G55/G35&gt;0.05,G55/G35&lt;-0.05))),"FLAG","IGNORE")</f>
        <v>IGNORE</v>
      </c>
      <c r="H59" s="68" t="str">
        <f>IF(AND(OR(H55&gt;1000,H55&lt;-1000),IF(ISERROR(H55/H35),TRUE,OR(H55/H35&gt;0.05,H55/H35&lt;-0.05))),"FLAG","IGNORE")</f>
        <v>FLAG</v>
      </c>
      <c r="I59" s="68" t="str">
        <f>IF(AND(OR(I55&gt;1000,I55&lt;-1000),IF(ISERROR(I55/I35),TRUE,OR(I55/I35&gt;0.05,I55/I35&lt;-0.05))),"FLAG","IGNORE")</f>
        <v>IGNORE</v>
      </c>
      <c r="J59" s="68" t="str">
        <f>IF(AND(OR(J55&gt;1000,J55&lt;-1000),IF(ISERROR(J55/J35),TRUE,OR(J55/J35&gt;0.05,J55/J35&lt;-0.05))),"FLAG","IGNORE")</f>
        <v>FLAG</v>
      </c>
      <c r="K59" s="68" t="str">
        <f>IF(AND(OR(K55&gt;1000,K55&lt;-1000),IF(ISERROR(K55/K35),TRUE,OR(K55/K35&gt;0.05,K55/K35&lt;-0.05))),"FLAG","IGNORE")</f>
        <v>FLAG</v>
      </c>
      <c r="L59" s="68" t="str">
        <f>IF(AND(OR(L55&gt;1000,L55&lt;-1000),IF(ISERROR(L55/L35),TRUE,OR(L55/L35&gt;0.05,L55/L35&lt;-0.05))),"FLAG","IGNORE")</f>
        <v>IGNORE</v>
      </c>
      <c r="M59" s="68" t="str">
        <f>IF(AND(OR(M55&gt;1000,M55&lt;-1000),IF(ISERROR(M55/M35),TRUE,OR(M55/M35&gt;0.05,M55/M35&lt;-0.05))),"FLAG","IGNORE")</f>
        <v>IGNORE</v>
      </c>
      <c r="N59" s="68" t="str">
        <f>IF(AND(OR(N55&gt;1000,N55&lt;-1000),IF(ISERROR(N55/N35),TRUE,OR(N55/N35&gt;0.05,N55/N35&lt;-0.05))),"FLAG","IGNORE")</f>
        <v>IGNORE</v>
      </c>
      <c r="O59" s="68" t="str">
        <f>IF(AND(OR(O55&gt;1000,O55&lt;-1000),IF(ISERROR(O55/O35),TRUE,OR(O55/O35&gt;0.05,O55/O35&lt;-0.05))),"FLAG","IGNORE")</f>
        <v>FLAG</v>
      </c>
      <c r="P59" s="68" t="str">
        <f>IF(AND(OR(P55&gt;1000,P55&lt;-1000),IF(ISERROR(P55/P35),TRUE,OR(P55/P35&gt;0.05,P55/P35&lt;-0.05))),"FLAG","IGNORE")</f>
        <v>FLAG</v>
      </c>
      <c r="Q59" s="68" t="str">
        <f>IF(AND(OR(Q55&gt;1000,Q55&lt;-1000),IF(ISERROR(Q55/Q35),TRUE,OR(Q55/Q35&gt;0.05,Q55/Q35&lt;-0.05))),"FLAG","IGNORE")</f>
        <v>IGNORE</v>
      </c>
      <c r="R59" s="68" t="str">
        <f>IF(AND(OR(R55&gt;1000,R55&lt;-1000),IF(ISERROR(R55/R35),TRUE,OR(R55/R35&gt;0.05,R55/R35&lt;-0.05))),"FLAG","IGNORE")</f>
        <v>IGNORE</v>
      </c>
      <c r="S59" s="68" t="str">
        <f>IF(AND(OR(S55&gt;1000,S55&lt;-1000),IF(ISERROR(S55/S35),TRUE,OR(S55/S35&gt;0.05,S55/S35&lt;-0.05))),"FLAG","IGNORE")</f>
        <v>IGNORE</v>
      </c>
      <c r="T59" s="68" t="str">
        <f>IF(AND(OR(T55&gt;1000,T55&lt;-1000),IF(ISERROR(T55/T35),TRUE,OR(T55/T35&gt;0.05,T55/T35&lt;-0.05))),"FLAG","IGNORE")</f>
        <v>IGNORE</v>
      </c>
      <c r="U59" s="68" t="str">
        <f>IF(AND(OR(U55&gt;1000,U55&lt;-1000),IF(ISERROR(U55/U35),TRUE,OR(U55/U35&gt;0.05,U55/U35&lt;-0.05))),"FLAG","IGNORE")</f>
        <v>IGNORE</v>
      </c>
    </row>
    <row r="60" spans="2:21" ht="12.75" customHeight="1"/>
    <row r="61" spans="2:21" ht="12.75" customHeight="1"/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1105" priority="22" stopIfTrue="1">
      <formula>ABS(ROUND(C8,0)-C8)&gt;0</formula>
    </cfRule>
  </conditionalFormatting>
  <conditionalFormatting sqref="N49 N52">
    <cfRule type="cellIs" dxfId="1104" priority="25" stopIfTrue="1" operator="equal">
      <formula>"FAIL"</formula>
    </cfRule>
  </conditionalFormatting>
  <conditionalFormatting sqref="N49">
    <cfRule type="cellIs" dxfId="1103" priority="21" stopIfTrue="1" operator="equal">
      <formula>"PASS"</formula>
    </cfRule>
  </conditionalFormatting>
  <conditionalFormatting sqref="N52">
    <cfRule type="cellIs" dxfId="1102" priority="20" stopIfTrue="1" operator="equal">
      <formula>"PASS"</formula>
    </cfRule>
  </conditionalFormatting>
  <conditionalFormatting sqref="C21:E21">
    <cfRule type="expression" dxfId="1101" priority="19" stopIfTrue="1">
      <formula>ABS(ROUND(C21,0)-C21)&gt;0</formula>
    </cfRule>
  </conditionalFormatting>
  <conditionalFormatting sqref="G21">
    <cfRule type="expression" dxfId="1100" priority="18" stopIfTrue="1">
      <formula>ABS(ROUND(G21,0)-G21)&gt;0</formula>
    </cfRule>
  </conditionalFormatting>
  <conditionalFormatting sqref="I21:J21">
    <cfRule type="expression" dxfId="1099" priority="17" stopIfTrue="1">
      <formula>ABS(ROUND(I21,0)-I21)&gt;0</formula>
    </cfRule>
  </conditionalFormatting>
  <conditionalFormatting sqref="L21:O21">
    <cfRule type="expression" dxfId="1098" priority="16" stopIfTrue="1">
      <formula>ABS(ROUND(L21,0)-L21)&gt;0</formula>
    </cfRule>
  </conditionalFormatting>
  <conditionalFormatting sqref="Q21:S21">
    <cfRule type="expression" dxfId="1097" priority="15" stopIfTrue="1">
      <formula>ABS(ROUND(Q21,0)-Q21)&gt;0</formula>
    </cfRule>
  </conditionalFormatting>
  <conditionalFormatting sqref="C9:E9">
    <cfRule type="expression" dxfId="1096" priority="14" stopIfTrue="1">
      <formula>ABS(ROUND(C9,0)-C9)&gt;0</formula>
    </cfRule>
  </conditionalFormatting>
  <conditionalFormatting sqref="G9">
    <cfRule type="expression" dxfId="1095" priority="13" stopIfTrue="1">
      <formula>ABS(ROUND(G9,0)-G9)&gt;0</formula>
    </cfRule>
  </conditionalFormatting>
  <conditionalFormatting sqref="I9:J9">
    <cfRule type="expression" dxfId="1094" priority="12" stopIfTrue="1">
      <formula>ABS(ROUND(I9,0)-I9)&gt;0</formula>
    </cfRule>
  </conditionalFormatting>
  <conditionalFormatting sqref="L9:O9">
    <cfRule type="expression" dxfId="1093" priority="11" stopIfTrue="1">
      <formula>ABS(ROUND(L9,0)-L9)&gt;0</formula>
    </cfRule>
  </conditionalFormatting>
  <conditionalFormatting sqref="Q9:S9">
    <cfRule type="expression" dxfId="1092" priority="10" stopIfTrue="1">
      <formula>ABS(ROUND(Q9,0)-Q9)&gt;0</formula>
    </cfRule>
  </conditionalFormatting>
  <conditionalFormatting sqref="C20:E20">
    <cfRule type="expression" dxfId="1091" priority="9" stopIfTrue="1">
      <formula>ABS(ROUND(C20,0)-C20)&gt;0</formula>
    </cfRule>
  </conditionalFormatting>
  <conditionalFormatting sqref="G20">
    <cfRule type="expression" dxfId="1090" priority="8" stopIfTrue="1">
      <formula>ABS(ROUND(G20,0)-G20)&gt;0</formula>
    </cfRule>
  </conditionalFormatting>
  <conditionalFormatting sqref="I20:J20">
    <cfRule type="expression" dxfId="1089" priority="7" stopIfTrue="1">
      <formula>ABS(ROUND(I20,0)-I20)&gt;0</formula>
    </cfRule>
  </conditionalFormatting>
  <conditionalFormatting sqref="M20:O20">
    <cfRule type="expression" dxfId="1088" priority="6" stopIfTrue="1">
      <formula>ABS(ROUND(M20,0)-M20)&gt;0</formula>
    </cfRule>
  </conditionalFormatting>
  <conditionalFormatting sqref="L20">
    <cfRule type="expression" dxfId="1087" priority="5" stopIfTrue="1">
      <formula>ABS(ROUND(L20,0)-L20)&gt;0</formula>
    </cfRule>
  </conditionalFormatting>
  <conditionalFormatting sqref="Q20:S20">
    <cfRule type="expression" dxfId="1086" priority="4" stopIfTrue="1">
      <formula>ABS(ROUND(Q20,0)-Q20)&gt;0</formula>
    </cfRule>
  </conditionalFormatting>
  <conditionalFormatting sqref="X28 X8:X13 X19:X23">
    <cfRule type="cellIs" dxfId="1085" priority="23" stopIfTrue="1" operator="equal">
      <formula>0</formula>
    </cfRule>
    <cfRule type="cellIs" dxfId="1084" priority="24" stopIfTrue="1" operator="notEqual">
      <formula>0</formula>
    </cfRule>
  </conditionalFormatting>
  <conditionalFormatting sqref="Q10:S10 L10:O10 I10:J10 G10 C10:E10">
    <cfRule type="expression" dxfId="1083" priority="3" stopIfTrue="1">
      <formula>ABS(ROUND(C10,0)-C10)&gt;0</formula>
    </cfRule>
  </conditionalFormatting>
  <conditionalFormatting sqref="C33:U35">
    <cfRule type="expression" dxfId="1082" priority="26">
      <formula>IF(C57="IGNORE","TRUE","FALSE")</formula>
    </cfRule>
    <cfRule type="expression" dxfId="1081" priority="27">
      <formula>IF(C57="FLAG","TRUE","FALSE")</formula>
    </cfRule>
  </conditionalFormatting>
  <conditionalFormatting sqref="R30">
    <cfRule type="expression" dxfId="1080" priority="2" stopIfTrue="1">
      <formula>ABS(ROUND(R30,0)-R30)&gt;0</formula>
    </cfRule>
  </conditionalFormatting>
  <conditionalFormatting sqref="C8">
    <cfRule type="expression" dxfId="1079" priority="1" stopIfTrue="1">
      <formula>ABS(ROUND(C8,0)-C8)&gt;0</formula>
    </cfRule>
  </conditionalFormatting>
  <dataValidations count="2">
    <dataValidation type="whole" errorStyle="warning" allowBlank="1" showInputMessage="1" showErrorMessage="1" sqref="I40:I51 N48 Q9:S10 Q30:S30 Q20:S21 I20:I21 N30 I9:I10">
      <formula1>0</formula1>
      <formula2>1000000000</formula2>
    </dataValidation>
    <dataValidation type="list" allowBlank="1" showInputMessage="1" showErrorMessage="1" sqref="I3">
      <formula1>YN</formula1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X59"/>
  <sheetViews>
    <sheetView zoomScale="85" zoomScaleNormal="85" workbookViewId="0">
      <pane ySplit="1" topLeftCell="A2" activePane="bottomLeft" state="frozen"/>
      <selection activeCell="M3" sqref="M3"/>
      <selection pane="bottomLeft" activeCell="A53" sqref="A53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42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80</v>
      </c>
      <c r="E8" s="33">
        <v>435</v>
      </c>
      <c r="F8" s="34">
        <f>SUM(D8:E8)</f>
        <v>515</v>
      </c>
      <c r="G8" s="33">
        <v>109</v>
      </c>
      <c r="H8" s="34">
        <f>SUM(C8,F8,G8)</f>
        <v>624</v>
      </c>
      <c r="I8" s="33">
        <v>0</v>
      </c>
      <c r="J8" s="33">
        <v>115</v>
      </c>
      <c r="K8" s="34">
        <f>SUM(I8:J8)</f>
        <v>115</v>
      </c>
      <c r="L8" s="33">
        <v>53</v>
      </c>
      <c r="M8" s="33">
        <v>0</v>
      </c>
      <c r="N8" s="33">
        <v>0</v>
      </c>
      <c r="O8" s="33">
        <v>8</v>
      </c>
      <c r="P8" s="34">
        <f>SUM(M8:O8)</f>
        <v>8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800</v>
      </c>
      <c r="V8" s="4"/>
      <c r="W8" s="11">
        <v>800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-1502</v>
      </c>
      <c r="F11" s="34">
        <f>SUM(D11:E11)</f>
        <v>-1502</v>
      </c>
      <c r="G11" s="33">
        <v>0</v>
      </c>
      <c r="H11" s="34">
        <f>SUM(C11,F11,G11)</f>
        <v>-1502</v>
      </c>
      <c r="I11" s="33">
        <v>0</v>
      </c>
      <c r="J11" s="33">
        <v>-38</v>
      </c>
      <c r="K11" s="34">
        <f>SUM(I11:J11)</f>
        <v>-38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-1540</v>
      </c>
      <c r="W11" s="11">
        <v>-1540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1914</v>
      </c>
      <c r="E12" s="33">
        <v>12247</v>
      </c>
      <c r="F12" s="34">
        <f>SUM(D12:E12)</f>
        <v>14161</v>
      </c>
      <c r="G12" s="33">
        <v>3671</v>
      </c>
      <c r="H12" s="34">
        <f>SUM(C12,F12,G12)</f>
        <v>17832</v>
      </c>
      <c r="I12" s="33">
        <v>251</v>
      </c>
      <c r="J12" s="33">
        <v>2301</v>
      </c>
      <c r="K12" s="34">
        <f>SUM(I12:J12)</f>
        <v>2552</v>
      </c>
      <c r="L12" s="33">
        <v>1307</v>
      </c>
      <c r="M12" s="33">
        <v>237</v>
      </c>
      <c r="N12" s="33">
        <v>1715</v>
      </c>
      <c r="O12" s="33">
        <v>327</v>
      </c>
      <c r="P12" s="34">
        <f>SUM(M12:O12)</f>
        <v>2279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23970</v>
      </c>
      <c r="V12" s="4"/>
      <c r="W12" s="11">
        <v>23970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1994</v>
      </c>
      <c r="E13" s="21">
        <f t="shared" si="1"/>
        <v>11180</v>
      </c>
      <c r="F13" s="21">
        <f t="shared" si="1"/>
        <v>13174</v>
      </c>
      <c r="G13" s="21">
        <f t="shared" si="1"/>
        <v>3780</v>
      </c>
      <c r="H13" s="21">
        <f t="shared" si="1"/>
        <v>16954</v>
      </c>
      <c r="I13" s="21">
        <f t="shared" si="1"/>
        <v>251</v>
      </c>
      <c r="J13" s="21">
        <f t="shared" si="1"/>
        <v>2378</v>
      </c>
      <c r="K13" s="21">
        <f t="shared" si="1"/>
        <v>2629</v>
      </c>
      <c r="L13" s="21">
        <f t="shared" si="1"/>
        <v>1360</v>
      </c>
      <c r="M13" s="21">
        <f t="shared" si="1"/>
        <v>237</v>
      </c>
      <c r="N13" s="21">
        <f t="shared" si="1"/>
        <v>1715</v>
      </c>
      <c r="O13" s="21">
        <f t="shared" si="1"/>
        <v>335</v>
      </c>
      <c r="P13" s="21">
        <f t="shared" si="1"/>
        <v>2287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23230</v>
      </c>
      <c r="V13" s="4"/>
      <c r="W13" s="11">
        <v>23230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1063</v>
      </c>
      <c r="E16" s="21">
        <f t="shared" si="2"/>
        <v>6145</v>
      </c>
      <c r="F16" s="21">
        <f t="shared" si="2"/>
        <v>7208</v>
      </c>
      <c r="G16" s="21">
        <f t="shared" si="2"/>
        <v>2141</v>
      </c>
      <c r="H16" s="21">
        <f t="shared" si="2"/>
        <v>9349</v>
      </c>
      <c r="I16" s="21">
        <f t="shared" si="2"/>
        <v>251</v>
      </c>
      <c r="J16" s="21">
        <f t="shared" si="2"/>
        <v>1656</v>
      </c>
      <c r="K16" s="21">
        <f t="shared" si="2"/>
        <v>1907</v>
      </c>
      <c r="L16" s="21">
        <f t="shared" si="2"/>
        <v>1698</v>
      </c>
      <c r="M16" s="21">
        <f t="shared" si="2"/>
        <v>237</v>
      </c>
      <c r="N16" s="21">
        <f t="shared" si="2"/>
        <v>1715</v>
      </c>
      <c r="O16" s="21">
        <f t="shared" si="2"/>
        <v>335</v>
      </c>
      <c r="P16" s="21">
        <f t="shared" si="2"/>
        <v>2287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15241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-931</v>
      </c>
      <c r="E19" s="33">
        <v>-5035</v>
      </c>
      <c r="F19" s="34">
        <f>SUM(D19:E19)</f>
        <v>-5966</v>
      </c>
      <c r="G19" s="33">
        <v>-1639</v>
      </c>
      <c r="H19" s="34">
        <f>SUM(C19,F19,G19)</f>
        <v>-7605</v>
      </c>
      <c r="I19" s="33">
        <v>0</v>
      </c>
      <c r="J19" s="33">
        <v>-722</v>
      </c>
      <c r="K19" s="34">
        <f>SUM(I19:J19)</f>
        <v>-722</v>
      </c>
      <c r="L19" s="33">
        <v>338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-7989</v>
      </c>
      <c r="W19" s="11">
        <v>-7989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-1778</v>
      </c>
      <c r="F22" s="34">
        <f>SUM(D22:E22)</f>
        <v>-1778</v>
      </c>
      <c r="G22" s="33">
        <v>-190</v>
      </c>
      <c r="H22" s="34">
        <f>SUM(C22,F22,G22)</f>
        <v>-1968</v>
      </c>
      <c r="I22" s="33">
        <v>0</v>
      </c>
      <c r="J22" s="33">
        <v>-457</v>
      </c>
      <c r="K22" s="34">
        <f>SUM(I22:J22)</f>
        <v>-457</v>
      </c>
      <c r="L22" s="33">
        <v>-2084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-4509</v>
      </c>
      <c r="V22" s="4"/>
      <c r="W22" s="11">
        <v>-4509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-931</v>
      </c>
      <c r="E23" s="21">
        <f t="shared" si="3"/>
        <v>-6813</v>
      </c>
      <c r="F23" s="21">
        <f t="shared" si="3"/>
        <v>-7744</v>
      </c>
      <c r="G23" s="21">
        <f t="shared" si="3"/>
        <v>-1829</v>
      </c>
      <c r="H23" s="21">
        <f t="shared" si="3"/>
        <v>-9573</v>
      </c>
      <c r="I23" s="21">
        <f t="shared" si="3"/>
        <v>0</v>
      </c>
      <c r="J23" s="21">
        <f t="shared" si="3"/>
        <v>-1179</v>
      </c>
      <c r="K23" s="21">
        <f t="shared" si="3"/>
        <v>-1179</v>
      </c>
      <c r="L23" s="21">
        <f t="shared" si="3"/>
        <v>-1746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-12498</v>
      </c>
      <c r="V23" s="4"/>
      <c r="W23" s="11">
        <v>-12498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-1778</v>
      </c>
      <c r="F26" s="21">
        <f t="shared" si="4"/>
        <v>-1778</v>
      </c>
      <c r="G26" s="21">
        <f t="shared" si="4"/>
        <v>-190</v>
      </c>
      <c r="H26" s="21">
        <f t="shared" si="4"/>
        <v>-1968</v>
      </c>
      <c r="I26" s="21">
        <f t="shared" si="4"/>
        <v>0</v>
      </c>
      <c r="J26" s="21">
        <f t="shared" si="4"/>
        <v>-457</v>
      </c>
      <c r="K26" s="21">
        <f t="shared" si="4"/>
        <v>-457</v>
      </c>
      <c r="L26" s="21">
        <f t="shared" si="4"/>
        <v>-2084</v>
      </c>
      <c r="M26" s="21">
        <f t="shared" si="4"/>
        <v>0</v>
      </c>
      <c r="N26" s="21">
        <f t="shared" si="4"/>
        <v>0</v>
      </c>
      <c r="O26" s="21">
        <f t="shared" si="4"/>
        <v>0</v>
      </c>
      <c r="P26" s="21">
        <f t="shared" si="4"/>
        <v>0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-4509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1063</v>
      </c>
      <c r="E28" s="17">
        <f t="shared" si="5"/>
        <v>4367</v>
      </c>
      <c r="F28" s="17">
        <f t="shared" si="5"/>
        <v>5430</v>
      </c>
      <c r="G28" s="17">
        <f t="shared" si="5"/>
        <v>1951</v>
      </c>
      <c r="H28" s="17">
        <f t="shared" si="5"/>
        <v>7381</v>
      </c>
      <c r="I28" s="17">
        <f t="shared" si="5"/>
        <v>251</v>
      </c>
      <c r="J28" s="17">
        <f t="shared" si="5"/>
        <v>1199</v>
      </c>
      <c r="K28" s="17">
        <f t="shared" si="5"/>
        <v>1450</v>
      </c>
      <c r="L28" s="17">
        <f t="shared" si="5"/>
        <v>-386</v>
      </c>
      <c r="M28" s="17">
        <f t="shared" si="5"/>
        <v>237</v>
      </c>
      <c r="N28" s="17">
        <f t="shared" si="5"/>
        <v>1715</v>
      </c>
      <c r="O28" s="17">
        <f t="shared" si="5"/>
        <v>335</v>
      </c>
      <c r="P28" s="17">
        <f t="shared" si="5"/>
        <v>2287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10732</v>
      </c>
      <c r="V28" s="4"/>
      <c r="W28" s="11">
        <v>10732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580</v>
      </c>
      <c r="E33" s="38">
        <v>6170</v>
      </c>
      <c r="F33" s="38">
        <v>6750</v>
      </c>
      <c r="G33" s="38">
        <v>3451</v>
      </c>
      <c r="H33" s="38">
        <v>10201</v>
      </c>
      <c r="I33" s="38">
        <v>257</v>
      </c>
      <c r="J33" s="38">
        <v>1940</v>
      </c>
      <c r="K33" s="38">
        <v>2197</v>
      </c>
      <c r="L33" s="38">
        <v>955</v>
      </c>
      <c r="M33" s="38">
        <v>242</v>
      </c>
      <c r="N33" s="38">
        <v>1866</v>
      </c>
      <c r="O33" s="38">
        <v>226</v>
      </c>
      <c r="P33" s="38">
        <v>2334</v>
      </c>
      <c r="Q33" s="38">
        <v>0</v>
      </c>
      <c r="R33" s="38">
        <v>0</v>
      </c>
      <c r="S33" s="38">
        <v>0</v>
      </c>
      <c r="T33" s="38">
        <v>0</v>
      </c>
      <c r="U33" s="38">
        <v>15687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-1516</v>
      </c>
      <c r="F34" s="38">
        <v>-1516</v>
      </c>
      <c r="G34" s="38">
        <v>-1214</v>
      </c>
      <c r="H34" s="38">
        <v>-2730</v>
      </c>
      <c r="I34" s="38">
        <v>-7</v>
      </c>
      <c r="J34" s="38">
        <v>-607</v>
      </c>
      <c r="K34" s="38">
        <v>-614</v>
      </c>
      <c r="L34" s="38">
        <v>-1790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-5134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580</v>
      </c>
      <c r="E35" s="38">
        <v>4654</v>
      </c>
      <c r="F35" s="38">
        <v>5234</v>
      </c>
      <c r="G35" s="38">
        <v>2237</v>
      </c>
      <c r="H35" s="38">
        <v>7471</v>
      </c>
      <c r="I35" s="38">
        <v>250</v>
      </c>
      <c r="J35" s="38">
        <v>1333</v>
      </c>
      <c r="K35" s="38">
        <v>1583</v>
      </c>
      <c r="L35" s="38">
        <v>-835</v>
      </c>
      <c r="M35" s="38">
        <v>242</v>
      </c>
      <c r="N35" s="38">
        <v>1866</v>
      </c>
      <c r="O35" s="38">
        <v>226</v>
      </c>
      <c r="P35" s="38">
        <v>2334</v>
      </c>
      <c r="Q35" s="38">
        <v>0</v>
      </c>
      <c r="R35" s="38">
        <v>0</v>
      </c>
      <c r="S35" s="38">
        <v>0</v>
      </c>
      <c r="T35" s="38">
        <v>0</v>
      </c>
      <c r="U35" s="38">
        <v>10553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622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10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706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377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1715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10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C53" s="69">
        <f>C16-C33</f>
        <v>0</v>
      </c>
      <c r="D53" s="69">
        <f>D16-D33</f>
        <v>483</v>
      </c>
      <c r="E53" s="69">
        <f>E16-E33</f>
        <v>-25</v>
      </c>
      <c r="F53" s="69">
        <f>F16-F33</f>
        <v>458</v>
      </c>
      <c r="G53" s="69">
        <f>G16-G33</f>
        <v>-1310</v>
      </c>
      <c r="H53" s="69">
        <f>H16-H33</f>
        <v>-852</v>
      </c>
      <c r="I53" s="69">
        <f>I16-I33</f>
        <v>-6</v>
      </c>
      <c r="J53" s="69">
        <f>J16-J33</f>
        <v>-284</v>
      </c>
      <c r="K53" s="69">
        <f>K16-K33</f>
        <v>-290</v>
      </c>
      <c r="L53" s="69">
        <f>L16-L33</f>
        <v>743</v>
      </c>
      <c r="M53" s="69">
        <f>M16-M33</f>
        <v>-5</v>
      </c>
      <c r="N53" s="69">
        <f>N16-N33</f>
        <v>-151</v>
      </c>
      <c r="O53" s="69">
        <f>O16-O33</f>
        <v>109</v>
      </c>
      <c r="P53" s="69">
        <f>P16-P33</f>
        <v>-47</v>
      </c>
      <c r="Q53" s="69">
        <f>Q16-Q33</f>
        <v>0</v>
      </c>
      <c r="R53" s="69">
        <f>R16-R33</f>
        <v>0</v>
      </c>
      <c r="S53" s="69">
        <f>S16-S33</f>
        <v>0</v>
      </c>
      <c r="T53" s="69">
        <f>T16-T33</f>
        <v>0</v>
      </c>
      <c r="U53" s="69">
        <f>U16-U33</f>
        <v>-446</v>
      </c>
    </row>
    <row r="54" spans="2:21">
      <c r="C54" s="69">
        <f>C26-C34</f>
        <v>0</v>
      </c>
      <c r="D54" s="69">
        <f>D26-D34</f>
        <v>0</v>
      </c>
      <c r="E54" s="69">
        <f>E26-E34</f>
        <v>-262</v>
      </c>
      <c r="F54" s="69">
        <f>F26-F34</f>
        <v>-262</v>
      </c>
      <c r="G54" s="69">
        <f>G26-G34</f>
        <v>1024</v>
      </c>
      <c r="H54" s="69">
        <f>H26-H34</f>
        <v>762</v>
      </c>
      <c r="I54" s="69">
        <f>I26-I34</f>
        <v>7</v>
      </c>
      <c r="J54" s="69">
        <f>J26-J34</f>
        <v>150</v>
      </c>
      <c r="K54" s="69">
        <f>K26-K34</f>
        <v>157</v>
      </c>
      <c r="L54" s="69">
        <f>L26-L34</f>
        <v>-294</v>
      </c>
      <c r="M54" s="69">
        <f>M26-M34</f>
        <v>0</v>
      </c>
      <c r="N54" s="69">
        <f>N26-N34</f>
        <v>0</v>
      </c>
      <c r="O54" s="69">
        <f>O26-O34</f>
        <v>0</v>
      </c>
      <c r="P54" s="69">
        <f>P26-P34</f>
        <v>0</v>
      </c>
      <c r="Q54" s="69">
        <f>Q26-Q34</f>
        <v>0</v>
      </c>
      <c r="R54" s="69">
        <f>R26-R34</f>
        <v>0</v>
      </c>
      <c r="S54" s="69">
        <f>S26-S34</f>
        <v>0</v>
      </c>
      <c r="T54" s="69">
        <f>T26-T34</f>
        <v>0</v>
      </c>
      <c r="U54" s="69">
        <f>U26-U34</f>
        <v>625</v>
      </c>
    </row>
    <row r="55" spans="2:21">
      <c r="C55" s="69">
        <f>C28-C35</f>
        <v>0</v>
      </c>
      <c r="D55" s="69">
        <f>D28-D35</f>
        <v>483</v>
      </c>
      <c r="E55" s="69">
        <f>E28-E35</f>
        <v>-287</v>
      </c>
      <c r="F55" s="69">
        <f>F28-F35</f>
        <v>196</v>
      </c>
      <c r="G55" s="69">
        <f>G28-G35</f>
        <v>-286</v>
      </c>
      <c r="H55" s="69">
        <f>H28-H35</f>
        <v>-90</v>
      </c>
      <c r="I55" s="69">
        <f>I28-I35</f>
        <v>1</v>
      </c>
      <c r="J55" s="69">
        <f>J28-J35</f>
        <v>-134</v>
      </c>
      <c r="K55" s="69">
        <f>K28-K35</f>
        <v>-133</v>
      </c>
      <c r="L55" s="69">
        <f>L28-L35</f>
        <v>449</v>
      </c>
      <c r="M55" s="69">
        <f>M28-M35</f>
        <v>-5</v>
      </c>
      <c r="N55" s="69">
        <f>N28-N35</f>
        <v>-151</v>
      </c>
      <c r="O55" s="69">
        <f>O28-O35</f>
        <v>109</v>
      </c>
      <c r="P55" s="69">
        <f>P28-P35</f>
        <v>-47</v>
      </c>
      <c r="Q55" s="69">
        <f>Q28-Q35</f>
        <v>0</v>
      </c>
      <c r="R55" s="69">
        <f>R28-R35</f>
        <v>0</v>
      </c>
      <c r="S55" s="69">
        <f>S28-S35</f>
        <v>0</v>
      </c>
      <c r="T55" s="69">
        <f>T28-T35</f>
        <v>0</v>
      </c>
      <c r="U55" s="69">
        <f>U28-U35</f>
        <v>179</v>
      </c>
    </row>
    <row r="56" spans="2:21"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2:21">
      <c r="C57" s="68" t="str">
        <f>IF(AND(OR(C53&gt;1000,C53&lt;-1000),IF(ISERROR(C53/C33),TRUE,OR(C53/C33&gt;0.05,C53/C33&lt;-0.05))),"FLAG","IGNORE")</f>
        <v>IGNORE</v>
      </c>
      <c r="D57" s="68" t="str">
        <f>IF(AND(OR(D53&gt;1000,D53&lt;-1000),IF(ISERROR(D53/D33),TRUE,OR(D53/D33&gt;0.05,D53/D33&lt;-0.05))),"FLAG","IGNORE")</f>
        <v>IGNORE</v>
      </c>
      <c r="E57" s="68" t="str">
        <f>IF(AND(OR(E53&gt;1000,E53&lt;-1000),IF(ISERROR(E53/E33),TRUE,OR(E53/E33&gt;0.05,E53/E33&lt;-0.05))),"FLAG","IGNORE")</f>
        <v>IGNORE</v>
      </c>
      <c r="F57" s="68" t="str">
        <f>IF(AND(OR(F53&gt;1000,F53&lt;-1000),IF(ISERROR(F53/F33),TRUE,OR(F53/F33&gt;0.05,F53/F33&lt;-0.05))),"FLAG","IGNORE")</f>
        <v>IGNORE</v>
      </c>
      <c r="G57" s="68" t="str">
        <f>IF(AND(OR(G53&gt;1000,G53&lt;-1000),IF(ISERROR(G53/G33),TRUE,OR(G53/G33&gt;0.05,G53/G33&lt;-0.05))),"FLAG","IGNORE")</f>
        <v>FLAG</v>
      </c>
      <c r="H57" s="68" t="str">
        <f>IF(AND(OR(H53&gt;1000,H53&lt;-1000),IF(ISERROR(H53/H33),TRUE,OR(H53/H33&gt;0.05,H53/H33&lt;-0.05))),"FLAG","IGNORE")</f>
        <v>IGNORE</v>
      </c>
      <c r="I57" s="68" t="str">
        <f>IF(AND(OR(I53&gt;1000,I53&lt;-1000),IF(ISERROR(I53/I33),TRUE,OR(I53/I33&gt;0.05,I53/I33&lt;-0.05))),"FLAG","IGNORE")</f>
        <v>IGNORE</v>
      </c>
      <c r="J57" s="68" t="str">
        <f>IF(AND(OR(J53&gt;1000,J53&lt;-1000),IF(ISERROR(J53/J33),TRUE,OR(J53/J33&gt;0.05,J53/J33&lt;-0.05))),"FLAG","IGNORE")</f>
        <v>IGNORE</v>
      </c>
      <c r="K57" s="68" t="str">
        <f>IF(AND(OR(K53&gt;1000,K53&lt;-1000),IF(ISERROR(K53/K33),TRUE,OR(K53/K33&gt;0.05,K53/K33&lt;-0.05))),"FLAG","IGNORE")</f>
        <v>IGNORE</v>
      </c>
      <c r="L57" s="68" t="str">
        <f>IF(AND(OR(L53&gt;1000,L53&lt;-1000),IF(ISERROR(L53/L33),TRUE,OR(L53/L33&gt;0.05,L53/L33&lt;-0.05))),"FLAG","IGNORE")</f>
        <v>IGNORE</v>
      </c>
      <c r="M57" s="68" t="str">
        <f>IF(AND(OR(M53&gt;1000,M53&lt;-1000),IF(ISERROR(M53/M33),TRUE,OR(M53/M33&gt;0.05,M53/M33&lt;-0.05))),"FLAG","IGNORE")</f>
        <v>IGNORE</v>
      </c>
      <c r="N57" s="68" t="str">
        <f>IF(AND(OR(N53&gt;1000,N53&lt;-1000),IF(ISERROR(N53/N33),TRUE,OR(N53/N33&gt;0.05,N53/N33&lt;-0.05))),"FLAG","IGNORE")</f>
        <v>IGNORE</v>
      </c>
      <c r="O57" s="68" t="str">
        <f>IF(AND(OR(O53&gt;1000,O53&lt;-1000),IF(ISERROR(O53/O33),TRUE,OR(O53/O33&gt;0.05,O53/O33&lt;-0.05))),"FLAG","IGNORE")</f>
        <v>IGNORE</v>
      </c>
      <c r="P57" s="68" t="str">
        <f>IF(AND(OR(P53&gt;1000,P53&lt;-1000),IF(ISERROR(P53/P33),TRUE,OR(P53/P33&gt;0.05,P53/P33&lt;-0.05))),"FLAG","IGNORE")</f>
        <v>IGNORE</v>
      </c>
      <c r="Q57" s="68" t="str">
        <f>IF(AND(OR(Q53&gt;1000,Q53&lt;-1000),IF(ISERROR(Q53/Q33),TRUE,OR(Q53/Q33&gt;0.05,Q53/Q33&lt;-0.05))),"FLAG","IGNORE")</f>
        <v>IGNORE</v>
      </c>
      <c r="R57" s="68" t="str">
        <f>IF(AND(OR(R53&gt;1000,R53&lt;-1000),IF(ISERROR(R53/R33),TRUE,OR(R53/R33&gt;0.05,R53/R33&lt;-0.05))),"FLAG","IGNORE")</f>
        <v>IGNORE</v>
      </c>
      <c r="S57" s="68" t="str">
        <f>IF(AND(OR(S53&gt;1000,S53&lt;-1000),IF(ISERROR(S53/S33),TRUE,OR(S53/S33&gt;0.05,S53/S33&lt;-0.05))),"FLAG","IGNORE")</f>
        <v>IGNORE</v>
      </c>
      <c r="T57" s="68" t="str">
        <f>IF(AND(OR(T53&gt;1000,T53&lt;-1000),IF(ISERROR(T53/T33),TRUE,OR(T53/T33&gt;0.05,T53/T33&lt;-0.05))),"FLAG","IGNORE")</f>
        <v>IGNORE</v>
      </c>
      <c r="U57" s="68" t="str">
        <f>IF(AND(OR(U53&gt;1000,U53&lt;-1000),IF(ISERROR(U53/U33),TRUE,OR(U53/U33&gt;0.05,U53/U33&lt;-0.05))),"FLAG","IGNORE")</f>
        <v>IGNORE</v>
      </c>
    </row>
    <row r="58" spans="2:21">
      <c r="C58" s="68" t="str">
        <f>IF(AND(OR(C54&gt;1000,C54&lt;-1000),IF(ISERROR(C54/C34),TRUE,OR(C54/C34&gt;0.05,C54/C34&lt;-0.05))),"FLAG","IGNORE")</f>
        <v>IGNORE</v>
      </c>
      <c r="D58" s="68" t="str">
        <f>IF(AND(OR(D54&gt;1000,D54&lt;-1000),IF(ISERROR(D54/D34),TRUE,OR(D54/D34&gt;0.05,D54/D34&lt;-0.05))),"FLAG","IGNORE")</f>
        <v>IGNORE</v>
      </c>
      <c r="E58" s="68" t="str">
        <f>IF(AND(OR(E54&gt;1000,E54&lt;-1000),IF(ISERROR(E54/E34),TRUE,OR(E54/E34&gt;0.05,E54/E34&lt;-0.05))),"FLAG","IGNORE")</f>
        <v>IGNORE</v>
      </c>
      <c r="F58" s="68" t="str">
        <f>IF(AND(OR(F54&gt;1000,F54&lt;-1000),IF(ISERROR(F54/F34),TRUE,OR(F54/F34&gt;0.05,F54/F34&lt;-0.05))),"FLAG","IGNORE")</f>
        <v>IGNORE</v>
      </c>
      <c r="G58" s="68" t="str">
        <f>IF(AND(OR(G54&gt;1000,G54&lt;-1000),IF(ISERROR(G54/G34),TRUE,OR(G54/G34&gt;0.05,G54/G34&lt;-0.05))),"FLAG","IGNORE")</f>
        <v>FLAG</v>
      </c>
      <c r="H58" s="68" t="str">
        <f>IF(AND(OR(H54&gt;1000,H54&lt;-1000),IF(ISERROR(H54/H34),TRUE,OR(H54/H34&gt;0.05,H54/H34&lt;-0.05))),"FLAG","IGNORE")</f>
        <v>IGNORE</v>
      </c>
      <c r="I58" s="68" t="str">
        <f>IF(AND(OR(I54&gt;1000,I54&lt;-1000),IF(ISERROR(I54/I34),TRUE,OR(I54/I34&gt;0.05,I54/I34&lt;-0.05))),"FLAG","IGNORE")</f>
        <v>IGNORE</v>
      </c>
      <c r="J58" s="68" t="str">
        <f>IF(AND(OR(J54&gt;1000,J54&lt;-1000),IF(ISERROR(J54/J34),TRUE,OR(J54/J34&gt;0.05,J54/J34&lt;-0.05))),"FLAG","IGNORE")</f>
        <v>IGNORE</v>
      </c>
      <c r="K58" s="68" t="str">
        <f>IF(AND(OR(K54&gt;1000,K54&lt;-1000),IF(ISERROR(K54/K34),TRUE,OR(K54/K34&gt;0.05,K54/K34&lt;-0.05))),"FLAG","IGNORE")</f>
        <v>IGNORE</v>
      </c>
      <c r="L58" s="68" t="str">
        <f>IF(AND(OR(L54&gt;1000,L54&lt;-1000),IF(ISERROR(L54/L34),TRUE,OR(L54/L34&gt;0.05,L54/L34&lt;-0.05))),"FLAG","IGNORE")</f>
        <v>IGNORE</v>
      </c>
      <c r="M58" s="68" t="str">
        <f>IF(AND(OR(M54&gt;1000,M54&lt;-1000),IF(ISERROR(M54/M34),TRUE,OR(M54/M34&gt;0.05,M54/M34&lt;-0.05))),"FLAG","IGNORE")</f>
        <v>IGNORE</v>
      </c>
      <c r="N58" s="68" t="str">
        <f>IF(AND(OR(N54&gt;1000,N54&lt;-1000),IF(ISERROR(N54/N34),TRUE,OR(N54/N34&gt;0.05,N54/N34&lt;-0.05))),"FLAG","IGNORE")</f>
        <v>IGNORE</v>
      </c>
      <c r="O58" s="68" t="str">
        <f>IF(AND(OR(O54&gt;1000,O54&lt;-1000),IF(ISERROR(O54/O34),TRUE,OR(O54/O34&gt;0.05,O54/O34&lt;-0.05))),"FLAG","IGNORE")</f>
        <v>IGNORE</v>
      </c>
      <c r="P58" s="68" t="str">
        <f>IF(AND(OR(P54&gt;1000,P54&lt;-1000),IF(ISERROR(P54/P34),TRUE,OR(P54/P34&gt;0.05,P54/P34&lt;-0.05))),"FLAG","IGNORE")</f>
        <v>IGNORE</v>
      </c>
      <c r="Q58" s="68" t="str">
        <f>IF(AND(OR(Q54&gt;1000,Q54&lt;-1000),IF(ISERROR(Q54/Q34),TRUE,OR(Q54/Q34&gt;0.05,Q54/Q34&lt;-0.05))),"FLAG","IGNORE")</f>
        <v>IGNORE</v>
      </c>
      <c r="R58" s="68" t="str">
        <f>IF(AND(OR(R54&gt;1000,R54&lt;-1000),IF(ISERROR(R54/R34),TRUE,OR(R54/R34&gt;0.05,R54/R34&lt;-0.05))),"FLAG","IGNORE")</f>
        <v>IGNORE</v>
      </c>
      <c r="S58" s="68" t="str">
        <f>IF(AND(OR(S54&gt;1000,S54&lt;-1000),IF(ISERROR(S54/S34),TRUE,OR(S54/S34&gt;0.05,S54/S34&lt;-0.05))),"FLAG","IGNORE")</f>
        <v>IGNORE</v>
      </c>
      <c r="T58" s="68" t="str">
        <f>IF(AND(OR(T54&gt;1000,T54&lt;-1000),IF(ISERROR(T54/T34),TRUE,OR(T54/T34&gt;0.05,T54/T34&lt;-0.05))),"FLAG","IGNORE")</f>
        <v>IGNORE</v>
      </c>
      <c r="U58" s="68" t="str">
        <f>IF(AND(OR(U54&gt;1000,U54&lt;-1000),IF(ISERROR(U54/U34),TRUE,OR(U54/U34&gt;0.05,U54/U34&lt;-0.05))),"FLAG","IGNORE")</f>
        <v>IGNORE</v>
      </c>
    </row>
    <row r="59" spans="2:21">
      <c r="C59" s="68" t="str">
        <f>IF(AND(OR(C55&gt;1000,C55&lt;-1000),IF(ISERROR(C55/C35),TRUE,OR(C55/C35&gt;0.05,C55/C35&lt;-0.05))),"FLAG","IGNORE")</f>
        <v>IGNORE</v>
      </c>
      <c r="D59" s="68" t="str">
        <f>IF(AND(OR(D55&gt;1000,D55&lt;-1000),IF(ISERROR(D55/D35),TRUE,OR(D55/D35&gt;0.05,D55/D35&lt;-0.05))),"FLAG","IGNORE")</f>
        <v>IGNORE</v>
      </c>
      <c r="E59" s="68" t="str">
        <f>IF(AND(OR(E55&gt;1000,E55&lt;-1000),IF(ISERROR(E55/E35),TRUE,OR(E55/E35&gt;0.05,E55/E35&lt;-0.05))),"FLAG","IGNORE")</f>
        <v>IGNORE</v>
      </c>
      <c r="F59" s="68" t="str">
        <f>IF(AND(OR(F55&gt;1000,F55&lt;-1000),IF(ISERROR(F55/F35),TRUE,OR(F55/F35&gt;0.05,F55/F35&lt;-0.05))),"FLAG","IGNORE")</f>
        <v>IGNORE</v>
      </c>
      <c r="G59" s="68" t="str">
        <f>IF(AND(OR(G55&gt;1000,G55&lt;-1000),IF(ISERROR(G55/G35),TRUE,OR(G55/G35&gt;0.05,G55/G35&lt;-0.05))),"FLAG","IGNORE")</f>
        <v>IGNORE</v>
      </c>
      <c r="H59" s="68" t="str">
        <f>IF(AND(OR(H55&gt;1000,H55&lt;-1000),IF(ISERROR(H55/H35),TRUE,OR(H55/H35&gt;0.05,H55/H35&lt;-0.05))),"FLAG","IGNORE")</f>
        <v>IGNORE</v>
      </c>
      <c r="I59" s="68" t="str">
        <f>IF(AND(OR(I55&gt;1000,I55&lt;-1000),IF(ISERROR(I55/I35),TRUE,OR(I55/I35&gt;0.05,I55/I35&lt;-0.05))),"FLAG","IGNORE")</f>
        <v>IGNORE</v>
      </c>
      <c r="J59" s="68" t="str">
        <f>IF(AND(OR(J55&gt;1000,J55&lt;-1000),IF(ISERROR(J55/J35),TRUE,OR(J55/J35&gt;0.05,J55/J35&lt;-0.05))),"FLAG","IGNORE")</f>
        <v>IGNORE</v>
      </c>
      <c r="K59" s="68" t="str">
        <f>IF(AND(OR(K55&gt;1000,K55&lt;-1000),IF(ISERROR(K55/K35),TRUE,OR(K55/K35&gt;0.05,K55/K35&lt;-0.05))),"FLAG","IGNORE")</f>
        <v>IGNORE</v>
      </c>
      <c r="L59" s="68" t="str">
        <f>IF(AND(OR(L55&gt;1000,L55&lt;-1000),IF(ISERROR(L55/L35),TRUE,OR(L55/L35&gt;0.05,L55/L35&lt;-0.05))),"FLAG","IGNORE")</f>
        <v>IGNORE</v>
      </c>
      <c r="M59" s="68" t="str">
        <f>IF(AND(OR(M55&gt;1000,M55&lt;-1000),IF(ISERROR(M55/M35),TRUE,OR(M55/M35&gt;0.05,M55/M35&lt;-0.05))),"FLAG","IGNORE")</f>
        <v>IGNORE</v>
      </c>
      <c r="N59" s="68" t="str">
        <f>IF(AND(OR(N55&gt;1000,N55&lt;-1000),IF(ISERROR(N55/N35),TRUE,OR(N55/N35&gt;0.05,N55/N35&lt;-0.05))),"FLAG","IGNORE")</f>
        <v>IGNORE</v>
      </c>
      <c r="O59" s="68" t="str">
        <f>IF(AND(OR(O55&gt;1000,O55&lt;-1000),IF(ISERROR(O55/O35),TRUE,OR(O55/O35&gt;0.05,O55/O35&lt;-0.05))),"FLAG","IGNORE")</f>
        <v>IGNORE</v>
      </c>
      <c r="P59" s="68" t="str">
        <f>IF(AND(OR(P55&gt;1000,P55&lt;-1000),IF(ISERROR(P55/P35),TRUE,OR(P55/P35&gt;0.05,P55/P35&lt;-0.05))),"FLAG","IGNORE")</f>
        <v>IGNORE</v>
      </c>
      <c r="Q59" s="68" t="str">
        <f>IF(AND(OR(Q55&gt;1000,Q55&lt;-1000),IF(ISERROR(Q55/Q35),TRUE,OR(Q55/Q35&gt;0.05,Q55/Q35&lt;-0.05))),"FLAG","IGNORE")</f>
        <v>IGNORE</v>
      </c>
      <c r="R59" s="68" t="str">
        <f>IF(AND(OR(R55&gt;1000,R55&lt;-1000),IF(ISERROR(R55/R35),TRUE,OR(R55/R35&gt;0.05,R55/R35&lt;-0.05))),"FLAG","IGNORE")</f>
        <v>IGNORE</v>
      </c>
      <c r="S59" s="68" t="str">
        <f>IF(AND(OR(S55&gt;1000,S55&lt;-1000),IF(ISERROR(S55/S35),TRUE,OR(S55/S35&gt;0.05,S55/S35&lt;-0.05))),"FLAG","IGNORE")</f>
        <v>IGNORE</v>
      </c>
      <c r="T59" s="68" t="str">
        <f>IF(AND(OR(T55&gt;1000,T55&lt;-1000),IF(ISERROR(T55/T35),TRUE,OR(T55/T35&gt;0.05,T55/T35&lt;-0.05))),"FLAG","IGNORE")</f>
        <v>IGNORE</v>
      </c>
      <c r="U59" s="68" t="str">
        <f>IF(AND(OR(U55&gt;1000,U55&lt;-1000),IF(ISERROR(U55/U35),TRUE,OR(U55/U35&gt;0.05,U55/U35&lt;-0.05))),"FLAG","IGNORE")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863" priority="22" stopIfTrue="1">
      <formula>ABS(ROUND(C8,0)-C8)&gt;0</formula>
    </cfRule>
  </conditionalFormatting>
  <conditionalFormatting sqref="N49 N52">
    <cfRule type="cellIs" dxfId="862" priority="25" stopIfTrue="1" operator="equal">
      <formula>"FAIL"</formula>
    </cfRule>
  </conditionalFormatting>
  <conditionalFormatting sqref="N49">
    <cfRule type="cellIs" dxfId="861" priority="21" stopIfTrue="1" operator="equal">
      <formula>"PASS"</formula>
    </cfRule>
  </conditionalFormatting>
  <conditionalFormatting sqref="N52">
    <cfRule type="cellIs" dxfId="860" priority="20" stopIfTrue="1" operator="equal">
      <formula>"PASS"</formula>
    </cfRule>
  </conditionalFormatting>
  <conditionalFormatting sqref="C21:E21">
    <cfRule type="expression" dxfId="859" priority="19" stopIfTrue="1">
      <formula>ABS(ROUND(C21,0)-C21)&gt;0</formula>
    </cfRule>
  </conditionalFormatting>
  <conditionalFormatting sqref="G21">
    <cfRule type="expression" dxfId="858" priority="18" stopIfTrue="1">
      <formula>ABS(ROUND(G21,0)-G21)&gt;0</formula>
    </cfRule>
  </conditionalFormatting>
  <conditionalFormatting sqref="I21:J21">
    <cfRule type="expression" dxfId="857" priority="17" stopIfTrue="1">
      <formula>ABS(ROUND(I21,0)-I21)&gt;0</formula>
    </cfRule>
  </conditionalFormatting>
  <conditionalFormatting sqref="L21:O21">
    <cfRule type="expression" dxfId="856" priority="16" stopIfTrue="1">
      <formula>ABS(ROUND(L21,0)-L21)&gt;0</formula>
    </cfRule>
  </conditionalFormatting>
  <conditionalFormatting sqref="Q21:S21">
    <cfRule type="expression" dxfId="855" priority="15" stopIfTrue="1">
      <formula>ABS(ROUND(Q21,0)-Q21)&gt;0</formula>
    </cfRule>
  </conditionalFormatting>
  <conditionalFormatting sqref="C9:E9">
    <cfRule type="expression" dxfId="854" priority="14" stopIfTrue="1">
      <formula>ABS(ROUND(C9,0)-C9)&gt;0</formula>
    </cfRule>
  </conditionalFormatting>
  <conditionalFormatting sqref="G9">
    <cfRule type="expression" dxfId="853" priority="13" stopIfTrue="1">
      <formula>ABS(ROUND(G9,0)-G9)&gt;0</formula>
    </cfRule>
  </conditionalFormatting>
  <conditionalFormatting sqref="I9:J9">
    <cfRule type="expression" dxfId="852" priority="12" stopIfTrue="1">
      <formula>ABS(ROUND(I9,0)-I9)&gt;0</formula>
    </cfRule>
  </conditionalFormatting>
  <conditionalFormatting sqref="L9:O9">
    <cfRule type="expression" dxfId="851" priority="11" stopIfTrue="1">
      <formula>ABS(ROUND(L9,0)-L9)&gt;0</formula>
    </cfRule>
  </conditionalFormatting>
  <conditionalFormatting sqref="Q9:S9">
    <cfRule type="expression" dxfId="850" priority="10" stopIfTrue="1">
      <formula>ABS(ROUND(Q9,0)-Q9)&gt;0</formula>
    </cfRule>
  </conditionalFormatting>
  <conditionalFormatting sqref="C20:E20">
    <cfRule type="expression" dxfId="849" priority="9" stopIfTrue="1">
      <formula>ABS(ROUND(C20,0)-C20)&gt;0</formula>
    </cfRule>
  </conditionalFormatting>
  <conditionalFormatting sqref="G20">
    <cfRule type="expression" dxfId="848" priority="8" stopIfTrue="1">
      <formula>ABS(ROUND(G20,0)-G20)&gt;0</formula>
    </cfRule>
  </conditionalFormatting>
  <conditionalFormatting sqref="I20:J20">
    <cfRule type="expression" dxfId="847" priority="7" stopIfTrue="1">
      <formula>ABS(ROUND(I20,0)-I20)&gt;0</formula>
    </cfRule>
  </conditionalFormatting>
  <conditionalFormatting sqref="M20:O20">
    <cfRule type="expression" dxfId="846" priority="6" stopIfTrue="1">
      <formula>ABS(ROUND(M20,0)-M20)&gt;0</formula>
    </cfRule>
  </conditionalFormatting>
  <conditionalFormatting sqref="L20">
    <cfRule type="expression" dxfId="845" priority="5" stopIfTrue="1">
      <formula>ABS(ROUND(L20,0)-L20)&gt;0</formula>
    </cfRule>
  </conditionalFormatting>
  <conditionalFormatting sqref="Q20:S20">
    <cfRule type="expression" dxfId="844" priority="4" stopIfTrue="1">
      <formula>ABS(ROUND(Q20,0)-Q20)&gt;0</formula>
    </cfRule>
  </conditionalFormatting>
  <conditionalFormatting sqref="X28 X8:X13 X19:X23">
    <cfRule type="cellIs" dxfId="843" priority="23" stopIfTrue="1" operator="equal">
      <formula>0</formula>
    </cfRule>
    <cfRule type="cellIs" dxfId="842" priority="24" stopIfTrue="1" operator="notEqual">
      <formula>0</formula>
    </cfRule>
  </conditionalFormatting>
  <conditionalFormatting sqref="Q10:S10 L10:O10 I10:J10 G10 C10:E10">
    <cfRule type="expression" dxfId="841" priority="3" stopIfTrue="1">
      <formula>ABS(ROUND(C10,0)-C10)&gt;0</formula>
    </cfRule>
  </conditionalFormatting>
  <conditionalFormatting sqref="C33:U35">
    <cfRule type="expression" dxfId="840" priority="26">
      <formula>IF(C57="IGNORE","TRUE","FALSE")</formula>
    </cfRule>
    <cfRule type="expression" dxfId="839" priority="27">
      <formula>IF(C57="FLAG","TRUE","FALSE")</formula>
    </cfRule>
  </conditionalFormatting>
  <conditionalFormatting sqref="R30">
    <cfRule type="expression" dxfId="838" priority="2" stopIfTrue="1">
      <formula>ABS(ROUND(R30,0)-R30)&gt;0</formula>
    </cfRule>
  </conditionalFormatting>
  <conditionalFormatting sqref="C8">
    <cfRule type="expression" dxfId="837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X59"/>
  <sheetViews>
    <sheetView zoomScale="85" zoomScaleNormal="85" workbookViewId="0">
      <pane ySplit="1" topLeftCell="A2" activePane="bottomLeft" state="frozen"/>
      <selection activeCell="M3" sqref="M3"/>
      <selection pane="bottomLeft" activeCell="A53" sqref="A53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43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555</v>
      </c>
      <c r="F8" s="34">
        <f>SUM(D8:E8)</f>
        <v>555</v>
      </c>
      <c r="G8" s="33">
        <v>62</v>
      </c>
      <c r="H8" s="34">
        <f>SUM(C8,F8,G8)</f>
        <v>617</v>
      </c>
      <c r="I8" s="33">
        <v>20</v>
      </c>
      <c r="J8" s="33">
        <v>0</v>
      </c>
      <c r="K8" s="34">
        <f>SUM(I8:J8)</f>
        <v>20</v>
      </c>
      <c r="L8" s="33">
        <v>14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651</v>
      </c>
      <c r="V8" s="4"/>
      <c r="W8" s="11">
        <v>651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-1</v>
      </c>
      <c r="D11" s="33">
        <v>-414</v>
      </c>
      <c r="E11" s="33">
        <v>-919</v>
      </c>
      <c r="F11" s="34">
        <f>SUM(D11:E11)</f>
        <v>-1333</v>
      </c>
      <c r="G11" s="33">
        <v>-180</v>
      </c>
      <c r="H11" s="34">
        <f>SUM(C11,F11,G11)</f>
        <v>-1514</v>
      </c>
      <c r="I11" s="33">
        <v>-1</v>
      </c>
      <c r="J11" s="33">
        <v>-76</v>
      </c>
      <c r="K11" s="34">
        <f>SUM(I11:J11)</f>
        <v>-77</v>
      </c>
      <c r="L11" s="33">
        <v>-1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-1592</v>
      </c>
      <c r="W11" s="11">
        <v>-1592</v>
      </c>
      <c r="X11" s="12">
        <f t="shared" si="0"/>
        <v>0</v>
      </c>
    </row>
    <row r="12" spans="2:24" ht="12.75" customHeight="1">
      <c r="B12" s="39" t="s">
        <v>11</v>
      </c>
      <c r="C12" s="33">
        <v>12</v>
      </c>
      <c r="D12" s="33">
        <v>927</v>
      </c>
      <c r="E12" s="33">
        <v>3164</v>
      </c>
      <c r="F12" s="34">
        <f>SUM(D12:E12)</f>
        <v>4091</v>
      </c>
      <c r="G12" s="33">
        <v>1164</v>
      </c>
      <c r="H12" s="34">
        <f>SUM(C12,F12,G12)</f>
        <v>5267</v>
      </c>
      <c r="I12" s="33">
        <v>405</v>
      </c>
      <c r="J12" s="33">
        <v>1033</v>
      </c>
      <c r="K12" s="34">
        <f>SUM(I12:J12)</f>
        <v>1438</v>
      </c>
      <c r="L12" s="33">
        <v>500</v>
      </c>
      <c r="M12" s="33">
        <v>215</v>
      </c>
      <c r="N12" s="33">
        <v>1855</v>
      </c>
      <c r="O12" s="33">
        <v>0</v>
      </c>
      <c r="P12" s="34">
        <f>SUM(M12:O12)</f>
        <v>2070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9275</v>
      </c>
      <c r="V12" s="4"/>
      <c r="W12" s="11">
        <v>9275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11</v>
      </c>
      <c r="D13" s="21">
        <f t="shared" si="1"/>
        <v>513</v>
      </c>
      <c r="E13" s="21">
        <f t="shared" si="1"/>
        <v>2800</v>
      </c>
      <c r="F13" s="21">
        <f t="shared" si="1"/>
        <v>3313</v>
      </c>
      <c r="G13" s="21">
        <f t="shared" si="1"/>
        <v>1046</v>
      </c>
      <c r="H13" s="21">
        <f t="shared" si="1"/>
        <v>4370</v>
      </c>
      <c r="I13" s="21">
        <f t="shared" si="1"/>
        <v>424</v>
      </c>
      <c r="J13" s="21">
        <f t="shared" si="1"/>
        <v>957</v>
      </c>
      <c r="K13" s="21">
        <f t="shared" si="1"/>
        <v>1381</v>
      </c>
      <c r="L13" s="21">
        <f t="shared" si="1"/>
        <v>513</v>
      </c>
      <c r="M13" s="21">
        <f t="shared" si="1"/>
        <v>215</v>
      </c>
      <c r="N13" s="21">
        <f t="shared" si="1"/>
        <v>1855</v>
      </c>
      <c r="O13" s="21">
        <f t="shared" si="1"/>
        <v>0</v>
      </c>
      <c r="P13" s="21">
        <f t="shared" si="1"/>
        <v>2070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8334</v>
      </c>
      <c r="V13" s="4"/>
      <c r="W13" s="11">
        <v>8334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11</v>
      </c>
      <c r="D16" s="21">
        <f t="shared" si="2"/>
        <v>513</v>
      </c>
      <c r="E16" s="21">
        <f t="shared" si="2"/>
        <v>2800</v>
      </c>
      <c r="F16" s="21">
        <f t="shared" si="2"/>
        <v>3313</v>
      </c>
      <c r="G16" s="21">
        <f t="shared" si="2"/>
        <v>1046</v>
      </c>
      <c r="H16" s="21">
        <f t="shared" si="2"/>
        <v>4370</v>
      </c>
      <c r="I16" s="21">
        <f t="shared" si="2"/>
        <v>424</v>
      </c>
      <c r="J16" s="21">
        <f t="shared" si="2"/>
        <v>957</v>
      </c>
      <c r="K16" s="21">
        <f t="shared" si="2"/>
        <v>1381</v>
      </c>
      <c r="L16" s="21">
        <f t="shared" si="2"/>
        <v>513</v>
      </c>
      <c r="M16" s="21">
        <f t="shared" si="2"/>
        <v>215</v>
      </c>
      <c r="N16" s="21">
        <f t="shared" si="2"/>
        <v>1855</v>
      </c>
      <c r="O16" s="21">
        <f t="shared" si="2"/>
        <v>0</v>
      </c>
      <c r="P16" s="21">
        <f t="shared" si="2"/>
        <v>2070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8334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-1</v>
      </c>
      <c r="D22" s="33">
        <v>-59</v>
      </c>
      <c r="E22" s="33">
        <v>-12</v>
      </c>
      <c r="F22" s="34">
        <f>SUM(D22:E22)</f>
        <v>-71</v>
      </c>
      <c r="G22" s="33">
        <v>0</v>
      </c>
      <c r="H22" s="34">
        <f>SUM(C22,F22,G22)</f>
        <v>-72</v>
      </c>
      <c r="I22" s="33">
        <v>-11</v>
      </c>
      <c r="J22" s="33">
        <v>-144</v>
      </c>
      <c r="K22" s="34">
        <f>SUM(I22:J22)</f>
        <v>-155</v>
      </c>
      <c r="L22" s="33">
        <v>-323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-550</v>
      </c>
      <c r="V22" s="4"/>
      <c r="W22" s="11">
        <v>-550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-1</v>
      </c>
      <c r="D23" s="21">
        <f t="shared" si="3"/>
        <v>-59</v>
      </c>
      <c r="E23" s="21">
        <f t="shared" si="3"/>
        <v>-12</v>
      </c>
      <c r="F23" s="21">
        <f t="shared" si="3"/>
        <v>-71</v>
      </c>
      <c r="G23" s="21">
        <f t="shared" si="3"/>
        <v>0</v>
      </c>
      <c r="H23" s="21">
        <f t="shared" si="3"/>
        <v>-72</v>
      </c>
      <c r="I23" s="21">
        <f t="shared" si="3"/>
        <v>-11</v>
      </c>
      <c r="J23" s="21">
        <f t="shared" si="3"/>
        <v>-144</v>
      </c>
      <c r="K23" s="21">
        <f t="shared" si="3"/>
        <v>-155</v>
      </c>
      <c r="L23" s="21">
        <f t="shared" si="3"/>
        <v>-323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-550</v>
      </c>
      <c r="V23" s="4"/>
      <c r="W23" s="11">
        <v>-550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-1</v>
      </c>
      <c r="D26" s="21">
        <f t="shared" si="4"/>
        <v>-59</v>
      </c>
      <c r="E26" s="21">
        <f t="shared" si="4"/>
        <v>-12</v>
      </c>
      <c r="F26" s="21">
        <f t="shared" si="4"/>
        <v>-71</v>
      </c>
      <c r="G26" s="21">
        <f t="shared" si="4"/>
        <v>0</v>
      </c>
      <c r="H26" s="21">
        <f t="shared" si="4"/>
        <v>-72</v>
      </c>
      <c r="I26" s="21">
        <f t="shared" si="4"/>
        <v>-11</v>
      </c>
      <c r="J26" s="21">
        <f t="shared" si="4"/>
        <v>-144</v>
      </c>
      <c r="K26" s="21">
        <f t="shared" si="4"/>
        <v>-155</v>
      </c>
      <c r="L26" s="21">
        <f t="shared" si="4"/>
        <v>-323</v>
      </c>
      <c r="M26" s="21">
        <f t="shared" si="4"/>
        <v>0</v>
      </c>
      <c r="N26" s="21">
        <f t="shared" si="4"/>
        <v>0</v>
      </c>
      <c r="O26" s="21">
        <f t="shared" si="4"/>
        <v>0</v>
      </c>
      <c r="P26" s="21">
        <f t="shared" si="4"/>
        <v>0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-550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10</v>
      </c>
      <c r="D28" s="17">
        <f t="shared" si="5"/>
        <v>454</v>
      </c>
      <c r="E28" s="17">
        <f t="shared" si="5"/>
        <v>2788</v>
      </c>
      <c r="F28" s="17">
        <f t="shared" si="5"/>
        <v>3242</v>
      </c>
      <c r="G28" s="17">
        <f t="shared" si="5"/>
        <v>1046</v>
      </c>
      <c r="H28" s="17">
        <f t="shared" si="5"/>
        <v>4298</v>
      </c>
      <c r="I28" s="17">
        <f t="shared" si="5"/>
        <v>413</v>
      </c>
      <c r="J28" s="17">
        <f t="shared" si="5"/>
        <v>813</v>
      </c>
      <c r="K28" s="17">
        <f t="shared" si="5"/>
        <v>1226</v>
      </c>
      <c r="L28" s="17">
        <f t="shared" si="5"/>
        <v>190</v>
      </c>
      <c r="M28" s="17">
        <f t="shared" si="5"/>
        <v>215</v>
      </c>
      <c r="N28" s="17">
        <f t="shared" si="5"/>
        <v>1855</v>
      </c>
      <c r="O28" s="17">
        <f t="shared" si="5"/>
        <v>0</v>
      </c>
      <c r="P28" s="17">
        <f t="shared" si="5"/>
        <v>2070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7784</v>
      </c>
      <c r="V28" s="4"/>
      <c r="W28" s="11">
        <v>7784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310</v>
      </c>
      <c r="E33" s="38">
        <v>4039</v>
      </c>
      <c r="F33" s="38">
        <v>4349</v>
      </c>
      <c r="G33" s="38">
        <v>1135</v>
      </c>
      <c r="H33" s="38">
        <v>5484</v>
      </c>
      <c r="I33" s="38">
        <v>355</v>
      </c>
      <c r="J33" s="38">
        <v>1045</v>
      </c>
      <c r="K33" s="38">
        <v>1400</v>
      </c>
      <c r="L33" s="38">
        <v>341</v>
      </c>
      <c r="M33" s="38">
        <v>219</v>
      </c>
      <c r="N33" s="38">
        <v>1893</v>
      </c>
      <c r="O33" s="38">
        <v>0</v>
      </c>
      <c r="P33" s="38">
        <v>2112</v>
      </c>
      <c r="Q33" s="38">
        <v>0</v>
      </c>
      <c r="R33" s="38">
        <v>0</v>
      </c>
      <c r="S33" s="38">
        <v>0</v>
      </c>
      <c r="T33" s="38">
        <v>0</v>
      </c>
      <c r="U33" s="38">
        <v>9337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-1497</v>
      </c>
      <c r="F34" s="38">
        <v>-1497</v>
      </c>
      <c r="G34" s="38">
        <v>-323</v>
      </c>
      <c r="H34" s="38">
        <v>-1820</v>
      </c>
      <c r="I34" s="38">
        <v>0</v>
      </c>
      <c r="J34" s="38">
        <v>-139</v>
      </c>
      <c r="K34" s="38">
        <v>-139</v>
      </c>
      <c r="L34" s="38">
        <v>-184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-2143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310</v>
      </c>
      <c r="E35" s="38">
        <v>2542</v>
      </c>
      <c r="F35" s="38">
        <v>2852</v>
      </c>
      <c r="G35" s="38">
        <v>812</v>
      </c>
      <c r="H35" s="38">
        <v>3664</v>
      </c>
      <c r="I35" s="38">
        <v>355</v>
      </c>
      <c r="J35" s="38">
        <v>906</v>
      </c>
      <c r="K35" s="38">
        <v>1261</v>
      </c>
      <c r="L35" s="38">
        <v>157</v>
      </c>
      <c r="M35" s="38">
        <v>219</v>
      </c>
      <c r="N35" s="38">
        <v>1893</v>
      </c>
      <c r="O35" s="38">
        <v>0</v>
      </c>
      <c r="P35" s="38">
        <v>2112</v>
      </c>
      <c r="Q35" s="38">
        <v>0</v>
      </c>
      <c r="R35" s="38">
        <v>0</v>
      </c>
      <c r="S35" s="38">
        <v>0</v>
      </c>
      <c r="T35" s="38">
        <v>0</v>
      </c>
      <c r="U35" s="38">
        <v>7194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391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247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10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771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436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1855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10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C53" s="69">
        <f>C16-C33</f>
        <v>11</v>
      </c>
      <c r="D53" s="69">
        <f>D16-D33</f>
        <v>203</v>
      </c>
      <c r="E53" s="69">
        <f>E16-E33</f>
        <v>-1239</v>
      </c>
      <c r="F53" s="69">
        <f>F16-F33</f>
        <v>-1036</v>
      </c>
      <c r="G53" s="69">
        <f>G16-G33</f>
        <v>-89</v>
      </c>
      <c r="H53" s="69">
        <f>H16-H33</f>
        <v>-1114</v>
      </c>
      <c r="I53" s="69">
        <f>I16-I33</f>
        <v>69</v>
      </c>
      <c r="J53" s="69">
        <f>J16-J33</f>
        <v>-88</v>
      </c>
      <c r="K53" s="69">
        <f>K16-K33</f>
        <v>-19</v>
      </c>
      <c r="L53" s="69">
        <f>L16-L33</f>
        <v>172</v>
      </c>
      <c r="M53" s="69">
        <f>M16-M33</f>
        <v>-4</v>
      </c>
      <c r="N53" s="69">
        <f>N16-N33</f>
        <v>-38</v>
      </c>
      <c r="O53" s="69">
        <f>O16-O33</f>
        <v>0</v>
      </c>
      <c r="P53" s="69">
        <f>P16-P33</f>
        <v>-42</v>
      </c>
      <c r="Q53" s="69">
        <f>Q16-Q33</f>
        <v>0</v>
      </c>
      <c r="R53" s="69">
        <f>R16-R33</f>
        <v>0</v>
      </c>
      <c r="S53" s="69">
        <f>S16-S33</f>
        <v>0</v>
      </c>
      <c r="T53" s="69">
        <f>T16-T33</f>
        <v>0</v>
      </c>
      <c r="U53" s="69">
        <f>U16-U33</f>
        <v>-1003</v>
      </c>
    </row>
    <row r="54" spans="2:21">
      <c r="C54" s="69">
        <f>C26-C34</f>
        <v>-1</v>
      </c>
      <c r="D54" s="69">
        <f>D26-D34</f>
        <v>-59</v>
      </c>
      <c r="E54" s="69">
        <f>E26-E34</f>
        <v>1485</v>
      </c>
      <c r="F54" s="69">
        <f>F26-F34</f>
        <v>1426</v>
      </c>
      <c r="G54" s="69">
        <f>G26-G34</f>
        <v>323</v>
      </c>
      <c r="H54" s="69">
        <f>H26-H34</f>
        <v>1748</v>
      </c>
      <c r="I54" s="69">
        <f>I26-I34</f>
        <v>-11</v>
      </c>
      <c r="J54" s="69">
        <f>J26-J34</f>
        <v>-5</v>
      </c>
      <c r="K54" s="69">
        <f>K26-K34</f>
        <v>-16</v>
      </c>
      <c r="L54" s="69">
        <f>L26-L34</f>
        <v>-139</v>
      </c>
      <c r="M54" s="69">
        <f>M26-M34</f>
        <v>0</v>
      </c>
      <c r="N54" s="69">
        <f>N26-N34</f>
        <v>0</v>
      </c>
      <c r="O54" s="69">
        <f>O26-O34</f>
        <v>0</v>
      </c>
      <c r="P54" s="69">
        <f>P26-P34</f>
        <v>0</v>
      </c>
      <c r="Q54" s="69">
        <f>Q26-Q34</f>
        <v>0</v>
      </c>
      <c r="R54" s="69">
        <f>R26-R34</f>
        <v>0</v>
      </c>
      <c r="S54" s="69">
        <f>S26-S34</f>
        <v>0</v>
      </c>
      <c r="T54" s="69">
        <f>T26-T34</f>
        <v>0</v>
      </c>
      <c r="U54" s="69">
        <f>U26-U34</f>
        <v>1593</v>
      </c>
    </row>
    <row r="55" spans="2:21">
      <c r="C55" s="69">
        <f>C28-C35</f>
        <v>10</v>
      </c>
      <c r="D55" s="69">
        <f>D28-D35</f>
        <v>144</v>
      </c>
      <c r="E55" s="69">
        <f>E28-E35</f>
        <v>246</v>
      </c>
      <c r="F55" s="69">
        <f>F28-F35</f>
        <v>390</v>
      </c>
      <c r="G55" s="69">
        <f>G28-G35</f>
        <v>234</v>
      </c>
      <c r="H55" s="69">
        <f>H28-H35</f>
        <v>634</v>
      </c>
      <c r="I55" s="69">
        <f>I28-I35</f>
        <v>58</v>
      </c>
      <c r="J55" s="69">
        <f>J28-J35</f>
        <v>-93</v>
      </c>
      <c r="K55" s="69">
        <f>K28-K35</f>
        <v>-35</v>
      </c>
      <c r="L55" s="69">
        <f>L28-L35</f>
        <v>33</v>
      </c>
      <c r="M55" s="69">
        <f>M28-M35</f>
        <v>-4</v>
      </c>
      <c r="N55" s="69">
        <f>N28-N35</f>
        <v>-38</v>
      </c>
      <c r="O55" s="69">
        <f>O28-O35</f>
        <v>0</v>
      </c>
      <c r="P55" s="69">
        <f>P28-P35</f>
        <v>-42</v>
      </c>
      <c r="Q55" s="69">
        <f>Q28-Q35</f>
        <v>0</v>
      </c>
      <c r="R55" s="69">
        <f>R28-R35</f>
        <v>0</v>
      </c>
      <c r="S55" s="69">
        <f>S28-S35</f>
        <v>0</v>
      </c>
      <c r="T55" s="69">
        <f>T28-T35</f>
        <v>0</v>
      </c>
      <c r="U55" s="69">
        <f>U28-U35</f>
        <v>590</v>
      </c>
    </row>
    <row r="56" spans="2:21"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2:21">
      <c r="C57" s="68" t="str">
        <f>IF(AND(OR(C53&gt;1000,C53&lt;-1000),IF(ISERROR(C53/C33),TRUE,OR(C53/C33&gt;0.05,C53/C33&lt;-0.05))),"FLAG","IGNORE")</f>
        <v>IGNORE</v>
      </c>
      <c r="D57" s="68" t="str">
        <f>IF(AND(OR(D53&gt;1000,D53&lt;-1000),IF(ISERROR(D53/D33),TRUE,OR(D53/D33&gt;0.05,D53/D33&lt;-0.05))),"FLAG","IGNORE")</f>
        <v>IGNORE</v>
      </c>
      <c r="E57" s="68" t="str">
        <f>IF(AND(OR(E53&gt;1000,E53&lt;-1000),IF(ISERROR(E53/E33),TRUE,OR(E53/E33&gt;0.05,E53/E33&lt;-0.05))),"FLAG","IGNORE")</f>
        <v>FLAG</v>
      </c>
      <c r="F57" s="68" t="str">
        <f>IF(AND(OR(F53&gt;1000,F53&lt;-1000),IF(ISERROR(F53/F33),TRUE,OR(F53/F33&gt;0.05,F53/F33&lt;-0.05))),"FLAG","IGNORE")</f>
        <v>FLAG</v>
      </c>
      <c r="G57" s="68" t="str">
        <f>IF(AND(OR(G53&gt;1000,G53&lt;-1000),IF(ISERROR(G53/G33),TRUE,OR(G53/G33&gt;0.05,G53/G33&lt;-0.05))),"FLAG","IGNORE")</f>
        <v>IGNORE</v>
      </c>
      <c r="H57" s="68" t="str">
        <f>IF(AND(OR(H53&gt;1000,H53&lt;-1000),IF(ISERROR(H53/H33),TRUE,OR(H53/H33&gt;0.05,H53/H33&lt;-0.05))),"FLAG","IGNORE")</f>
        <v>FLAG</v>
      </c>
      <c r="I57" s="68" t="str">
        <f>IF(AND(OR(I53&gt;1000,I53&lt;-1000),IF(ISERROR(I53/I33),TRUE,OR(I53/I33&gt;0.05,I53/I33&lt;-0.05))),"FLAG","IGNORE")</f>
        <v>IGNORE</v>
      </c>
      <c r="J57" s="68" t="str">
        <f>IF(AND(OR(J53&gt;1000,J53&lt;-1000),IF(ISERROR(J53/J33),TRUE,OR(J53/J33&gt;0.05,J53/J33&lt;-0.05))),"FLAG","IGNORE")</f>
        <v>IGNORE</v>
      </c>
      <c r="K57" s="68" t="str">
        <f>IF(AND(OR(K53&gt;1000,K53&lt;-1000),IF(ISERROR(K53/K33),TRUE,OR(K53/K33&gt;0.05,K53/K33&lt;-0.05))),"FLAG","IGNORE")</f>
        <v>IGNORE</v>
      </c>
      <c r="L57" s="68" t="str">
        <f>IF(AND(OR(L53&gt;1000,L53&lt;-1000),IF(ISERROR(L53/L33),TRUE,OR(L53/L33&gt;0.05,L53/L33&lt;-0.05))),"FLAG","IGNORE")</f>
        <v>IGNORE</v>
      </c>
      <c r="M57" s="68" t="str">
        <f>IF(AND(OR(M53&gt;1000,M53&lt;-1000),IF(ISERROR(M53/M33),TRUE,OR(M53/M33&gt;0.05,M53/M33&lt;-0.05))),"FLAG","IGNORE")</f>
        <v>IGNORE</v>
      </c>
      <c r="N57" s="68" t="str">
        <f>IF(AND(OR(N53&gt;1000,N53&lt;-1000),IF(ISERROR(N53/N33),TRUE,OR(N53/N33&gt;0.05,N53/N33&lt;-0.05))),"FLAG","IGNORE")</f>
        <v>IGNORE</v>
      </c>
      <c r="O57" s="68" t="str">
        <f>IF(AND(OR(O53&gt;1000,O53&lt;-1000),IF(ISERROR(O53/O33),TRUE,OR(O53/O33&gt;0.05,O53/O33&lt;-0.05))),"FLAG","IGNORE")</f>
        <v>IGNORE</v>
      </c>
      <c r="P57" s="68" t="str">
        <f>IF(AND(OR(P53&gt;1000,P53&lt;-1000),IF(ISERROR(P53/P33),TRUE,OR(P53/P33&gt;0.05,P53/P33&lt;-0.05))),"FLAG","IGNORE")</f>
        <v>IGNORE</v>
      </c>
      <c r="Q57" s="68" t="str">
        <f>IF(AND(OR(Q53&gt;1000,Q53&lt;-1000),IF(ISERROR(Q53/Q33),TRUE,OR(Q53/Q33&gt;0.05,Q53/Q33&lt;-0.05))),"FLAG","IGNORE")</f>
        <v>IGNORE</v>
      </c>
      <c r="R57" s="68" t="str">
        <f>IF(AND(OR(R53&gt;1000,R53&lt;-1000),IF(ISERROR(R53/R33),TRUE,OR(R53/R33&gt;0.05,R53/R33&lt;-0.05))),"FLAG","IGNORE")</f>
        <v>IGNORE</v>
      </c>
      <c r="S57" s="68" t="str">
        <f>IF(AND(OR(S53&gt;1000,S53&lt;-1000),IF(ISERROR(S53/S33),TRUE,OR(S53/S33&gt;0.05,S53/S33&lt;-0.05))),"FLAG","IGNORE")</f>
        <v>IGNORE</v>
      </c>
      <c r="T57" s="68" t="str">
        <f>IF(AND(OR(T53&gt;1000,T53&lt;-1000),IF(ISERROR(T53/T33),TRUE,OR(T53/T33&gt;0.05,T53/T33&lt;-0.05))),"FLAG","IGNORE")</f>
        <v>IGNORE</v>
      </c>
      <c r="U57" s="68" t="str">
        <f>IF(AND(OR(U53&gt;1000,U53&lt;-1000),IF(ISERROR(U53/U33),TRUE,OR(U53/U33&gt;0.05,U53/U33&lt;-0.05))),"FLAG","IGNORE")</f>
        <v>FLAG</v>
      </c>
    </row>
    <row r="58" spans="2:21">
      <c r="C58" s="68" t="str">
        <f>IF(AND(OR(C54&gt;1000,C54&lt;-1000),IF(ISERROR(C54/C34),TRUE,OR(C54/C34&gt;0.05,C54/C34&lt;-0.05))),"FLAG","IGNORE")</f>
        <v>IGNORE</v>
      </c>
      <c r="D58" s="68" t="str">
        <f>IF(AND(OR(D54&gt;1000,D54&lt;-1000),IF(ISERROR(D54/D34),TRUE,OR(D54/D34&gt;0.05,D54/D34&lt;-0.05))),"FLAG","IGNORE")</f>
        <v>IGNORE</v>
      </c>
      <c r="E58" s="68" t="str">
        <f>IF(AND(OR(E54&gt;1000,E54&lt;-1000),IF(ISERROR(E54/E34),TRUE,OR(E54/E34&gt;0.05,E54/E34&lt;-0.05))),"FLAG","IGNORE")</f>
        <v>FLAG</v>
      </c>
      <c r="F58" s="68" t="str">
        <f>IF(AND(OR(F54&gt;1000,F54&lt;-1000),IF(ISERROR(F54/F34),TRUE,OR(F54/F34&gt;0.05,F54/F34&lt;-0.05))),"FLAG","IGNORE")</f>
        <v>FLAG</v>
      </c>
      <c r="G58" s="68" t="str">
        <f>IF(AND(OR(G54&gt;1000,G54&lt;-1000),IF(ISERROR(G54/G34),TRUE,OR(G54/G34&gt;0.05,G54/G34&lt;-0.05))),"FLAG","IGNORE")</f>
        <v>IGNORE</v>
      </c>
      <c r="H58" s="68" t="str">
        <f>IF(AND(OR(H54&gt;1000,H54&lt;-1000),IF(ISERROR(H54/H34),TRUE,OR(H54/H34&gt;0.05,H54/H34&lt;-0.05))),"FLAG","IGNORE")</f>
        <v>FLAG</v>
      </c>
      <c r="I58" s="68" t="str">
        <f>IF(AND(OR(I54&gt;1000,I54&lt;-1000),IF(ISERROR(I54/I34),TRUE,OR(I54/I34&gt;0.05,I54/I34&lt;-0.05))),"FLAG","IGNORE")</f>
        <v>IGNORE</v>
      </c>
      <c r="J58" s="68" t="str">
        <f>IF(AND(OR(J54&gt;1000,J54&lt;-1000),IF(ISERROR(J54/J34),TRUE,OR(J54/J34&gt;0.05,J54/J34&lt;-0.05))),"FLAG","IGNORE")</f>
        <v>IGNORE</v>
      </c>
      <c r="K58" s="68" t="str">
        <f>IF(AND(OR(K54&gt;1000,K54&lt;-1000),IF(ISERROR(K54/K34),TRUE,OR(K54/K34&gt;0.05,K54/K34&lt;-0.05))),"FLAG","IGNORE")</f>
        <v>IGNORE</v>
      </c>
      <c r="L58" s="68" t="str">
        <f>IF(AND(OR(L54&gt;1000,L54&lt;-1000),IF(ISERROR(L54/L34),TRUE,OR(L54/L34&gt;0.05,L54/L34&lt;-0.05))),"FLAG","IGNORE")</f>
        <v>IGNORE</v>
      </c>
      <c r="M58" s="68" t="str">
        <f>IF(AND(OR(M54&gt;1000,M54&lt;-1000),IF(ISERROR(M54/M34),TRUE,OR(M54/M34&gt;0.05,M54/M34&lt;-0.05))),"FLAG","IGNORE")</f>
        <v>IGNORE</v>
      </c>
      <c r="N58" s="68" t="str">
        <f>IF(AND(OR(N54&gt;1000,N54&lt;-1000),IF(ISERROR(N54/N34),TRUE,OR(N54/N34&gt;0.05,N54/N34&lt;-0.05))),"FLAG","IGNORE")</f>
        <v>IGNORE</v>
      </c>
      <c r="O58" s="68" t="str">
        <f>IF(AND(OR(O54&gt;1000,O54&lt;-1000),IF(ISERROR(O54/O34),TRUE,OR(O54/O34&gt;0.05,O54/O34&lt;-0.05))),"FLAG","IGNORE")</f>
        <v>IGNORE</v>
      </c>
      <c r="P58" s="68" t="str">
        <f>IF(AND(OR(P54&gt;1000,P54&lt;-1000),IF(ISERROR(P54/P34),TRUE,OR(P54/P34&gt;0.05,P54/P34&lt;-0.05))),"FLAG","IGNORE")</f>
        <v>IGNORE</v>
      </c>
      <c r="Q58" s="68" t="str">
        <f>IF(AND(OR(Q54&gt;1000,Q54&lt;-1000),IF(ISERROR(Q54/Q34),TRUE,OR(Q54/Q34&gt;0.05,Q54/Q34&lt;-0.05))),"FLAG","IGNORE")</f>
        <v>IGNORE</v>
      </c>
      <c r="R58" s="68" t="str">
        <f>IF(AND(OR(R54&gt;1000,R54&lt;-1000),IF(ISERROR(R54/R34),TRUE,OR(R54/R34&gt;0.05,R54/R34&lt;-0.05))),"FLAG","IGNORE")</f>
        <v>IGNORE</v>
      </c>
      <c r="S58" s="68" t="str">
        <f>IF(AND(OR(S54&gt;1000,S54&lt;-1000),IF(ISERROR(S54/S34),TRUE,OR(S54/S34&gt;0.05,S54/S34&lt;-0.05))),"FLAG","IGNORE")</f>
        <v>IGNORE</v>
      </c>
      <c r="T58" s="68" t="str">
        <f>IF(AND(OR(T54&gt;1000,T54&lt;-1000),IF(ISERROR(T54/T34),TRUE,OR(T54/T34&gt;0.05,T54/T34&lt;-0.05))),"FLAG","IGNORE")</f>
        <v>IGNORE</v>
      </c>
      <c r="U58" s="68" t="str">
        <f>IF(AND(OR(U54&gt;1000,U54&lt;-1000),IF(ISERROR(U54/U34),TRUE,OR(U54/U34&gt;0.05,U54/U34&lt;-0.05))),"FLAG","IGNORE")</f>
        <v>FLAG</v>
      </c>
    </row>
    <row r="59" spans="2:21">
      <c r="C59" s="68" t="str">
        <f>IF(AND(OR(C55&gt;1000,C55&lt;-1000),IF(ISERROR(C55/C35),TRUE,OR(C55/C35&gt;0.05,C55/C35&lt;-0.05))),"FLAG","IGNORE")</f>
        <v>IGNORE</v>
      </c>
      <c r="D59" s="68" t="str">
        <f>IF(AND(OR(D55&gt;1000,D55&lt;-1000),IF(ISERROR(D55/D35),TRUE,OR(D55/D35&gt;0.05,D55/D35&lt;-0.05))),"FLAG","IGNORE")</f>
        <v>IGNORE</v>
      </c>
      <c r="E59" s="68" t="str">
        <f>IF(AND(OR(E55&gt;1000,E55&lt;-1000),IF(ISERROR(E55/E35),TRUE,OR(E55/E35&gt;0.05,E55/E35&lt;-0.05))),"FLAG","IGNORE")</f>
        <v>IGNORE</v>
      </c>
      <c r="F59" s="68" t="str">
        <f>IF(AND(OR(F55&gt;1000,F55&lt;-1000),IF(ISERROR(F55/F35),TRUE,OR(F55/F35&gt;0.05,F55/F35&lt;-0.05))),"FLAG","IGNORE")</f>
        <v>IGNORE</v>
      </c>
      <c r="G59" s="68" t="str">
        <f>IF(AND(OR(G55&gt;1000,G55&lt;-1000),IF(ISERROR(G55/G35),TRUE,OR(G55/G35&gt;0.05,G55/G35&lt;-0.05))),"FLAG","IGNORE")</f>
        <v>IGNORE</v>
      </c>
      <c r="H59" s="68" t="str">
        <f>IF(AND(OR(H55&gt;1000,H55&lt;-1000),IF(ISERROR(H55/H35),TRUE,OR(H55/H35&gt;0.05,H55/H35&lt;-0.05))),"FLAG","IGNORE")</f>
        <v>IGNORE</v>
      </c>
      <c r="I59" s="68" t="str">
        <f>IF(AND(OR(I55&gt;1000,I55&lt;-1000),IF(ISERROR(I55/I35),TRUE,OR(I55/I35&gt;0.05,I55/I35&lt;-0.05))),"FLAG","IGNORE")</f>
        <v>IGNORE</v>
      </c>
      <c r="J59" s="68" t="str">
        <f>IF(AND(OR(J55&gt;1000,J55&lt;-1000),IF(ISERROR(J55/J35),TRUE,OR(J55/J35&gt;0.05,J55/J35&lt;-0.05))),"FLAG","IGNORE")</f>
        <v>IGNORE</v>
      </c>
      <c r="K59" s="68" t="str">
        <f>IF(AND(OR(K55&gt;1000,K55&lt;-1000),IF(ISERROR(K55/K35),TRUE,OR(K55/K35&gt;0.05,K55/K35&lt;-0.05))),"FLAG","IGNORE")</f>
        <v>IGNORE</v>
      </c>
      <c r="L59" s="68" t="str">
        <f>IF(AND(OR(L55&gt;1000,L55&lt;-1000),IF(ISERROR(L55/L35),TRUE,OR(L55/L35&gt;0.05,L55/L35&lt;-0.05))),"FLAG","IGNORE")</f>
        <v>IGNORE</v>
      </c>
      <c r="M59" s="68" t="str">
        <f>IF(AND(OR(M55&gt;1000,M55&lt;-1000),IF(ISERROR(M55/M35),TRUE,OR(M55/M35&gt;0.05,M55/M35&lt;-0.05))),"FLAG","IGNORE")</f>
        <v>IGNORE</v>
      </c>
      <c r="N59" s="68" t="str">
        <f>IF(AND(OR(N55&gt;1000,N55&lt;-1000),IF(ISERROR(N55/N35),TRUE,OR(N55/N35&gt;0.05,N55/N35&lt;-0.05))),"FLAG","IGNORE")</f>
        <v>IGNORE</v>
      </c>
      <c r="O59" s="68" t="str">
        <f>IF(AND(OR(O55&gt;1000,O55&lt;-1000),IF(ISERROR(O55/O35),TRUE,OR(O55/O35&gt;0.05,O55/O35&lt;-0.05))),"FLAG","IGNORE")</f>
        <v>IGNORE</v>
      </c>
      <c r="P59" s="68" t="str">
        <f>IF(AND(OR(P55&gt;1000,P55&lt;-1000),IF(ISERROR(P55/P35),TRUE,OR(P55/P35&gt;0.05,P55/P35&lt;-0.05))),"FLAG","IGNORE")</f>
        <v>IGNORE</v>
      </c>
      <c r="Q59" s="68" t="str">
        <f>IF(AND(OR(Q55&gt;1000,Q55&lt;-1000),IF(ISERROR(Q55/Q35),TRUE,OR(Q55/Q35&gt;0.05,Q55/Q35&lt;-0.05))),"FLAG","IGNORE")</f>
        <v>IGNORE</v>
      </c>
      <c r="R59" s="68" t="str">
        <f>IF(AND(OR(R55&gt;1000,R55&lt;-1000),IF(ISERROR(R55/R35),TRUE,OR(R55/R35&gt;0.05,R55/R35&lt;-0.05))),"FLAG","IGNORE")</f>
        <v>IGNORE</v>
      </c>
      <c r="S59" s="68" t="str">
        <f>IF(AND(OR(S55&gt;1000,S55&lt;-1000),IF(ISERROR(S55/S35),TRUE,OR(S55/S35&gt;0.05,S55/S35&lt;-0.05))),"FLAG","IGNORE")</f>
        <v>IGNORE</v>
      </c>
      <c r="T59" s="68" t="str">
        <f>IF(AND(OR(T55&gt;1000,T55&lt;-1000),IF(ISERROR(T55/T35),TRUE,OR(T55/T35&gt;0.05,T55/T35&lt;-0.05))),"FLAG","IGNORE")</f>
        <v>IGNORE</v>
      </c>
      <c r="U59" s="68" t="str">
        <f>IF(AND(OR(U55&gt;1000,U55&lt;-1000),IF(ISERROR(U55/U35),TRUE,OR(U55/U35&gt;0.05,U55/U35&lt;-0.05))),"FLAG","IGNORE")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836" priority="22" stopIfTrue="1">
      <formula>ABS(ROUND(C8,0)-C8)&gt;0</formula>
    </cfRule>
  </conditionalFormatting>
  <conditionalFormatting sqref="N49 N52">
    <cfRule type="cellIs" dxfId="835" priority="25" stopIfTrue="1" operator="equal">
      <formula>"FAIL"</formula>
    </cfRule>
  </conditionalFormatting>
  <conditionalFormatting sqref="N49">
    <cfRule type="cellIs" dxfId="834" priority="21" stopIfTrue="1" operator="equal">
      <formula>"PASS"</formula>
    </cfRule>
  </conditionalFormatting>
  <conditionalFormatting sqref="N52">
    <cfRule type="cellIs" dxfId="833" priority="20" stopIfTrue="1" operator="equal">
      <formula>"PASS"</formula>
    </cfRule>
  </conditionalFormatting>
  <conditionalFormatting sqref="C21:E21">
    <cfRule type="expression" dxfId="832" priority="19" stopIfTrue="1">
      <formula>ABS(ROUND(C21,0)-C21)&gt;0</formula>
    </cfRule>
  </conditionalFormatting>
  <conditionalFormatting sqref="G21">
    <cfRule type="expression" dxfId="831" priority="18" stopIfTrue="1">
      <formula>ABS(ROUND(G21,0)-G21)&gt;0</formula>
    </cfRule>
  </conditionalFormatting>
  <conditionalFormatting sqref="I21:J21">
    <cfRule type="expression" dxfId="830" priority="17" stopIfTrue="1">
      <formula>ABS(ROUND(I21,0)-I21)&gt;0</formula>
    </cfRule>
  </conditionalFormatting>
  <conditionalFormatting sqref="L21:O21">
    <cfRule type="expression" dxfId="829" priority="16" stopIfTrue="1">
      <formula>ABS(ROUND(L21,0)-L21)&gt;0</formula>
    </cfRule>
  </conditionalFormatting>
  <conditionalFormatting sqref="Q21:S21">
    <cfRule type="expression" dxfId="828" priority="15" stopIfTrue="1">
      <formula>ABS(ROUND(Q21,0)-Q21)&gt;0</formula>
    </cfRule>
  </conditionalFormatting>
  <conditionalFormatting sqref="C9:E9">
    <cfRule type="expression" dxfId="827" priority="14" stopIfTrue="1">
      <formula>ABS(ROUND(C9,0)-C9)&gt;0</formula>
    </cfRule>
  </conditionalFormatting>
  <conditionalFormatting sqref="G9">
    <cfRule type="expression" dxfId="826" priority="13" stopIfTrue="1">
      <formula>ABS(ROUND(G9,0)-G9)&gt;0</formula>
    </cfRule>
  </conditionalFormatting>
  <conditionalFormatting sqref="I9:J9">
    <cfRule type="expression" dxfId="825" priority="12" stopIfTrue="1">
      <formula>ABS(ROUND(I9,0)-I9)&gt;0</formula>
    </cfRule>
  </conditionalFormatting>
  <conditionalFormatting sqref="L9:O9">
    <cfRule type="expression" dxfId="824" priority="11" stopIfTrue="1">
      <formula>ABS(ROUND(L9,0)-L9)&gt;0</formula>
    </cfRule>
  </conditionalFormatting>
  <conditionalFormatting sqref="Q9:S9">
    <cfRule type="expression" dxfId="823" priority="10" stopIfTrue="1">
      <formula>ABS(ROUND(Q9,0)-Q9)&gt;0</formula>
    </cfRule>
  </conditionalFormatting>
  <conditionalFormatting sqref="C20:E20">
    <cfRule type="expression" dxfId="822" priority="9" stopIfTrue="1">
      <formula>ABS(ROUND(C20,0)-C20)&gt;0</formula>
    </cfRule>
  </conditionalFormatting>
  <conditionalFormatting sqref="G20">
    <cfRule type="expression" dxfId="821" priority="8" stopIfTrue="1">
      <formula>ABS(ROUND(G20,0)-G20)&gt;0</formula>
    </cfRule>
  </conditionalFormatting>
  <conditionalFormatting sqref="I20:J20">
    <cfRule type="expression" dxfId="820" priority="7" stopIfTrue="1">
      <formula>ABS(ROUND(I20,0)-I20)&gt;0</formula>
    </cfRule>
  </conditionalFormatting>
  <conditionalFormatting sqref="M20:O20">
    <cfRule type="expression" dxfId="819" priority="6" stopIfTrue="1">
      <formula>ABS(ROUND(M20,0)-M20)&gt;0</formula>
    </cfRule>
  </conditionalFormatting>
  <conditionalFormatting sqref="L20">
    <cfRule type="expression" dxfId="818" priority="5" stopIfTrue="1">
      <formula>ABS(ROUND(L20,0)-L20)&gt;0</formula>
    </cfRule>
  </conditionalFormatting>
  <conditionalFormatting sqref="Q20:S20">
    <cfRule type="expression" dxfId="817" priority="4" stopIfTrue="1">
      <formula>ABS(ROUND(Q20,0)-Q20)&gt;0</formula>
    </cfRule>
  </conditionalFormatting>
  <conditionalFormatting sqref="X28 X8:X13 X19:X23">
    <cfRule type="cellIs" dxfId="816" priority="23" stopIfTrue="1" operator="equal">
      <formula>0</formula>
    </cfRule>
    <cfRule type="cellIs" dxfId="815" priority="24" stopIfTrue="1" operator="notEqual">
      <formula>0</formula>
    </cfRule>
  </conditionalFormatting>
  <conditionalFormatting sqref="Q10:S10 L10:O10 I10:J10 G10 C10:E10">
    <cfRule type="expression" dxfId="814" priority="3" stopIfTrue="1">
      <formula>ABS(ROUND(C10,0)-C10)&gt;0</formula>
    </cfRule>
  </conditionalFormatting>
  <conditionalFormatting sqref="C33:U35">
    <cfRule type="expression" dxfId="813" priority="26">
      <formula>IF(C57="IGNORE","TRUE","FALSE")</formula>
    </cfRule>
    <cfRule type="expression" dxfId="812" priority="27">
      <formula>IF(C57="FLAG","TRUE","FALSE")</formula>
    </cfRule>
  </conditionalFormatting>
  <conditionalFormatting sqref="R30">
    <cfRule type="expression" dxfId="811" priority="2" stopIfTrue="1">
      <formula>ABS(ROUND(R30,0)-R30)&gt;0</formula>
    </cfRule>
  </conditionalFormatting>
  <conditionalFormatting sqref="C8">
    <cfRule type="expression" dxfId="810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X59"/>
  <sheetViews>
    <sheetView zoomScale="85" zoomScaleNormal="85" workbookViewId="0">
      <pane ySplit="1" topLeftCell="A2" activePane="bottomLeft" state="frozen"/>
      <selection activeCell="M3" sqref="M3"/>
      <selection pane="bottomLeft" activeCell="A53" sqref="A53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44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192</v>
      </c>
      <c r="F8" s="34">
        <f>SUM(D8:E8)</f>
        <v>192</v>
      </c>
      <c r="G8" s="33">
        <v>0</v>
      </c>
      <c r="H8" s="34">
        <f>SUM(C8,F8,G8)</f>
        <v>192</v>
      </c>
      <c r="I8" s="33">
        <v>0</v>
      </c>
      <c r="J8" s="33">
        <v>435</v>
      </c>
      <c r="K8" s="34">
        <f>SUM(I8:J8)</f>
        <v>435</v>
      </c>
      <c r="L8" s="33">
        <v>0</v>
      </c>
      <c r="M8" s="33">
        <v>0</v>
      </c>
      <c r="N8" s="33">
        <v>28</v>
      </c>
      <c r="O8" s="33">
        <v>0</v>
      </c>
      <c r="P8" s="34">
        <f>SUM(M8:O8)</f>
        <v>28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655</v>
      </c>
      <c r="V8" s="4"/>
      <c r="W8" s="11">
        <v>655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1685</v>
      </c>
      <c r="E11" s="33">
        <v>-5144</v>
      </c>
      <c r="F11" s="34">
        <f>SUM(D11:E11)</f>
        <v>-3459</v>
      </c>
      <c r="G11" s="33">
        <v>313</v>
      </c>
      <c r="H11" s="34">
        <f>SUM(C11,F11,G11)</f>
        <v>-3146</v>
      </c>
      <c r="I11" s="33">
        <v>0</v>
      </c>
      <c r="J11" s="33">
        <v>-201</v>
      </c>
      <c r="K11" s="34">
        <f>SUM(I11:J11)</f>
        <v>-201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-3347</v>
      </c>
      <c r="W11" s="11">
        <v>-3347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474</v>
      </c>
      <c r="E12" s="33">
        <v>6085</v>
      </c>
      <c r="F12" s="34">
        <f>SUM(D12:E12)</f>
        <v>6559</v>
      </c>
      <c r="G12" s="33">
        <v>1033</v>
      </c>
      <c r="H12" s="34">
        <f>SUM(C12,F12,G12)</f>
        <v>7592</v>
      </c>
      <c r="I12" s="33">
        <v>253</v>
      </c>
      <c r="J12" s="33">
        <v>151</v>
      </c>
      <c r="K12" s="34">
        <f>SUM(I12:J12)</f>
        <v>404</v>
      </c>
      <c r="L12" s="33">
        <v>463</v>
      </c>
      <c r="M12" s="33">
        <v>236</v>
      </c>
      <c r="N12" s="33">
        <v>1011</v>
      </c>
      <c r="O12" s="33">
        <v>199</v>
      </c>
      <c r="P12" s="34">
        <f>SUM(M12:O12)</f>
        <v>1446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9905</v>
      </c>
      <c r="V12" s="4"/>
      <c r="W12" s="11">
        <v>9905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2159</v>
      </c>
      <c r="E13" s="21">
        <f t="shared" si="1"/>
        <v>1133</v>
      </c>
      <c r="F13" s="21">
        <f t="shared" si="1"/>
        <v>3292</v>
      </c>
      <c r="G13" s="21">
        <f t="shared" si="1"/>
        <v>1346</v>
      </c>
      <c r="H13" s="21">
        <f t="shared" si="1"/>
        <v>4638</v>
      </c>
      <c r="I13" s="21">
        <f t="shared" si="1"/>
        <v>253</v>
      </c>
      <c r="J13" s="21">
        <f t="shared" si="1"/>
        <v>385</v>
      </c>
      <c r="K13" s="21">
        <f t="shared" si="1"/>
        <v>638</v>
      </c>
      <c r="L13" s="21">
        <f t="shared" si="1"/>
        <v>463</v>
      </c>
      <c r="M13" s="21">
        <f t="shared" si="1"/>
        <v>236</v>
      </c>
      <c r="N13" s="21">
        <f t="shared" si="1"/>
        <v>1039</v>
      </c>
      <c r="O13" s="21">
        <f t="shared" si="1"/>
        <v>199</v>
      </c>
      <c r="P13" s="21">
        <f t="shared" si="1"/>
        <v>1474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7213</v>
      </c>
      <c r="V13" s="4"/>
      <c r="W13" s="11">
        <v>7213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2159</v>
      </c>
      <c r="E16" s="21">
        <f t="shared" si="2"/>
        <v>1133</v>
      </c>
      <c r="F16" s="21">
        <f t="shared" si="2"/>
        <v>3292</v>
      </c>
      <c r="G16" s="21">
        <f t="shared" si="2"/>
        <v>1346</v>
      </c>
      <c r="H16" s="21">
        <f t="shared" si="2"/>
        <v>4638</v>
      </c>
      <c r="I16" s="21">
        <f t="shared" si="2"/>
        <v>253</v>
      </c>
      <c r="J16" s="21">
        <f t="shared" si="2"/>
        <v>385</v>
      </c>
      <c r="K16" s="21">
        <f t="shared" si="2"/>
        <v>638</v>
      </c>
      <c r="L16" s="21">
        <f t="shared" si="2"/>
        <v>463</v>
      </c>
      <c r="M16" s="21">
        <f t="shared" si="2"/>
        <v>236</v>
      </c>
      <c r="N16" s="21">
        <f t="shared" si="2"/>
        <v>1039</v>
      </c>
      <c r="O16" s="21">
        <f t="shared" si="2"/>
        <v>199</v>
      </c>
      <c r="P16" s="21">
        <f t="shared" si="2"/>
        <v>1474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7213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-574</v>
      </c>
      <c r="F22" s="34">
        <f>SUM(D22:E22)</f>
        <v>-574</v>
      </c>
      <c r="G22" s="33">
        <v>0</v>
      </c>
      <c r="H22" s="34">
        <f>SUM(C22,F22,G22)</f>
        <v>-574</v>
      </c>
      <c r="I22" s="33">
        <v>0</v>
      </c>
      <c r="J22" s="33">
        <v>-40</v>
      </c>
      <c r="K22" s="34">
        <f>SUM(I22:J22)</f>
        <v>-40</v>
      </c>
      <c r="L22" s="33">
        <v>-458</v>
      </c>
      <c r="M22" s="33">
        <v>0</v>
      </c>
      <c r="N22" s="33">
        <v>0</v>
      </c>
      <c r="O22" s="33">
        <v>-25</v>
      </c>
      <c r="P22" s="34">
        <f>SUM(M22:O22)</f>
        <v>-25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-1097</v>
      </c>
      <c r="V22" s="4"/>
      <c r="W22" s="11">
        <v>-1097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-574</v>
      </c>
      <c r="F23" s="21">
        <f t="shared" si="3"/>
        <v>-574</v>
      </c>
      <c r="G23" s="21">
        <f t="shared" si="3"/>
        <v>0</v>
      </c>
      <c r="H23" s="21">
        <f t="shared" si="3"/>
        <v>-574</v>
      </c>
      <c r="I23" s="21">
        <f t="shared" si="3"/>
        <v>0</v>
      </c>
      <c r="J23" s="21">
        <f t="shared" si="3"/>
        <v>-40</v>
      </c>
      <c r="K23" s="21">
        <f t="shared" si="3"/>
        <v>-40</v>
      </c>
      <c r="L23" s="21">
        <f t="shared" si="3"/>
        <v>-458</v>
      </c>
      <c r="M23" s="21">
        <f t="shared" si="3"/>
        <v>0</v>
      </c>
      <c r="N23" s="21">
        <f t="shared" si="3"/>
        <v>0</v>
      </c>
      <c r="O23" s="21">
        <f t="shared" si="3"/>
        <v>-25</v>
      </c>
      <c r="P23" s="21">
        <f t="shared" si="3"/>
        <v>-25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-1097</v>
      </c>
      <c r="V23" s="4"/>
      <c r="W23" s="11">
        <v>-1097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-574</v>
      </c>
      <c r="F26" s="21">
        <f t="shared" si="4"/>
        <v>-574</v>
      </c>
      <c r="G26" s="21">
        <f t="shared" si="4"/>
        <v>0</v>
      </c>
      <c r="H26" s="21">
        <f t="shared" si="4"/>
        <v>-574</v>
      </c>
      <c r="I26" s="21">
        <f t="shared" si="4"/>
        <v>0</v>
      </c>
      <c r="J26" s="21">
        <f t="shared" si="4"/>
        <v>-40</v>
      </c>
      <c r="K26" s="21">
        <f t="shared" si="4"/>
        <v>-40</v>
      </c>
      <c r="L26" s="21">
        <f t="shared" si="4"/>
        <v>-458</v>
      </c>
      <c r="M26" s="21">
        <f t="shared" si="4"/>
        <v>0</v>
      </c>
      <c r="N26" s="21">
        <f t="shared" si="4"/>
        <v>0</v>
      </c>
      <c r="O26" s="21">
        <f t="shared" si="4"/>
        <v>-25</v>
      </c>
      <c r="P26" s="21">
        <f t="shared" si="4"/>
        <v>-25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-1097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2159</v>
      </c>
      <c r="E28" s="17">
        <f t="shared" si="5"/>
        <v>559</v>
      </c>
      <c r="F28" s="17">
        <f t="shared" si="5"/>
        <v>2718</v>
      </c>
      <c r="G28" s="17">
        <f t="shared" si="5"/>
        <v>1346</v>
      </c>
      <c r="H28" s="17">
        <f t="shared" si="5"/>
        <v>4064</v>
      </c>
      <c r="I28" s="17">
        <f t="shared" si="5"/>
        <v>253</v>
      </c>
      <c r="J28" s="17">
        <f t="shared" si="5"/>
        <v>345</v>
      </c>
      <c r="K28" s="17">
        <f t="shared" si="5"/>
        <v>598</v>
      </c>
      <c r="L28" s="17">
        <f t="shared" si="5"/>
        <v>5</v>
      </c>
      <c r="M28" s="17">
        <f t="shared" si="5"/>
        <v>236</v>
      </c>
      <c r="N28" s="17">
        <f t="shared" si="5"/>
        <v>1039</v>
      </c>
      <c r="O28" s="17">
        <f t="shared" si="5"/>
        <v>174</v>
      </c>
      <c r="P28" s="17">
        <f t="shared" si="5"/>
        <v>1449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6116</v>
      </c>
      <c r="V28" s="4"/>
      <c r="W28" s="11">
        <v>6116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1190</v>
      </c>
      <c r="E33" s="38">
        <v>897</v>
      </c>
      <c r="F33" s="38">
        <v>2087</v>
      </c>
      <c r="G33" s="38">
        <v>1421</v>
      </c>
      <c r="H33" s="38">
        <v>3508</v>
      </c>
      <c r="I33" s="38">
        <v>270</v>
      </c>
      <c r="J33" s="38">
        <v>87</v>
      </c>
      <c r="K33" s="38">
        <v>357</v>
      </c>
      <c r="L33" s="38">
        <v>170</v>
      </c>
      <c r="M33" s="38">
        <v>206</v>
      </c>
      <c r="N33" s="38">
        <v>1029</v>
      </c>
      <c r="O33" s="38">
        <v>229</v>
      </c>
      <c r="P33" s="38">
        <v>1464</v>
      </c>
      <c r="Q33" s="38">
        <v>0</v>
      </c>
      <c r="R33" s="38">
        <v>0</v>
      </c>
      <c r="S33" s="38">
        <v>0</v>
      </c>
      <c r="T33" s="38">
        <v>0</v>
      </c>
      <c r="U33" s="38">
        <v>5499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-223</v>
      </c>
      <c r="F34" s="38">
        <v>-223</v>
      </c>
      <c r="G34" s="38">
        <v>0</v>
      </c>
      <c r="H34" s="38">
        <v>-223</v>
      </c>
      <c r="I34" s="38">
        <v>0</v>
      </c>
      <c r="J34" s="38">
        <v>0</v>
      </c>
      <c r="K34" s="38">
        <v>0</v>
      </c>
      <c r="L34" s="38">
        <v>-84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-307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1190</v>
      </c>
      <c r="E35" s="38">
        <v>674</v>
      </c>
      <c r="F35" s="38">
        <v>1864</v>
      </c>
      <c r="G35" s="38">
        <v>1421</v>
      </c>
      <c r="H35" s="38">
        <v>3285</v>
      </c>
      <c r="I35" s="38">
        <v>270</v>
      </c>
      <c r="J35" s="38">
        <v>87</v>
      </c>
      <c r="K35" s="38">
        <v>357</v>
      </c>
      <c r="L35" s="38">
        <v>86</v>
      </c>
      <c r="M35" s="38">
        <v>206</v>
      </c>
      <c r="N35" s="38">
        <v>1029</v>
      </c>
      <c r="O35" s="38">
        <v>229</v>
      </c>
      <c r="P35" s="38">
        <v>1464</v>
      </c>
      <c r="Q35" s="38">
        <v>0</v>
      </c>
      <c r="R35" s="38">
        <v>0</v>
      </c>
      <c r="S35" s="38">
        <v>0</v>
      </c>
      <c r="T35" s="38">
        <v>0</v>
      </c>
      <c r="U35" s="38">
        <v>5192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1011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1011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C53" s="69">
        <f>C16-C33</f>
        <v>0</v>
      </c>
      <c r="D53" s="69">
        <f>D16-D33</f>
        <v>969</v>
      </c>
      <c r="E53" s="69">
        <f>E16-E33</f>
        <v>236</v>
      </c>
      <c r="F53" s="69">
        <f>F16-F33</f>
        <v>1205</v>
      </c>
      <c r="G53" s="69">
        <f>G16-G33</f>
        <v>-75</v>
      </c>
      <c r="H53" s="69">
        <f>H16-H33</f>
        <v>1130</v>
      </c>
      <c r="I53" s="69">
        <f>I16-I33</f>
        <v>-17</v>
      </c>
      <c r="J53" s="69">
        <f>J16-J33</f>
        <v>298</v>
      </c>
      <c r="K53" s="69">
        <f>K16-K33</f>
        <v>281</v>
      </c>
      <c r="L53" s="69">
        <f>L16-L33</f>
        <v>293</v>
      </c>
      <c r="M53" s="69">
        <f>M16-M33</f>
        <v>30</v>
      </c>
      <c r="N53" s="69">
        <f>N16-N33</f>
        <v>10</v>
      </c>
      <c r="O53" s="69">
        <f>O16-O33</f>
        <v>-30</v>
      </c>
      <c r="P53" s="69">
        <f>P16-P33</f>
        <v>10</v>
      </c>
      <c r="Q53" s="69">
        <f>Q16-Q33</f>
        <v>0</v>
      </c>
      <c r="R53" s="69">
        <f>R16-R33</f>
        <v>0</v>
      </c>
      <c r="S53" s="69">
        <f>S16-S33</f>
        <v>0</v>
      </c>
      <c r="T53" s="69">
        <f>T16-T33</f>
        <v>0</v>
      </c>
      <c r="U53" s="69">
        <f>U16-U33</f>
        <v>1714</v>
      </c>
    </row>
    <row r="54" spans="2:21">
      <c r="C54" s="69">
        <f>C26-C34</f>
        <v>0</v>
      </c>
      <c r="D54" s="69">
        <f>D26-D34</f>
        <v>0</v>
      </c>
      <c r="E54" s="69">
        <f>E26-E34</f>
        <v>-351</v>
      </c>
      <c r="F54" s="69">
        <f>F26-F34</f>
        <v>-351</v>
      </c>
      <c r="G54" s="69">
        <f>G26-G34</f>
        <v>0</v>
      </c>
      <c r="H54" s="69">
        <f>H26-H34</f>
        <v>-351</v>
      </c>
      <c r="I54" s="69">
        <f>I26-I34</f>
        <v>0</v>
      </c>
      <c r="J54" s="69">
        <f>J26-J34</f>
        <v>-40</v>
      </c>
      <c r="K54" s="69">
        <f>K26-K34</f>
        <v>-40</v>
      </c>
      <c r="L54" s="69">
        <f>L26-L34</f>
        <v>-374</v>
      </c>
      <c r="M54" s="69">
        <f>M26-M34</f>
        <v>0</v>
      </c>
      <c r="N54" s="69">
        <f>N26-N34</f>
        <v>0</v>
      </c>
      <c r="O54" s="69">
        <f>O26-O34</f>
        <v>-25</v>
      </c>
      <c r="P54" s="69">
        <f>P26-P34</f>
        <v>-25</v>
      </c>
      <c r="Q54" s="69">
        <f>Q26-Q34</f>
        <v>0</v>
      </c>
      <c r="R54" s="69">
        <f>R26-R34</f>
        <v>0</v>
      </c>
      <c r="S54" s="69">
        <f>S26-S34</f>
        <v>0</v>
      </c>
      <c r="T54" s="69">
        <f>T26-T34</f>
        <v>0</v>
      </c>
      <c r="U54" s="69">
        <f>U26-U34</f>
        <v>-790</v>
      </c>
    </row>
    <row r="55" spans="2:21">
      <c r="C55" s="69">
        <f>C28-C35</f>
        <v>0</v>
      </c>
      <c r="D55" s="69">
        <f>D28-D35</f>
        <v>969</v>
      </c>
      <c r="E55" s="69">
        <f>E28-E35</f>
        <v>-115</v>
      </c>
      <c r="F55" s="69">
        <f>F28-F35</f>
        <v>854</v>
      </c>
      <c r="G55" s="69">
        <f>G28-G35</f>
        <v>-75</v>
      </c>
      <c r="H55" s="69">
        <f>H28-H35</f>
        <v>779</v>
      </c>
      <c r="I55" s="69">
        <f>I28-I35</f>
        <v>-17</v>
      </c>
      <c r="J55" s="69">
        <f>J28-J35</f>
        <v>258</v>
      </c>
      <c r="K55" s="69">
        <f>K28-K35</f>
        <v>241</v>
      </c>
      <c r="L55" s="69">
        <f>L28-L35</f>
        <v>-81</v>
      </c>
      <c r="M55" s="69">
        <f>M28-M35</f>
        <v>30</v>
      </c>
      <c r="N55" s="69">
        <f>N28-N35</f>
        <v>10</v>
      </c>
      <c r="O55" s="69">
        <f>O28-O35</f>
        <v>-55</v>
      </c>
      <c r="P55" s="69">
        <f>P28-P35</f>
        <v>-15</v>
      </c>
      <c r="Q55" s="69">
        <f>Q28-Q35</f>
        <v>0</v>
      </c>
      <c r="R55" s="69">
        <f>R28-R35</f>
        <v>0</v>
      </c>
      <c r="S55" s="69">
        <f>S28-S35</f>
        <v>0</v>
      </c>
      <c r="T55" s="69">
        <f>T28-T35</f>
        <v>0</v>
      </c>
      <c r="U55" s="69">
        <f>U28-U35</f>
        <v>924</v>
      </c>
    </row>
    <row r="56" spans="2:21"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2:21">
      <c r="C57" s="68" t="str">
        <f>IF(AND(OR(C53&gt;1000,C53&lt;-1000),IF(ISERROR(C53/C33),TRUE,OR(C53/C33&gt;0.05,C53/C33&lt;-0.05))),"FLAG","IGNORE")</f>
        <v>IGNORE</v>
      </c>
      <c r="D57" s="68" t="str">
        <f>IF(AND(OR(D53&gt;1000,D53&lt;-1000),IF(ISERROR(D53/D33),TRUE,OR(D53/D33&gt;0.05,D53/D33&lt;-0.05))),"FLAG","IGNORE")</f>
        <v>IGNORE</v>
      </c>
      <c r="E57" s="68" t="str">
        <f>IF(AND(OR(E53&gt;1000,E53&lt;-1000),IF(ISERROR(E53/E33),TRUE,OR(E53/E33&gt;0.05,E53/E33&lt;-0.05))),"FLAG","IGNORE")</f>
        <v>IGNORE</v>
      </c>
      <c r="F57" s="68" t="str">
        <f>IF(AND(OR(F53&gt;1000,F53&lt;-1000),IF(ISERROR(F53/F33),TRUE,OR(F53/F33&gt;0.05,F53/F33&lt;-0.05))),"FLAG","IGNORE")</f>
        <v>FLAG</v>
      </c>
      <c r="G57" s="68" t="str">
        <f>IF(AND(OR(G53&gt;1000,G53&lt;-1000),IF(ISERROR(G53/G33),TRUE,OR(G53/G33&gt;0.05,G53/G33&lt;-0.05))),"FLAG","IGNORE")</f>
        <v>IGNORE</v>
      </c>
      <c r="H57" s="68" t="str">
        <f>IF(AND(OR(H53&gt;1000,H53&lt;-1000),IF(ISERROR(H53/H33),TRUE,OR(H53/H33&gt;0.05,H53/H33&lt;-0.05))),"FLAG","IGNORE")</f>
        <v>FLAG</v>
      </c>
      <c r="I57" s="68" t="str">
        <f>IF(AND(OR(I53&gt;1000,I53&lt;-1000),IF(ISERROR(I53/I33),TRUE,OR(I53/I33&gt;0.05,I53/I33&lt;-0.05))),"FLAG","IGNORE")</f>
        <v>IGNORE</v>
      </c>
      <c r="J57" s="68" t="str">
        <f>IF(AND(OR(J53&gt;1000,J53&lt;-1000),IF(ISERROR(J53/J33),TRUE,OR(J53/J33&gt;0.05,J53/J33&lt;-0.05))),"FLAG","IGNORE")</f>
        <v>IGNORE</v>
      </c>
      <c r="K57" s="68" t="str">
        <f>IF(AND(OR(K53&gt;1000,K53&lt;-1000),IF(ISERROR(K53/K33),TRUE,OR(K53/K33&gt;0.05,K53/K33&lt;-0.05))),"FLAG","IGNORE")</f>
        <v>IGNORE</v>
      </c>
      <c r="L57" s="68" t="str">
        <f>IF(AND(OR(L53&gt;1000,L53&lt;-1000),IF(ISERROR(L53/L33),TRUE,OR(L53/L33&gt;0.05,L53/L33&lt;-0.05))),"FLAG","IGNORE")</f>
        <v>IGNORE</v>
      </c>
      <c r="M57" s="68" t="str">
        <f>IF(AND(OR(M53&gt;1000,M53&lt;-1000),IF(ISERROR(M53/M33),TRUE,OR(M53/M33&gt;0.05,M53/M33&lt;-0.05))),"FLAG","IGNORE")</f>
        <v>IGNORE</v>
      </c>
      <c r="N57" s="68" t="str">
        <f>IF(AND(OR(N53&gt;1000,N53&lt;-1000),IF(ISERROR(N53/N33),TRUE,OR(N53/N33&gt;0.05,N53/N33&lt;-0.05))),"FLAG","IGNORE")</f>
        <v>IGNORE</v>
      </c>
      <c r="O57" s="68" t="str">
        <f>IF(AND(OR(O53&gt;1000,O53&lt;-1000),IF(ISERROR(O53/O33),TRUE,OR(O53/O33&gt;0.05,O53/O33&lt;-0.05))),"FLAG","IGNORE")</f>
        <v>IGNORE</v>
      </c>
      <c r="P57" s="68" t="str">
        <f>IF(AND(OR(P53&gt;1000,P53&lt;-1000),IF(ISERROR(P53/P33),TRUE,OR(P53/P33&gt;0.05,P53/P33&lt;-0.05))),"FLAG","IGNORE")</f>
        <v>IGNORE</v>
      </c>
      <c r="Q57" s="68" t="str">
        <f>IF(AND(OR(Q53&gt;1000,Q53&lt;-1000),IF(ISERROR(Q53/Q33),TRUE,OR(Q53/Q33&gt;0.05,Q53/Q33&lt;-0.05))),"FLAG","IGNORE")</f>
        <v>IGNORE</v>
      </c>
      <c r="R57" s="68" t="str">
        <f>IF(AND(OR(R53&gt;1000,R53&lt;-1000),IF(ISERROR(R53/R33),TRUE,OR(R53/R33&gt;0.05,R53/R33&lt;-0.05))),"FLAG","IGNORE")</f>
        <v>IGNORE</v>
      </c>
      <c r="S57" s="68" t="str">
        <f>IF(AND(OR(S53&gt;1000,S53&lt;-1000),IF(ISERROR(S53/S33),TRUE,OR(S53/S33&gt;0.05,S53/S33&lt;-0.05))),"FLAG","IGNORE")</f>
        <v>IGNORE</v>
      </c>
      <c r="T57" s="68" t="str">
        <f>IF(AND(OR(T53&gt;1000,T53&lt;-1000),IF(ISERROR(T53/T33),TRUE,OR(T53/T33&gt;0.05,T53/T33&lt;-0.05))),"FLAG","IGNORE")</f>
        <v>IGNORE</v>
      </c>
      <c r="U57" s="68" t="str">
        <f>IF(AND(OR(U53&gt;1000,U53&lt;-1000),IF(ISERROR(U53/U33),TRUE,OR(U53/U33&gt;0.05,U53/U33&lt;-0.05))),"FLAG","IGNORE")</f>
        <v>FLAG</v>
      </c>
    </row>
    <row r="58" spans="2:21">
      <c r="C58" s="68" t="str">
        <f>IF(AND(OR(C54&gt;1000,C54&lt;-1000),IF(ISERROR(C54/C34),TRUE,OR(C54/C34&gt;0.05,C54/C34&lt;-0.05))),"FLAG","IGNORE")</f>
        <v>IGNORE</v>
      </c>
      <c r="D58" s="68" t="str">
        <f>IF(AND(OR(D54&gt;1000,D54&lt;-1000),IF(ISERROR(D54/D34),TRUE,OR(D54/D34&gt;0.05,D54/D34&lt;-0.05))),"FLAG","IGNORE")</f>
        <v>IGNORE</v>
      </c>
      <c r="E58" s="68" t="str">
        <f>IF(AND(OR(E54&gt;1000,E54&lt;-1000),IF(ISERROR(E54/E34),TRUE,OR(E54/E34&gt;0.05,E54/E34&lt;-0.05))),"FLAG","IGNORE")</f>
        <v>IGNORE</v>
      </c>
      <c r="F58" s="68" t="str">
        <f>IF(AND(OR(F54&gt;1000,F54&lt;-1000),IF(ISERROR(F54/F34),TRUE,OR(F54/F34&gt;0.05,F54/F34&lt;-0.05))),"FLAG","IGNORE")</f>
        <v>IGNORE</v>
      </c>
      <c r="G58" s="68" t="str">
        <f>IF(AND(OR(G54&gt;1000,G54&lt;-1000),IF(ISERROR(G54/G34),TRUE,OR(G54/G34&gt;0.05,G54/G34&lt;-0.05))),"FLAG","IGNORE")</f>
        <v>IGNORE</v>
      </c>
      <c r="H58" s="68" t="str">
        <f>IF(AND(OR(H54&gt;1000,H54&lt;-1000),IF(ISERROR(H54/H34),TRUE,OR(H54/H34&gt;0.05,H54/H34&lt;-0.05))),"FLAG","IGNORE")</f>
        <v>IGNORE</v>
      </c>
      <c r="I58" s="68" t="str">
        <f>IF(AND(OR(I54&gt;1000,I54&lt;-1000),IF(ISERROR(I54/I34),TRUE,OR(I54/I34&gt;0.05,I54/I34&lt;-0.05))),"FLAG","IGNORE")</f>
        <v>IGNORE</v>
      </c>
      <c r="J58" s="68" t="str">
        <f>IF(AND(OR(J54&gt;1000,J54&lt;-1000),IF(ISERROR(J54/J34),TRUE,OR(J54/J34&gt;0.05,J54/J34&lt;-0.05))),"FLAG","IGNORE")</f>
        <v>IGNORE</v>
      </c>
      <c r="K58" s="68" t="str">
        <f>IF(AND(OR(K54&gt;1000,K54&lt;-1000),IF(ISERROR(K54/K34),TRUE,OR(K54/K34&gt;0.05,K54/K34&lt;-0.05))),"FLAG","IGNORE")</f>
        <v>IGNORE</v>
      </c>
      <c r="L58" s="68" t="str">
        <f>IF(AND(OR(L54&gt;1000,L54&lt;-1000),IF(ISERROR(L54/L34),TRUE,OR(L54/L34&gt;0.05,L54/L34&lt;-0.05))),"FLAG","IGNORE")</f>
        <v>IGNORE</v>
      </c>
      <c r="M58" s="68" t="str">
        <f>IF(AND(OR(M54&gt;1000,M54&lt;-1000),IF(ISERROR(M54/M34),TRUE,OR(M54/M34&gt;0.05,M54/M34&lt;-0.05))),"FLAG","IGNORE")</f>
        <v>IGNORE</v>
      </c>
      <c r="N58" s="68" t="str">
        <f>IF(AND(OR(N54&gt;1000,N54&lt;-1000),IF(ISERROR(N54/N34),TRUE,OR(N54/N34&gt;0.05,N54/N34&lt;-0.05))),"FLAG","IGNORE")</f>
        <v>IGNORE</v>
      </c>
      <c r="O58" s="68" t="str">
        <f>IF(AND(OR(O54&gt;1000,O54&lt;-1000),IF(ISERROR(O54/O34),TRUE,OR(O54/O34&gt;0.05,O54/O34&lt;-0.05))),"FLAG","IGNORE")</f>
        <v>IGNORE</v>
      </c>
      <c r="P58" s="68" t="str">
        <f>IF(AND(OR(P54&gt;1000,P54&lt;-1000),IF(ISERROR(P54/P34),TRUE,OR(P54/P34&gt;0.05,P54/P34&lt;-0.05))),"FLAG","IGNORE")</f>
        <v>IGNORE</v>
      </c>
      <c r="Q58" s="68" t="str">
        <f>IF(AND(OR(Q54&gt;1000,Q54&lt;-1000),IF(ISERROR(Q54/Q34),TRUE,OR(Q54/Q34&gt;0.05,Q54/Q34&lt;-0.05))),"FLAG","IGNORE")</f>
        <v>IGNORE</v>
      </c>
      <c r="R58" s="68" t="str">
        <f>IF(AND(OR(R54&gt;1000,R54&lt;-1000),IF(ISERROR(R54/R34),TRUE,OR(R54/R34&gt;0.05,R54/R34&lt;-0.05))),"FLAG","IGNORE")</f>
        <v>IGNORE</v>
      </c>
      <c r="S58" s="68" t="str">
        <f>IF(AND(OR(S54&gt;1000,S54&lt;-1000),IF(ISERROR(S54/S34),TRUE,OR(S54/S34&gt;0.05,S54/S34&lt;-0.05))),"FLAG","IGNORE")</f>
        <v>IGNORE</v>
      </c>
      <c r="T58" s="68" t="str">
        <f>IF(AND(OR(T54&gt;1000,T54&lt;-1000),IF(ISERROR(T54/T34),TRUE,OR(T54/T34&gt;0.05,T54/T34&lt;-0.05))),"FLAG","IGNORE")</f>
        <v>IGNORE</v>
      </c>
      <c r="U58" s="68" t="str">
        <f>IF(AND(OR(U54&gt;1000,U54&lt;-1000),IF(ISERROR(U54/U34),TRUE,OR(U54/U34&gt;0.05,U54/U34&lt;-0.05))),"FLAG","IGNORE")</f>
        <v>IGNORE</v>
      </c>
    </row>
    <row r="59" spans="2:21">
      <c r="C59" s="68" t="str">
        <f>IF(AND(OR(C55&gt;1000,C55&lt;-1000),IF(ISERROR(C55/C35),TRUE,OR(C55/C35&gt;0.05,C55/C35&lt;-0.05))),"FLAG","IGNORE")</f>
        <v>IGNORE</v>
      </c>
      <c r="D59" s="68" t="str">
        <f>IF(AND(OR(D55&gt;1000,D55&lt;-1000),IF(ISERROR(D55/D35),TRUE,OR(D55/D35&gt;0.05,D55/D35&lt;-0.05))),"FLAG","IGNORE")</f>
        <v>IGNORE</v>
      </c>
      <c r="E59" s="68" t="str">
        <f>IF(AND(OR(E55&gt;1000,E55&lt;-1000),IF(ISERROR(E55/E35),TRUE,OR(E55/E35&gt;0.05,E55/E35&lt;-0.05))),"FLAG","IGNORE")</f>
        <v>IGNORE</v>
      </c>
      <c r="F59" s="68" t="str">
        <f>IF(AND(OR(F55&gt;1000,F55&lt;-1000),IF(ISERROR(F55/F35),TRUE,OR(F55/F35&gt;0.05,F55/F35&lt;-0.05))),"FLAG","IGNORE")</f>
        <v>IGNORE</v>
      </c>
      <c r="G59" s="68" t="str">
        <f>IF(AND(OR(G55&gt;1000,G55&lt;-1000),IF(ISERROR(G55/G35),TRUE,OR(G55/G35&gt;0.05,G55/G35&lt;-0.05))),"FLAG","IGNORE")</f>
        <v>IGNORE</v>
      </c>
      <c r="H59" s="68" t="str">
        <f>IF(AND(OR(H55&gt;1000,H55&lt;-1000),IF(ISERROR(H55/H35),TRUE,OR(H55/H35&gt;0.05,H55/H35&lt;-0.05))),"FLAG","IGNORE")</f>
        <v>IGNORE</v>
      </c>
      <c r="I59" s="68" t="str">
        <f>IF(AND(OR(I55&gt;1000,I55&lt;-1000),IF(ISERROR(I55/I35),TRUE,OR(I55/I35&gt;0.05,I55/I35&lt;-0.05))),"FLAG","IGNORE")</f>
        <v>IGNORE</v>
      </c>
      <c r="J59" s="68" t="str">
        <f>IF(AND(OR(J55&gt;1000,J55&lt;-1000),IF(ISERROR(J55/J35),TRUE,OR(J55/J35&gt;0.05,J55/J35&lt;-0.05))),"FLAG","IGNORE")</f>
        <v>IGNORE</v>
      </c>
      <c r="K59" s="68" t="str">
        <f>IF(AND(OR(K55&gt;1000,K55&lt;-1000),IF(ISERROR(K55/K35),TRUE,OR(K55/K35&gt;0.05,K55/K35&lt;-0.05))),"FLAG","IGNORE")</f>
        <v>IGNORE</v>
      </c>
      <c r="L59" s="68" t="str">
        <f>IF(AND(OR(L55&gt;1000,L55&lt;-1000),IF(ISERROR(L55/L35),TRUE,OR(L55/L35&gt;0.05,L55/L35&lt;-0.05))),"FLAG","IGNORE")</f>
        <v>IGNORE</v>
      </c>
      <c r="M59" s="68" t="str">
        <f>IF(AND(OR(M55&gt;1000,M55&lt;-1000),IF(ISERROR(M55/M35),TRUE,OR(M55/M35&gt;0.05,M55/M35&lt;-0.05))),"FLAG","IGNORE")</f>
        <v>IGNORE</v>
      </c>
      <c r="N59" s="68" t="str">
        <f>IF(AND(OR(N55&gt;1000,N55&lt;-1000),IF(ISERROR(N55/N35),TRUE,OR(N55/N35&gt;0.05,N55/N35&lt;-0.05))),"FLAG","IGNORE")</f>
        <v>IGNORE</v>
      </c>
      <c r="O59" s="68" t="str">
        <f>IF(AND(OR(O55&gt;1000,O55&lt;-1000),IF(ISERROR(O55/O35),TRUE,OR(O55/O35&gt;0.05,O55/O35&lt;-0.05))),"FLAG","IGNORE")</f>
        <v>IGNORE</v>
      </c>
      <c r="P59" s="68" t="str">
        <f>IF(AND(OR(P55&gt;1000,P55&lt;-1000),IF(ISERROR(P55/P35),TRUE,OR(P55/P35&gt;0.05,P55/P35&lt;-0.05))),"FLAG","IGNORE")</f>
        <v>IGNORE</v>
      </c>
      <c r="Q59" s="68" t="str">
        <f>IF(AND(OR(Q55&gt;1000,Q55&lt;-1000),IF(ISERROR(Q55/Q35),TRUE,OR(Q55/Q35&gt;0.05,Q55/Q35&lt;-0.05))),"FLAG","IGNORE")</f>
        <v>IGNORE</v>
      </c>
      <c r="R59" s="68" t="str">
        <f>IF(AND(OR(R55&gt;1000,R55&lt;-1000),IF(ISERROR(R55/R35),TRUE,OR(R55/R35&gt;0.05,R55/R35&lt;-0.05))),"FLAG","IGNORE")</f>
        <v>IGNORE</v>
      </c>
      <c r="S59" s="68" t="str">
        <f>IF(AND(OR(S55&gt;1000,S55&lt;-1000),IF(ISERROR(S55/S35),TRUE,OR(S55/S35&gt;0.05,S55/S35&lt;-0.05))),"FLAG","IGNORE")</f>
        <v>IGNORE</v>
      </c>
      <c r="T59" s="68" t="str">
        <f>IF(AND(OR(T55&gt;1000,T55&lt;-1000),IF(ISERROR(T55/T35),TRUE,OR(T55/T35&gt;0.05,T55/T35&lt;-0.05))),"FLAG","IGNORE")</f>
        <v>IGNORE</v>
      </c>
      <c r="U59" s="68" t="str">
        <f>IF(AND(OR(U55&gt;1000,U55&lt;-1000),IF(ISERROR(U55/U35),TRUE,OR(U55/U35&gt;0.05,U55/U35&lt;-0.05))),"FLAG","IGNORE")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809" priority="22" stopIfTrue="1">
      <formula>ABS(ROUND(C8,0)-C8)&gt;0</formula>
    </cfRule>
  </conditionalFormatting>
  <conditionalFormatting sqref="N49 N52">
    <cfRule type="cellIs" dxfId="808" priority="25" stopIfTrue="1" operator="equal">
      <formula>"FAIL"</formula>
    </cfRule>
  </conditionalFormatting>
  <conditionalFormatting sqref="N49">
    <cfRule type="cellIs" dxfId="807" priority="21" stopIfTrue="1" operator="equal">
      <formula>"PASS"</formula>
    </cfRule>
  </conditionalFormatting>
  <conditionalFormatting sqref="N52">
    <cfRule type="cellIs" dxfId="806" priority="20" stopIfTrue="1" operator="equal">
      <formula>"PASS"</formula>
    </cfRule>
  </conditionalFormatting>
  <conditionalFormatting sqref="C21:E21">
    <cfRule type="expression" dxfId="805" priority="19" stopIfTrue="1">
      <formula>ABS(ROUND(C21,0)-C21)&gt;0</formula>
    </cfRule>
  </conditionalFormatting>
  <conditionalFormatting sqref="G21">
    <cfRule type="expression" dxfId="804" priority="18" stopIfTrue="1">
      <formula>ABS(ROUND(G21,0)-G21)&gt;0</formula>
    </cfRule>
  </conditionalFormatting>
  <conditionalFormatting sqref="I21:J21">
    <cfRule type="expression" dxfId="803" priority="17" stopIfTrue="1">
      <formula>ABS(ROUND(I21,0)-I21)&gt;0</formula>
    </cfRule>
  </conditionalFormatting>
  <conditionalFormatting sqref="L21:O21">
    <cfRule type="expression" dxfId="802" priority="16" stopIfTrue="1">
      <formula>ABS(ROUND(L21,0)-L21)&gt;0</formula>
    </cfRule>
  </conditionalFormatting>
  <conditionalFormatting sqref="Q21:S21">
    <cfRule type="expression" dxfId="801" priority="15" stopIfTrue="1">
      <formula>ABS(ROUND(Q21,0)-Q21)&gt;0</formula>
    </cfRule>
  </conditionalFormatting>
  <conditionalFormatting sqref="C9:E9">
    <cfRule type="expression" dxfId="800" priority="14" stopIfTrue="1">
      <formula>ABS(ROUND(C9,0)-C9)&gt;0</formula>
    </cfRule>
  </conditionalFormatting>
  <conditionalFormatting sqref="G9">
    <cfRule type="expression" dxfId="799" priority="13" stopIfTrue="1">
      <formula>ABS(ROUND(G9,0)-G9)&gt;0</formula>
    </cfRule>
  </conditionalFormatting>
  <conditionalFormatting sqref="I9:J9">
    <cfRule type="expression" dxfId="798" priority="12" stopIfTrue="1">
      <formula>ABS(ROUND(I9,0)-I9)&gt;0</formula>
    </cfRule>
  </conditionalFormatting>
  <conditionalFormatting sqref="L9:O9">
    <cfRule type="expression" dxfId="797" priority="11" stopIfTrue="1">
      <formula>ABS(ROUND(L9,0)-L9)&gt;0</formula>
    </cfRule>
  </conditionalFormatting>
  <conditionalFormatting sqref="Q9:S9">
    <cfRule type="expression" dxfId="796" priority="10" stopIfTrue="1">
      <formula>ABS(ROUND(Q9,0)-Q9)&gt;0</formula>
    </cfRule>
  </conditionalFormatting>
  <conditionalFormatting sqref="C20:E20">
    <cfRule type="expression" dxfId="795" priority="9" stopIfTrue="1">
      <formula>ABS(ROUND(C20,0)-C20)&gt;0</formula>
    </cfRule>
  </conditionalFormatting>
  <conditionalFormatting sqref="G20">
    <cfRule type="expression" dxfId="794" priority="8" stopIfTrue="1">
      <formula>ABS(ROUND(G20,0)-G20)&gt;0</formula>
    </cfRule>
  </conditionalFormatting>
  <conditionalFormatting sqref="I20:J20">
    <cfRule type="expression" dxfId="793" priority="7" stopIfTrue="1">
      <formula>ABS(ROUND(I20,0)-I20)&gt;0</formula>
    </cfRule>
  </conditionalFormatting>
  <conditionalFormatting sqref="M20:O20">
    <cfRule type="expression" dxfId="792" priority="6" stopIfTrue="1">
      <formula>ABS(ROUND(M20,0)-M20)&gt;0</formula>
    </cfRule>
  </conditionalFormatting>
  <conditionalFormatting sqref="L20">
    <cfRule type="expression" dxfId="791" priority="5" stopIfTrue="1">
      <formula>ABS(ROUND(L20,0)-L20)&gt;0</formula>
    </cfRule>
  </conditionalFormatting>
  <conditionalFormatting sqref="Q20:S20">
    <cfRule type="expression" dxfId="790" priority="4" stopIfTrue="1">
      <formula>ABS(ROUND(Q20,0)-Q20)&gt;0</formula>
    </cfRule>
  </conditionalFormatting>
  <conditionalFormatting sqref="X28 X8:X13 X19:X23">
    <cfRule type="cellIs" dxfId="789" priority="23" stopIfTrue="1" operator="equal">
      <formula>0</formula>
    </cfRule>
    <cfRule type="cellIs" dxfId="788" priority="24" stopIfTrue="1" operator="notEqual">
      <formula>0</formula>
    </cfRule>
  </conditionalFormatting>
  <conditionalFormatting sqref="Q10:S10 L10:O10 I10:J10 G10 C10:E10">
    <cfRule type="expression" dxfId="787" priority="3" stopIfTrue="1">
      <formula>ABS(ROUND(C10,0)-C10)&gt;0</formula>
    </cfRule>
  </conditionalFormatting>
  <conditionalFormatting sqref="C33:U35">
    <cfRule type="expression" dxfId="786" priority="26">
      <formula>IF(C57="IGNORE","TRUE","FALSE")</formula>
    </cfRule>
    <cfRule type="expression" dxfId="785" priority="27">
      <formula>IF(C57="FLAG","TRUE","FALSE")</formula>
    </cfRule>
  </conditionalFormatting>
  <conditionalFormatting sqref="R30">
    <cfRule type="expression" dxfId="784" priority="2" stopIfTrue="1">
      <formula>ABS(ROUND(R30,0)-R30)&gt;0</formula>
    </cfRule>
  </conditionalFormatting>
  <conditionalFormatting sqref="C8">
    <cfRule type="expression" dxfId="783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X60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45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69</v>
      </c>
      <c r="E8" s="33">
        <v>445</v>
      </c>
      <c r="F8" s="34">
        <f>SUM(D8:E8)</f>
        <v>514</v>
      </c>
      <c r="G8" s="33">
        <v>23</v>
      </c>
      <c r="H8" s="34">
        <f>SUM(C8,F8,G8)</f>
        <v>537</v>
      </c>
      <c r="I8" s="33">
        <v>0</v>
      </c>
      <c r="J8" s="33">
        <v>0</v>
      </c>
      <c r="K8" s="34">
        <f>SUM(I8:J8)</f>
        <v>0</v>
      </c>
      <c r="L8" s="33">
        <v>19</v>
      </c>
      <c r="M8" s="33">
        <v>1</v>
      </c>
      <c r="N8" s="33">
        <v>2</v>
      </c>
      <c r="O8" s="33">
        <v>1</v>
      </c>
      <c r="P8" s="34">
        <f>SUM(M8:O8)</f>
        <v>4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560</v>
      </c>
      <c r="V8" s="4"/>
      <c r="W8" s="11">
        <v>560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-556</v>
      </c>
      <c r="F11" s="34">
        <f>SUM(D11:E11)</f>
        <v>-556</v>
      </c>
      <c r="G11" s="33">
        <v>-16</v>
      </c>
      <c r="H11" s="34">
        <f>SUM(C11,F11,G11)</f>
        <v>-572</v>
      </c>
      <c r="I11" s="33">
        <v>0</v>
      </c>
      <c r="J11" s="33">
        <v>-1</v>
      </c>
      <c r="K11" s="34">
        <f>SUM(I11:J11)</f>
        <v>-1</v>
      </c>
      <c r="L11" s="33">
        <v>-13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-586</v>
      </c>
      <c r="W11" s="11">
        <v>-586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1332</v>
      </c>
      <c r="E12" s="33">
        <v>7346</v>
      </c>
      <c r="F12" s="34">
        <f>SUM(D12:E12)</f>
        <v>8678</v>
      </c>
      <c r="G12" s="33">
        <v>1234</v>
      </c>
      <c r="H12" s="34">
        <f>SUM(C12,F12,G12)</f>
        <v>9912</v>
      </c>
      <c r="I12" s="33">
        <v>297</v>
      </c>
      <c r="J12" s="33">
        <v>187</v>
      </c>
      <c r="K12" s="34">
        <f>SUM(I12:J12)</f>
        <v>484</v>
      </c>
      <c r="L12" s="33">
        <v>330</v>
      </c>
      <c r="M12" s="33">
        <v>174</v>
      </c>
      <c r="N12" s="33">
        <v>1403</v>
      </c>
      <c r="O12" s="33">
        <v>201</v>
      </c>
      <c r="P12" s="34">
        <f>SUM(M12:O12)</f>
        <v>1778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12504</v>
      </c>
      <c r="V12" s="4"/>
      <c r="W12" s="11">
        <v>12504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1401</v>
      </c>
      <c r="E13" s="21">
        <f t="shared" si="1"/>
        <v>7235</v>
      </c>
      <c r="F13" s="21">
        <f t="shared" si="1"/>
        <v>8636</v>
      </c>
      <c r="G13" s="21">
        <f t="shared" si="1"/>
        <v>1241</v>
      </c>
      <c r="H13" s="21">
        <f t="shared" si="1"/>
        <v>9877</v>
      </c>
      <c r="I13" s="21">
        <f t="shared" si="1"/>
        <v>297</v>
      </c>
      <c r="J13" s="21">
        <f t="shared" si="1"/>
        <v>186</v>
      </c>
      <c r="K13" s="21">
        <f t="shared" si="1"/>
        <v>483</v>
      </c>
      <c r="L13" s="21">
        <f t="shared" si="1"/>
        <v>336</v>
      </c>
      <c r="M13" s="21">
        <f t="shared" si="1"/>
        <v>175</v>
      </c>
      <c r="N13" s="21">
        <f t="shared" si="1"/>
        <v>1405</v>
      </c>
      <c r="O13" s="21">
        <f t="shared" si="1"/>
        <v>202</v>
      </c>
      <c r="P13" s="21">
        <f t="shared" si="1"/>
        <v>1782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12478</v>
      </c>
      <c r="V13" s="4"/>
      <c r="W13" s="11">
        <v>12478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1401</v>
      </c>
      <c r="E16" s="21">
        <f t="shared" si="2"/>
        <v>7151</v>
      </c>
      <c r="F16" s="21">
        <f t="shared" si="2"/>
        <v>8552</v>
      </c>
      <c r="G16" s="21">
        <f t="shared" si="2"/>
        <v>1241</v>
      </c>
      <c r="H16" s="21">
        <f t="shared" si="2"/>
        <v>9793</v>
      </c>
      <c r="I16" s="21">
        <f t="shared" si="2"/>
        <v>297</v>
      </c>
      <c r="J16" s="21">
        <f t="shared" si="2"/>
        <v>186</v>
      </c>
      <c r="K16" s="21">
        <f t="shared" si="2"/>
        <v>483</v>
      </c>
      <c r="L16" s="21">
        <f t="shared" si="2"/>
        <v>336</v>
      </c>
      <c r="M16" s="21">
        <f t="shared" si="2"/>
        <v>175</v>
      </c>
      <c r="N16" s="21">
        <f t="shared" si="2"/>
        <v>1405</v>
      </c>
      <c r="O16" s="21">
        <f t="shared" si="2"/>
        <v>202</v>
      </c>
      <c r="P16" s="21">
        <f t="shared" si="2"/>
        <v>1782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12394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-84</v>
      </c>
      <c r="F19" s="34">
        <f>SUM(D19:E19)</f>
        <v>-84</v>
      </c>
      <c r="G19" s="33">
        <v>0</v>
      </c>
      <c r="H19" s="34">
        <f>SUM(C19,F19,G19)</f>
        <v>-84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-84</v>
      </c>
      <c r="W19" s="11">
        <v>-84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-638</v>
      </c>
      <c r="F22" s="34">
        <f>SUM(D22:E22)</f>
        <v>-638</v>
      </c>
      <c r="G22" s="33">
        <v>-12</v>
      </c>
      <c r="H22" s="34">
        <f>SUM(C22,F22,G22)</f>
        <v>-650</v>
      </c>
      <c r="I22" s="33">
        <v>0</v>
      </c>
      <c r="J22" s="33">
        <v>-68</v>
      </c>
      <c r="K22" s="34">
        <f>SUM(I22:J22)</f>
        <v>-68</v>
      </c>
      <c r="L22" s="33">
        <v>-193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-911</v>
      </c>
      <c r="V22" s="4"/>
      <c r="W22" s="11">
        <v>-911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-722</v>
      </c>
      <c r="F23" s="21">
        <f t="shared" si="3"/>
        <v>-722</v>
      </c>
      <c r="G23" s="21">
        <f t="shared" si="3"/>
        <v>-12</v>
      </c>
      <c r="H23" s="21">
        <f t="shared" si="3"/>
        <v>-734</v>
      </c>
      <c r="I23" s="21">
        <f t="shared" si="3"/>
        <v>0</v>
      </c>
      <c r="J23" s="21">
        <f t="shared" si="3"/>
        <v>-68</v>
      </c>
      <c r="K23" s="21">
        <f t="shared" si="3"/>
        <v>-68</v>
      </c>
      <c r="L23" s="21">
        <f t="shared" si="3"/>
        <v>-193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-995</v>
      </c>
      <c r="V23" s="4"/>
      <c r="W23" s="11">
        <v>-995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-638</v>
      </c>
      <c r="F26" s="21">
        <f t="shared" si="4"/>
        <v>-638</v>
      </c>
      <c r="G26" s="21">
        <f t="shared" si="4"/>
        <v>-12</v>
      </c>
      <c r="H26" s="21">
        <f t="shared" si="4"/>
        <v>-650</v>
      </c>
      <c r="I26" s="21">
        <f t="shared" si="4"/>
        <v>0</v>
      </c>
      <c r="J26" s="21">
        <f t="shared" si="4"/>
        <v>-68</v>
      </c>
      <c r="K26" s="21">
        <f t="shared" si="4"/>
        <v>-68</v>
      </c>
      <c r="L26" s="21">
        <f t="shared" si="4"/>
        <v>-193</v>
      </c>
      <c r="M26" s="21">
        <f t="shared" si="4"/>
        <v>0</v>
      </c>
      <c r="N26" s="21">
        <f t="shared" si="4"/>
        <v>0</v>
      </c>
      <c r="O26" s="21">
        <f t="shared" si="4"/>
        <v>0</v>
      </c>
      <c r="P26" s="21">
        <f t="shared" si="4"/>
        <v>0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-911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1401</v>
      </c>
      <c r="E28" s="17">
        <f t="shared" si="5"/>
        <v>6513</v>
      </c>
      <c r="F28" s="17">
        <f t="shared" si="5"/>
        <v>7914</v>
      </c>
      <c r="G28" s="17">
        <f t="shared" si="5"/>
        <v>1229</v>
      </c>
      <c r="H28" s="17">
        <f t="shared" si="5"/>
        <v>9143</v>
      </c>
      <c r="I28" s="17">
        <f t="shared" si="5"/>
        <v>297</v>
      </c>
      <c r="J28" s="17">
        <f t="shared" si="5"/>
        <v>118</v>
      </c>
      <c r="K28" s="17">
        <f t="shared" si="5"/>
        <v>415</v>
      </c>
      <c r="L28" s="17">
        <f t="shared" si="5"/>
        <v>143</v>
      </c>
      <c r="M28" s="17">
        <f t="shared" si="5"/>
        <v>175</v>
      </c>
      <c r="N28" s="17">
        <f t="shared" si="5"/>
        <v>1405</v>
      </c>
      <c r="O28" s="17">
        <f t="shared" si="5"/>
        <v>202</v>
      </c>
      <c r="P28" s="17">
        <f t="shared" si="5"/>
        <v>1782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11483</v>
      </c>
      <c r="V28" s="4"/>
      <c r="W28" s="11">
        <v>11483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209</v>
      </c>
      <c r="F30" s="34">
        <f>SUM(D30:E30)</f>
        <v>209</v>
      </c>
      <c r="G30" s="33">
        <v>0</v>
      </c>
      <c r="H30" s="34">
        <f>SUM(C30,F30,G30)</f>
        <v>209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209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1106</v>
      </c>
      <c r="E33" s="38">
        <v>6047</v>
      </c>
      <c r="F33" s="38">
        <v>7153</v>
      </c>
      <c r="G33" s="38">
        <v>1213</v>
      </c>
      <c r="H33" s="38">
        <v>8366</v>
      </c>
      <c r="I33" s="38">
        <v>294</v>
      </c>
      <c r="J33" s="38">
        <v>213</v>
      </c>
      <c r="K33" s="38">
        <v>507</v>
      </c>
      <c r="L33" s="38">
        <v>345</v>
      </c>
      <c r="M33" s="38">
        <v>178</v>
      </c>
      <c r="N33" s="38">
        <v>1528</v>
      </c>
      <c r="O33" s="38">
        <v>108</v>
      </c>
      <c r="P33" s="38">
        <v>1814</v>
      </c>
      <c r="Q33" s="38">
        <v>0</v>
      </c>
      <c r="R33" s="38">
        <v>0</v>
      </c>
      <c r="S33" s="38">
        <v>0</v>
      </c>
      <c r="T33" s="38">
        <v>0</v>
      </c>
      <c r="U33" s="38">
        <v>11032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-784</v>
      </c>
      <c r="F34" s="38">
        <v>-784</v>
      </c>
      <c r="G34" s="38">
        <v>-14</v>
      </c>
      <c r="H34" s="38">
        <v>-798</v>
      </c>
      <c r="I34" s="38">
        <v>0</v>
      </c>
      <c r="J34" s="38">
        <v>-86</v>
      </c>
      <c r="K34" s="38">
        <v>-86</v>
      </c>
      <c r="L34" s="38">
        <v>-216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-1100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1106</v>
      </c>
      <c r="E35" s="38">
        <v>5263</v>
      </c>
      <c r="F35" s="38">
        <v>6369</v>
      </c>
      <c r="G35" s="38">
        <v>1199</v>
      </c>
      <c r="H35" s="38">
        <v>7568</v>
      </c>
      <c r="I35" s="38">
        <v>294</v>
      </c>
      <c r="J35" s="38">
        <v>127</v>
      </c>
      <c r="K35" s="38">
        <v>421</v>
      </c>
      <c r="L35" s="38">
        <v>129</v>
      </c>
      <c r="M35" s="38">
        <v>178</v>
      </c>
      <c r="N35" s="38">
        <v>1528</v>
      </c>
      <c r="O35" s="38">
        <v>108</v>
      </c>
      <c r="P35" s="38">
        <v>1814</v>
      </c>
      <c r="Q35" s="38">
        <v>0</v>
      </c>
      <c r="R35" s="38">
        <v>0</v>
      </c>
      <c r="S35" s="38">
        <v>0</v>
      </c>
      <c r="T35" s="38">
        <v>0</v>
      </c>
      <c r="U35" s="38">
        <v>9932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509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9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576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309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1403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9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>
      <c r="C54" s="69">
        <f>C16-C33</f>
        <v>0</v>
      </c>
      <c r="D54" s="69">
        <f>D16-D33</f>
        <v>295</v>
      </c>
      <c r="E54" s="69">
        <f>E16-E33</f>
        <v>1104</v>
      </c>
      <c r="F54" s="69">
        <f>F16-F33</f>
        <v>1399</v>
      </c>
      <c r="G54" s="69">
        <f>G16-G33</f>
        <v>28</v>
      </c>
      <c r="H54" s="69">
        <f>H16-H33</f>
        <v>1427</v>
      </c>
      <c r="I54" s="69">
        <f>I16-I33</f>
        <v>3</v>
      </c>
      <c r="J54" s="69">
        <f>J16-J33</f>
        <v>-27</v>
      </c>
      <c r="K54" s="69">
        <f>K16-K33</f>
        <v>-24</v>
      </c>
      <c r="L54" s="69">
        <f>L16-L33</f>
        <v>-9</v>
      </c>
      <c r="M54" s="69">
        <f>M16-M33</f>
        <v>-3</v>
      </c>
      <c r="N54" s="69">
        <f>N16-N33</f>
        <v>-123</v>
      </c>
      <c r="O54" s="69">
        <f>O16-O33</f>
        <v>94</v>
      </c>
      <c r="P54" s="69">
        <f>P16-P33</f>
        <v>-32</v>
      </c>
      <c r="Q54" s="69">
        <f>Q16-Q33</f>
        <v>0</v>
      </c>
      <c r="R54" s="69">
        <f>R16-R33</f>
        <v>0</v>
      </c>
      <c r="S54" s="69">
        <f>S16-S33</f>
        <v>0</v>
      </c>
      <c r="T54" s="69">
        <f>T16-T33</f>
        <v>0</v>
      </c>
      <c r="U54" s="69">
        <f>U16-U33</f>
        <v>1362</v>
      </c>
    </row>
    <row r="55" spans="2:21">
      <c r="C55" s="69">
        <f>C26-C34</f>
        <v>0</v>
      </c>
      <c r="D55" s="69">
        <f>D26-D34</f>
        <v>0</v>
      </c>
      <c r="E55" s="69">
        <f>E26-E34</f>
        <v>146</v>
      </c>
      <c r="F55" s="69">
        <f>F26-F34</f>
        <v>146</v>
      </c>
      <c r="G55" s="69">
        <f>G26-G34</f>
        <v>2</v>
      </c>
      <c r="H55" s="69">
        <f>H26-H34</f>
        <v>148</v>
      </c>
      <c r="I55" s="69">
        <f>I26-I34</f>
        <v>0</v>
      </c>
      <c r="J55" s="69">
        <f>J26-J34</f>
        <v>18</v>
      </c>
      <c r="K55" s="69">
        <f>K26-K34</f>
        <v>18</v>
      </c>
      <c r="L55" s="69">
        <f>L26-L34</f>
        <v>23</v>
      </c>
      <c r="M55" s="69">
        <f>M26-M34</f>
        <v>0</v>
      </c>
      <c r="N55" s="69">
        <f>N26-N34</f>
        <v>0</v>
      </c>
      <c r="O55" s="69">
        <f>O26-O34</f>
        <v>0</v>
      </c>
      <c r="P55" s="69">
        <f>P26-P34</f>
        <v>0</v>
      </c>
      <c r="Q55" s="69">
        <f>Q26-Q34</f>
        <v>0</v>
      </c>
      <c r="R55" s="69">
        <f>R26-R34</f>
        <v>0</v>
      </c>
      <c r="S55" s="69">
        <f>S26-S34</f>
        <v>0</v>
      </c>
      <c r="T55" s="69">
        <f>T26-T34</f>
        <v>0</v>
      </c>
      <c r="U55" s="69">
        <f>U26-U34</f>
        <v>189</v>
      </c>
    </row>
    <row r="56" spans="2:21">
      <c r="C56" s="69">
        <f>C28-C35</f>
        <v>0</v>
      </c>
      <c r="D56" s="69">
        <f>D28-D35</f>
        <v>295</v>
      </c>
      <c r="E56" s="69">
        <f>E28-E35</f>
        <v>1250</v>
      </c>
      <c r="F56" s="69">
        <f>F28-F35</f>
        <v>1545</v>
      </c>
      <c r="G56" s="69">
        <f>G28-G35</f>
        <v>30</v>
      </c>
      <c r="H56" s="69">
        <f>H28-H35</f>
        <v>1575</v>
      </c>
      <c r="I56" s="69">
        <f>I28-I35</f>
        <v>3</v>
      </c>
      <c r="J56" s="69">
        <f>J28-J35</f>
        <v>-9</v>
      </c>
      <c r="K56" s="69">
        <f>K28-K35</f>
        <v>-6</v>
      </c>
      <c r="L56" s="69">
        <f>L28-L35</f>
        <v>14</v>
      </c>
      <c r="M56" s="69">
        <f>M28-M35</f>
        <v>-3</v>
      </c>
      <c r="N56" s="69">
        <f>N28-N35</f>
        <v>-123</v>
      </c>
      <c r="O56" s="69">
        <f>O28-O35</f>
        <v>94</v>
      </c>
      <c r="P56" s="69">
        <f>P28-P35</f>
        <v>-32</v>
      </c>
      <c r="Q56" s="69">
        <f>Q28-Q35</f>
        <v>0</v>
      </c>
      <c r="R56" s="69">
        <f>R28-R35</f>
        <v>0</v>
      </c>
      <c r="S56" s="69">
        <f>S28-S35</f>
        <v>0</v>
      </c>
      <c r="T56" s="69">
        <f>T28-T35</f>
        <v>0</v>
      </c>
      <c r="U56" s="69">
        <f>U28-U35</f>
        <v>1551</v>
      </c>
    </row>
    <row r="57" spans="2:21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2:21">
      <c r="C58" s="68" t="str">
        <f>IF(AND(OR(C54&gt;1000,C54&lt;-1000),IF(ISERROR(C54/C33),TRUE,OR(C54/C33&gt;0.05,C54/C33&lt;-0.05))),"FLAG","IGNORE")</f>
        <v>IGNORE</v>
      </c>
      <c r="D58" s="68" t="str">
        <f>IF(AND(OR(D54&gt;1000,D54&lt;-1000),IF(ISERROR(D54/D33),TRUE,OR(D54/D33&gt;0.05,D54/D33&lt;-0.05))),"FLAG","IGNORE")</f>
        <v>IGNORE</v>
      </c>
      <c r="E58" s="68" t="str">
        <f>IF(AND(OR(E54&gt;1000,E54&lt;-1000),IF(ISERROR(E54/E33),TRUE,OR(E54/E33&gt;0.05,E54/E33&lt;-0.05))),"FLAG","IGNORE")</f>
        <v>FLAG</v>
      </c>
      <c r="F58" s="68" t="str">
        <f>IF(AND(OR(F54&gt;1000,F54&lt;-1000),IF(ISERROR(F54/F33),TRUE,OR(F54/F33&gt;0.05,F54/F33&lt;-0.05))),"FLAG","IGNORE")</f>
        <v>FLAG</v>
      </c>
      <c r="G58" s="68" t="str">
        <f>IF(AND(OR(G54&gt;1000,G54&lt;-1000),IF(ISERROR(G54/G33),TRUE,OR(G54/G33&gt;0.05,G54/G33&lt;-0.05))),"FLAG","IGNORE")</f>
        <v>IGNORE</v>
      </c>
      <c r="H58" s="68" t="str">
        <f>IF(AND(OR(H54&gt;1000,H54&lt;-1000),IF(ISERROR(H54/H33),TRUE,OR(H54/H33&gt;0.05,H54/H33&lt;-0.05))),"FLAG","IGNORE")</f>
        <v>FLAG</v>
      </c>
      <c r="I58" s="68" t="str">
        <f>IF(AND(OR(I54&gt;1000,I54&lt;-1000),IF(ISERROR(I54/I33),TRUE,OR(I54/I33&gt;0.05,I54/I33&lt;-0.05))),"FLAG","IGNORE")</f>
        <v>IGNORE</v>
      </c>
      <c r="J58" s="68" t="str">
        <f>IF(AND(OR(J54&gt;1000,J54&lt;-1000),IF(ISERROR(J54/J33),TRUE,OR(J54/J33&gt;0.05,J54/J33&lt;-0.05))),"FLAG","IGNORE")</f>
        <v>IGNORE</v>
      </c>
      <c r="K58" s="68" t="str">
        <f>IF(AND(OR(K54&gt;1000,K54&lt;-1000),IF(ISERROR(K54/K33),TRUE,OR(K54/K33&gt;0.05,K54/K33&lt;-0.05))),"FLAG","IGNORE")</f>
        <v>IGNORE</v>
      </c>
      <c r="L58" s="68" t="str">
        <f>IF(AND(OR(L54&gt;1000,L54&lt;-1000),IF(ISERROR(L54/L33),TRUE,OR(L54/L33&gt;0.05,L54/L33&lt;-0.05))),"FLAG","IGNORE")</f>
        <v>IGNORE</v>
      </c>
      <c r="M58" s="68" t="str">
        <f>IF(AND(OR(M54&gt;1000,M54&lt;-1000),IF(ISERROR(M54/M33),TRUE,OR(M54/M33&gt;0.05,M54/M33&lt;-0.05))),"FLAG","IGNORE")</f>
        <v>IGNORE</v>
      </c>
      <c r="N58" s="68" t="str">
        <f>IF(AND(OR(N54&gt;1000,N54&lt;-1000),IF(ISERROR(N54/N33),TRUE,OR(N54/N33&gt;0.05,N54/N33&lt;-0.05))),"FLAG","IGNORE")</f>
        <v>IGNORE</v>
      </c>
      <c r="O58" s="68" t="str">
        <f>IF(AND(OR(O54&gt;1000,O54&lt;-1000),IF(ISERROR(O54/O33),TRUE,OR(O54/O33&gt;0.05,O54/O33&lt;-0.05))),"FLAG","IGNORE")</f>
        <v>IGNORE</v>
      </c>
      <c r="P58" s="68" t="str">
        <f>IF(AND(OR(P54&gt;1000,P54&lt;-1000),IF(ISERROR(P54/P33),TRUE,OR(P54/P33&gt;0.05,P54/P33&lt;-0.05))),"FLAG","IGNORE")</f>
        <v>IGNORE</v>
      </c>
      <c r="Q58" s="68" t="str">
        <f>IF(AND(OR(Q54&gt;1000,Q54&lt;-1000),IF(ISERROR(Q54/Q33),TRUE,OR(Q54/Q33&gt;0.05,Q54/Q33&lt;-0.05))),"FLAG","IGNORE")</f>
        <v>IGNORE</v>
      </c>
      <c r="R58" s="68" t="str">
        <f>IF(AND(OR(R54&gt;1000,R54&lt;-1000),IF(ISERROR(R54/R33),TRUE,OR(R54/R33&gt;0.05,R54/R33&lt;-0.05))),"FLAG","IGNORE")</f>
        <v>IGNORE</v>
      </c>
      <c r="S58" s="68" t="str">
        <f>IF(AND(OR(S54&gt;1000,S54&lt;-1000),IF(ISERROR(S54/S33),TRUE,OR(S54/S33&gt;0.05,S54/S33&lt;-0.05))),"FLAG","IGNORE")</f>
        <v>IGNORE</v>
      </c>
      <c r="T58" s="68" t="str">
        <f>IF(AND(OR(T54&gt;1000,T54&lt;-1000),IF(ISERROR(T54/T33),TRUE,OR(T54/T33&gt;0.05,T54/T33&lt;-0.05))),"FLAG","IGNORE")</f>
        <v>IGNORE</v>
      </c>
      <c r="U58" s="68" t="str">
        <f>IF(AND(OR(U54&gt;1000,U54&lt;-1000),IF(ISERROR(U54/U33),TRUE,OR(U54/U33&gt;0.05,U54/U33&lt;-0.05))),"FLAG","IGNORE")</f>
        <v>FLAG</v>
      </c>
    </row>
    <row r="59" spans="2:21">
      <c r="C59" s="68" t="str">
        <f>IF(AND(OR(C55&gt;1000,C55&lt;-1000),IF(ISERROR(C55/C34),TRUE,OR(C55/C34&gt;0.05,C55/C34&lt;-0.05))),"FLAG","IGNORE")</f>
        <v>IGNORE</v>
      </c>
      <c r="D59" s="68" t="str">
        <f>IF(AND(OR(D55&gt;1000,D55&lt;-1000),IF(ISERROR(D55/D34),TRUE,OR(D55/D34&gt;0.05,D55/D34&lt;-0.05))),"FLAG","IGNORE")</f>
        <v>IGNORE</v>
      </c>
      <c r="E59" s="68" t="str">
        <f>IF(AND(OR(E55&gt;1000,E55&lt;-1000),IF(ISERROR(E55/E34),TRUE,OR(E55/E34&gt;0.05,E55/E34&lt;-0.05))),"FLAG","IGNORE")</f>
        <v>IGNORE</v>
      </c>
      <c r="F59" s="68" t="str">
        <f>IF(AND(OR(F55&gt;1000,F55&lt;-1000),IF(ISERROR(F55/F34),TRUE,OR(F55/F34&gt;0.05,F55/F34&lt;-0.05))),"FLAG","IGNORE")</f>
        <v>IGNORE</v>
      </c>
      <c r="G59" s="68" t="str">
        <f>IF(AND(OR(G55&gt;1000,G55&lt;-1000),IF(ISERROR(G55/G34),TRUE,OR(G55/G34&gt;0.05,G55/G34&lt;-0.05))),"FLAG","IGNORE")</f>
        <v>IGNORE</v>
      </c>
      <c r="H59" s="68" t="str">
        <f>IF(AND(OR(H55&gt;1000,H55&lt;-1000),IF(ISERROR(H55/H34),TRUE,OR(H55/H34&gt;0.05,H55/H34&lt;-0.05))),"FLAG","IGNORE")</f>
        <v>IGNORE</v>
      </c>
      <c r="I59" s="68" t="str">
        <f>IF(AND(OR(I55&gt;1000,I55&lt;-1000),IF(ISERROR(I55/I34),TRUE,OR(I55/I34&gt;0.05,I55/I34&lt;-0.05))),"FLAG","IGNORE")</f>
        <v>IGNORE</v>
      </c>
      <c r="J59" s="68" t="str">
        <f>IF(AND(OR(J55&gt;1000,J55&lt;-1000),IF(ISERROR(J55/J34),TRUE,OR(J55/J34&gt;0.05,J55/J34&lt;-0.05))),"FLAG","IGNORE")</f>
        <v>IGNORE</v>
      </c>
      <c r="K59" s="68" t="str">
        <f>IF(AND(OR(K55&gt;1000,K55&lt;-1000),IF(ISERROR(K55/K34),TRUE,OR(K55/K34&gt;0.05,K55/K34&lt;-0.05))),"FLAG","IGNORE")</f>
        <v>IGNORE</v>
      </c>
      <c r="L59" s="68" t="str">
        <f>IF(AND(OR(L55&gt;1000,L55&lt;-1000),IF(ISERROR(L55/L34),TRUE,OR(L55/L34&gt;0.05,L55/L34&lt;-0.05))),"FLAG","IGNORE")</f>
        <v>IGNORE</v>
      </c>
      <c r="M59" s="68" t="str">
        <f>IF(AND(OR(M55&gt;1000,M55&lt;-1000),IF(ISERROR(M55/M34),TRUE,OR(M55/M34&gt;0.05,M55/M34&lt;-0.05))),"FLAG","IGNORE")</f>
        <v>IGNORE</v>
      </c>
      <c r="N59" s="68" t="str">
        <f>IF(AND(OR(N55&gt;1000,N55&lt;-1000),IF(ISERROR(N55/N34),TRUE,OR(N55/N34&gt;0.05,N55/N34&lt;-0.05))),"FLAG","IGNORE")</f>
        <v>IGNORE</v>
      </c>
      <c r="O59" s="68" t="str">
        <f>IF(AND(OR(O55&gt;1000,O55&lt;-1000),IF(ISERROR(O55/O34),TRUE,OR(O55/O34&gt;0.05,O55/O34&lt;-0.05))),"FLAG","IGNORE")</f>
        <v>IGNORE</v>
      </c>
      <c r="P59" s="68" t="str">
        <f>IF(AND(OR(P55&gt;1000,P55&lt;-1000),IF(ISERROR(P55/P34),TRUE,OR(P55/P34&gt;0.05,P55/P34&lt;-0.05))),"FLAG","IGNORE")</f>
        <v>IGNORE</v>
      </c>
      <c r="Q59" s="68" t="str">
        <f>IF(AND(OR(Q55&gt;1000,Q55&lt;-1000),IF(ISERROR(Q55/Q34),TRUE,OR(Q55/Q34&gt;0.05,Q55/Q34&lt;-0.05))),"FLAG","IGNORE")</f>
        <v>IGNORE</v>
      </c>
      <c r="R59" s="68" t="str">
        <f>IF(AND(OR(R55&gt;1000,R55&lt;-1000),IF(ISERROR(R55/R34),TRUE,OR(R55/R34&gt;0.05,R55/R34&lt;-0.05))),"FLAG","IGNORE")</f>
        <v>IGNORE</v>
      </c>
      <c r="S59" s="68" t="str">
        <f>IF(AND(OR(S55&gt;1000,S55&lt;-1000),IF(ISERROR(S55/S34),TRUE,OR(S55/S34&gt;0.05,S55/S34&lt;-0.05))),"FLAG","IGNORE")</f>
        <v>IGNORE</v>
      </c>
      <c r="T59" s="68" t="str">
        <f>IF(AND(OR(T55&gt;1000,T55&lt;-1000),IF(ISERROR(T55/T34),TRUE,OR(T55/T34&gt;0.05,T55/T34&lt;-0.05))),"FLAG","IGNORE")</f>
        <v>IGNORE</v>
      </c>
      <c r="U59" s="68" t="str">
        <f>IF(AND(OR(U55&gt;1000,U55&lt;-1000),IF(ISERROR(U55/U34),TRUE,OR(U55/U34&gt;0.05,U55/U34&lt;-0.05))),"FLAG","IGNORE")</f>
        <v>IGNORE</v>
      </c>
    </row>
    <row r="60" spans="2:21">
      <c r="C60" s="68" t="str">
        <f>IF(AND(OR(C56&gt;1000,C56&lt;-1000),IF(ISERROR(C56/C35),TRUE,OR(C56/C35&gt;0.05,C56/C35&lt;-0.05))),"FLAG","IGNORE")</f>
        <v>IGNORE</v>
      </c>
      <c r="D60" s="68" t="str">
        <f>IF(AND(OR(D56&gt;1000,D56&lt;-1000),IF(ISERROR(D56/D35),TRUE,OR(D56/D35&gt;0.05,D56/D35&lt;-0.05))),"FLAG","IGNORE")</f>
        <v>IGNORE</v>
      </c>
      <c r="E60" s="68" t="str">
        <f>IF(AND(OR(E56&gt;1000,E56&lt;-1000),IF(ISERROR(E56/E35),TRUE,OR(E56/E35&gt;0.05,E56/E35&lt;-0.05))),"FLAG","IGNORE")</f>
        <v>FLAG</v>
      </c>
      <c r="F60" s="68" t="str">
        <f>IF(AND(OR(F56&gt;1000,F56&lt;-1000),IF(ISERROR(F56/F35),TRUE,OR(F56/F35&gt;0.05,F56/F35&lt;-0.05))),"FLAG","IGNORE")</f>
        <v>FLAG</v>
      </c>
      <c r="G60" s="68" t="str">
        <f>IF(AND(OR(G56&gt;1000,G56&lt;-1000),IF(ISERROR(G56/G35),TRUE,OR(G56/G35&gt;0.05,G56/G35&lt;-0.05))),"FLAG","IGNORE")</f>
        <v>IGNORE</v>
      </c>
      <c r="H60" s="68" t="str">
        <f>IF(AND(OR(H56&gt;1000,H56&lt;-1000),IF(ISERROR(H56/H35),TRUE,OR(H56/H35&gt;0.05,H56/H35&lt;-0.05))),"FLAG","IGNORE")</f>
        <v>FLAG</v>
      </c>
      <c r="I60" s="68" t="str">
        <f>IF(AND(OR(I56&gt;1000,I56&lt;-1000),IF(ISERROR(I56/I35),TRUE,OR(I56/I35&gt;0.05,I56/I35&lt;-0.05))),"FLAG","IGNORE")</f>
        <v>IGNORE</v>
      </c>
      <c r="J60" s="68" t="str">
        <f>IF(AND(OR(J56&gt;1000,J56&lt;-1000),IF(ISERROR(J56/J35),TRUE,OR(J56/J35&gt;0.05,J56/J35&lt;-0.05))),"FLAG","IGNORE")</f>
        <v>IGNORE</v>
      </c>
      <c r="K60" s="68" t="str">
        <f>IF(AND(OR(K56&gt;1000,K56&lt;-1000),IF(ISERROR(K56/K35),TRUE,OR(K56/K35&gt;0.05,K56/K35&lt;-0.05))),"FLAG","IGNORE")</f>
        <v>IGNORE</v>
      </c>
      <c r="L60" s="68" t="str">
        <f>IF(AND(OR(L56&gt;1000,L56&lt;-1000),IF(ISERROR(L56/L35),TRUE,OR(L56/L35&gt;0.05,L56/L35&lt;-0.05))),"FLAG","IGNORE")</f>
        <v>IGNORE</v>
      </c>
      <c r="M60" s="68" t="str">
        <f>IF(AND(OR(M56&gt;1000,M56&lt;-1000),IF(ISERROR(M56/M35),TRUE,OR(M56/M35&gt;0.05,M56/M35&lt;-0.05))),"FLAG","IGNORE")</f>
        <v>IGNORE</v>
      </c>
      <c r="N60" s="68" t="str">
        <f>IF(AND(OR(N56&gt;1000,N56&lt;-1000),IF(ISERROR(N56/N35),TRUE,OR(N56/N35&gt;0.05,N56/N35&lt;-0.05))),"FLAG","IGNORE")</f>
        <v>IGNORE</v>
      </c>
      <c r="O60" s="68" t="str">
        <f>IF(AND(OR(O56&gt;1000,O56&lt;-1000),IF(ISERROR(O56/O35),TRUE,OR(O56/O35&gt;0.05,O56/O35&lt;-0.05))),"FLAG","IGNORE")</f>
        <v>IGNORE</v>
      </c>
      <c r="P60" s="68" t="str">
        <f>IF(AND(OR(P56&gt;1000,P56&lt;-1000),IF(ISERROR(P56/P35),TRUE,OR(P56/P35&gt;0.05,P56/P35&lt;-0.05))),"FLAG","IGNORE")</f>
        <v>IGNORE</v>
      </c>
      <c r="Q60" s="68" t="str">
        <f>IF(AND(OR(Q56&gt;1000,Q56&lt;-1000),IF(ISERROR(Q56/Q35),TRUE,OR(Q56/Q35&gt;0.05,Q56/Q35&lt;-0.05))),"FLAG","IGNORE")</f>
        <v>IGNORE</v>
      </c>
      <c r="R60" s="68" t="str">
        <f>IF(AND(OR(R56&gt;1000,R56&lt;-1000),IF(ISERROR(R56/R35),TRUE,OR(R56/R35&gt;0.05,R56/R35&lt;-0.05))),"FLAG","IGNORE")</f>
        <v>IGNORE</v>
      </c>
      <c r="S60" s="68" t="str">
        <f>IF(AND(OR(S56&gt;1000,S56&lt;-1000),IF(ISERROR(S56/S35),TRUE,OR(S56/S35&gt;0.05,S56/S35&lt;-0.05))),"FLAG","IGNORE")</f>
        <v>IGNORE</v>
      </c>
      <c r="T60" s="68" t="str">
        <f>IF(AND(OR(T56&gt;1000,T56&lt;-1000),IF(ISERROR(T56/T35),TRUE,OR(T56/T35&gt;0.05,T56/T35&lt;-0.05))),"FLAG","IGNORE")</f>
        <v>IGNORE</v>
      </c>
      <c r="U60" s="68" t="str">
        <f>IF(AND(OR(U56&gt;1000,U56&lt;-1000),IF(ISERROR(U56/U35),TRUE,OR(U56/U35&gt;0.05,U56/U35&lt;-0.05))),"FLAG","IGNORE")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782" priority="22" stopIfTrue="1">
      <formula>ABS(ROUND(C8,0)-C8)&gt;0</formula>
    </cfRule>
  </conditionalFormatting>
  <conditionalFormatting sqref="N49 N52">
    <cfRule type="cellIs" dxfId="781" priority="25" stopIfTrue="1" operator="equal">
      <formula>"FAIL"</formula>
    </cfRule>
  </conditionalFormatting>
  <conditionalFormatting sqref="N49">
    <cfRule type="cellIs" dxfId="780" priority="21" stopIfTrue="1" operator="equal">
      <formula>"PASS"</formula>
    </cfRule>
  </conditionalFormatting>
  <conditionalFormatting sqref="N52">
    <cfRule type="cellIs" dxfId="779" priority="20" stopIfTrue="1" operator="equal">
      <formula>"PASS"</formula>
    </cfRule>
  </conditionalFormatting>
  <conditionalFormatting sqref="C21:E21">
    <cfRule type="expression" dxfId="778" priority="19" stopIfTrue="1">
      <formula>ABS(ROUND(C21,0)-C21)&gt;0</formula>
    </cfRule>
  </conditionalFormatting>
  <conditionalFormatting sqref="G21">
    <cfRule type="expression" dxfId="777" priority="18" stopIfTrue="1">
      <formula>ABS(ROUND(G21,0)-G21)&gt;0</formula>
    </cfRule>
  </conditionalFormatting>
  <conditionalFormatting sqref="I21:J21">
    <cfRule type="expression" dxfId="776" priority="17" stopIfTrue="1">
      <formula>ABS(ROUND(I21,0)-I21)&gt;0</formula>
    </cfRule>
  </conditionalFormatting>
  <conditionalFormatting sqref="L21:O21">
    <cfRule type="expression" dxfId="775" priority="16" stopIfTrue="1">
      <formula>ABS(ROUND(L21,0)-L21)&gt;0</formula>
    </cfRule>
  </conditionalFormatting>
  <conditionalFormatting sqref="Q21:S21">
    <cfRule type="expression" dxfId="774" priority="15" stopIfTrue="1">
      <formula>ABS(ROUND(Q21,0)-Q21)&gt;0</formula>
    </cfRule>
  </conditionalFormatting>
  <conditionalFormatting sqref="C9:E9">
    <cfRule type="expression" dxfId="773" priority="14" stopIfTrue="1">
      <formula>ABS(ROUND(C9,0)-C9)&gt;0</formula>
    </cfRule>
  </conditionalFormatting>
  <conditionalFormatting sqref="G9">
    <cfRule type="expression" dxfId="772" priority="13" stopIfTrue="1">
      <formula>ABS(ROUND(G9,0)-G9)&gt;0</formula>
    </cfRule>
  </conditionalFormatting>
  <conditionalFormatting sqref="I9:J9">
    <cfRule type="expression" dxfId="771" priority="12" stopIfTrue="1">
      <formula>ABS(ROUND(I9,0)-I9)&gt;0</formula>
    </cfRule>
  </conditionalFormatting>
  <conditionalFormatting sqref="L9:O9">
    <cfRule type="expression" dxfId="770" priority="11" stopIfTrue="1">
      <formula>ABS(ROUND(L9,0)-L9)&gt;0</formula>
    </cfRule>
  </conditionalFormatting>
  <conditionalFormatting sqref="Q9:S9">
    <cfRule type="expression" dxfId="769" priority="10" stopIfTrue="1">
      <formula>ABS(ROUND(Q9,0)-Q9)&gt;0</formula>
    </cfRule>
  </conditionalFormatting>
  <conditionalFormatting sqref="C20:E20">
    <cfRule type="expression" dxfId="768" priority="9" stopIfTrue="1">
      <formula>ABS(ROUND(C20,0)-C20)&gt;0</formula>
    </cfRule>
  </conditionalFormatting>
  <conditionalFormatting sqref="G20">
    <cfRule type="expression" dxfId="767" priority="8" stopIfTrue="1">
      <formula>ABS(ROUND(G20,0)-G20)&gt;0</formula>
    </cfRule>
  </conditionalFormatting>
  <conditionalFormatting sqref="I20:J20">
    <cfRule type="expression" dxfId="766" priority="7" stopIfTrue="1">
      <formula>ABS(ROUND(I20,0)-I20)&gt;0</formula>
    </cfRule>
  </conditionalFormatting>
  <conditionalFormatting sqref="M20:O20">
    <cfRule type="expression" dxfId="765" priority="6" stopIfTrue="1">
      <formula>ABS(ROUND(M20,0)-M20)&gt;0</formula>
    </cfRule>
  </conditionalFormatting>
  <conditionalFormatting sqref="L20">
    <cfRule type="expression" dxfId="764" priority="5" stopIfTrue="1">
      <formula>ABS(ROUND(L20,0)-L20)&gt;0</formula>
    </cfRule>
  </conditionalFormatting>
  <conditionalFormatting sqref="Q20:S20">
    <cfRule type="expression" dxfId="763" priority="4" stopIfTrue="1">
      <formula>ABS(ROUND(Q20,0)-Q20)&gt;0</formula>
    </cfRule>
  </conditionalFormatting>
  <conditionalFormatting sqref="X28 X8:X13 X19:X23">
    <cfRule type="cellIs" dxfId="762" priority="23" stopIfTrue="1" operator="equal">
      <formula>0</formula>
    </cfRule>
    <cfRule type="cellIs" dxfId="761" priority="24" stopIfTrue="1" operator="notEqual">
      <formula>0</formula>
    </cfRule>
  </conditionalFormatting>
  <conditionalFormatting sqref="Q10:S10 L10:O10 I10:J10 G10 C10:E10">
    <cfRule type="expression" dxfId="760" priority="3" stopIfTrue="1">
      <formula>ABS(ROUND(C10,0)-C10)&gt;0</formula>
    </cfRule>
  </conditionalFormatting>
  <conditionalFormatting sqref="C33:U35">
    <cfRule type="expression" dxfId="759" priority="26">
      <formula>IF(C58="IGNORE","TRUE","FALSE")</formula>
    </cfRule>
    <cfRule type="expression" dxfId="758" priority="27">
      <formula>IF(C58="FLAG","TRUE","FALSE")</formula>
    </cfRule>
  </conditionalFormatting>
  <conditionalFormatting sqref="R30">
    <cfRule type="expression" dxfId="757" priority="2" stopIfTrue="1">
      <formula>ABS(ROUND(R30,0)-R30)&gt;0</formula>
    </cfRule>
  </conditionalFormatting>
  <conditionalFormatting sqref="C8">
    <cfRule type="expression" dxfId="756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X59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71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46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1256</v>
      </c>
      <c r="F8" s="34">
        <f>SUM(D8:E8)</f>
        <v>1256</v>
      </c>
      <c r="G8" s="33">
        <v>194</v>
      </c>
      <c r="H8" s="34">
        <f>SUM(C8,F8,G8)</f>
        <v>1450</v>
      </c>
      <c r="I8" s="33">
        <v>155</v>
      </c>
      <c r="J8" s="33">
        <v>563</v>
      </c>
      <c r="K8" s="34">
        <f>SUM(I8:J8)</f>
        <v>718</v>
      </c>
      <c r="L8" s="33">
        <v>153</v>
      </c>
      <c r="M8" s="33">
        <v>15</v>
      </c>
      <c r="N8" s="33">
        <v>51</v>
      </c>
      <c r="O8" s="33">
        <v>192</v>
      </c>
      <c r="P8" s="34">
        <f>SUM(M8:O8)</f>
        <v>258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2579</v>
      </c>
      <c r="V8" s="4"/>
      <c r="W8" s="11">
        <v>2579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-3</v>
      </c>
      <c r="E11" s="33">
        <v>-2387</v>
      </c>
      <c r="F11" s="34">
        <f>SUM(D11:E11)</f>
        <v>-2390</v>
      </c>
      <c r="G11" s="33">
        <v>-22</v>
      </c>
      <c r="H11" s="34">
        <f>SUM(C11,F11,G11)</f>
        <v>-2412</v>
      </c>
      <c r="I11" s="33">
        <v>-18</v>
      </c>
      <c r="J11" s="33">
        <v>-330</v>
      </c>
      <c r="K11" s="34">
        <f>SUM(I11:J11)</f>
        <v>-348</v>
      </c>
      <c r="L11" s="33">
        <v>-15</v>
      </c>
      <c r="M11" s="33">
        <v>-1</v>
      </c>
      <c r="N11" s="33">
        <v>-62</v>
      </c>
      <c r="O11" s="33">
        <v>-21</v>
      </c>
      <c r="P11" s="34">
        <f>SUM(M11:O11)</f>
        <v>-84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-2859</v>
      </c>
      <c r="W11" s="11">
        <v>-2859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2745</v>
      </c>
      <c r="E12" s="33">
        <v>19924</v>
      </c>
      <c r="F12" s="34">
        <f>SUM(D12:E12)</f>
        <v>22669</v>
      </c>
      <c r="G12" s="33">
        <v>7089</v>
      </c>
      <c r="H12" s="34">
        <f>SUM(C12,F12,G12)</f>
        <v>29758</v>
      </c>
      <c r="I12" s="33">
        <v>1172</v>
      </c>
      <c r="J12" s="33">
        <v>3120</v>
      </c>
      <c r="K12" s="34">
        <f>SUM(I12:J12)</f>
        <v>4292</v>
      </c>
      <c r="L12" s="33">
        <v>8599</v>
      </c>
      <c r="M12" s="33">
        <v>1055</v>
      </c>
      <c r="N12" s="33">
        <v>2175</v>
      </c>
      <c r="O12" s="33">
        <v>11361</v>
      </c>
      <c r="P12" s="34">
        <f>SUM(M12:O12)</f>
        <v>14591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57240</v>
      </c>
      <c r="V12" s="4"/>
      <c r="W12" s="11">
        <v>57240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2742</v>
      </c>
      <c r="E13" s="21">
        <f t="shared" si="1"/>
        <v>18793</v>
      </c>
      <c r="F13" s="21">
        <f t="shared" si="1"/>
        <v>21535</v>
      </c>
      <c r="G13" s="21">
        <f t="shared" si="1"/>
        <v>7261</v>
      </c>
      <c r="H13" s="21">
        <f t="shared" si="1"/>
        <v>28796</v>
      </c>
      <c r="I13" s="21">
        <f t="shared" si="1"/>
        <v>1309</v>
      </c>
      <c r="J13" s="21">
        <f t="shared" si="1"/>
        <v>3353</v>
      </c>
      <c r="K13" s="21">
        <f t="shared" si="1"/>
        <v>4662</v>
      </c>
      <c r="L13" s="21">
        <f t="shared" si="1"/>
        <v>8737</v>
      </c>
      <c r="M13" s="21">
        <f t="shared" si="1"/>
        <v>1069</v>
      </c>
      <c r="N13" s="21">
        <f t="shared" si="1"/>
        <v>2164</v>
      </c>
      <c r="O13" s="21">
        <f t="shared" si="1"/>
        <v>11532</v>
      </c>
      <c r="P13" s="21">
        <f t="shared" si="1"/>
        <v>14765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56960</v>
      </c>
      <c r="V13" s="4"/>
      <c r="W13" s="11">
        <v>56960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2742</v>
      </c>
      <c r="E16" s="21">
        <f t="shared" si="2"/>
        <v>18793</v>
      </c>
      <c r="F16" s="21">
        <f t="shared" si="2"/>
        <v>21535</v>
      </c>
      <c r="G16" s="21">
        <f t="shared" si="2"/>
        <v>7261</v>
      </c>
      <c r="H16" s="21">
        <f t="shared" si="2"/>
        <v>28796</v>
      </c>
      <c r="I16" s="21">
        <f t="shared" si="2"/>
        <v>1309</v>
      </c>
      <c r="J16" s="21">
        <f t="shared" si="2"/>
        <v>3353</v>
      </c>
      <c r="K16" s="21">
        <f t="shared" si="2"/>
        <v>4662</v>
      </c>
      <c r="L16" s="21">
        <f t="shared" si="2"/>
        <v>8737</v>
      </c>
      <c r="M16" s="21">
        <f t="shared" si="2"/>
        <v>1069</v>
      </c>
      <c r="N16" s="21">
        <f t="shared" si="2"/>
        <v>2164</v>
      </c>
      <c r="O16" s="21">
        <f t="shared" si="2"/>
        <v>11532</v>
      </c>
      <c r="P16" s="21">
        <f t="shared" si="2"/>
        <v>14765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56960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-481</v>
      </c>
      <c r="E22" s="33">
        <v>-8881</v>
      </c>
      <c r="F22" s="34">
        <f>SUM(D22:E22)</f>
        <v>-9362</v>
      </c>
      <c r="G22" s="33">
        <v>-2916</v>
      </c>
      <c r="H22" s="34">
        <f>SUM(C22,F22,G22)</f>
        <v>-12278</v>
      </c>
      <c r="I22" s="33">
        <v>0</v>
      </c>
      <c r="J22" s="33">
        <v>-1988</v>
      </c>
      <c r="K22" s="34">
        <f>SUM(I22:J22)</f>
        <v>-1988</v>
      </c>
      <c r="L22" s="33">
        <v>-32556</v>
      </c>
      <c r="M22" s="33">
        <v>-119</v>
      </c>
      <c r="N22" s="33">
        <v>-301</v>
      </c>
      <c r="O22" s="33">
        <v>-3933</v>
      </c>
      <c r="P22" s="34">
        <f>SUM(M22:O22)</f>
        <v>-4353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-51175</v>
      </c>
      <c r="V22" s="4"/>
      <c r="W22" s="11">
        <v>-51175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-481</v>
      </c>
      <c r="E23" s="21">
        <f t="shared" si="3"/>
        <v>-8881</v>
      </c>
      <c r="F23" s="21">
        <f t="shared" si="3"/>
        <v>-9362</v>
      </c>
      <c r="G23" s="21">
        <f t="shared" si="3"/>
        <v>-2916</v>
      </c>
      <c r="H23" s="21">
        <f t="shared" si="3"/>
        <v>-12278</v>
      </c>
      <c r="I23" s="21">
        <f t="shared" si="3"/>
        <v>0</v>
      </c>
      <c r="J23" s="21">
        <f t="shared" si="3"/>
        <v>-1988</v>
      </c>
      <c r="K23" s="21">
        <f t="shared" si="3"/>
        <v>-1988</v>
      </c>
      <c r="L23" s="21">
        <f t="shared" si="3"/>
        <v>-32556</v>
      </c>
      <c r="M23" s="21">
        <f t="shared" si="3"/>
        <v>-119</v>
      </c>
      <c r="N23" s="21">
        <f t="shared" si="3"/>
        <v>-301</v>
      </c>
      <c r="O23" s="21">
        <f t="shared" si="3"/>
        <v>-3933</v>
      </c>
      <c r="P23" s="21">
        <f t="shared" si="3"/>
        <v>-4353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-51175</v>
      </c>
      <c r="V23" s="4"/>
      <c r="W23" s="11">
        <v>-51175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-481</v>
      </c>
      <c r="E26" s="21">
        <f t="shared" si="4"/>
        <v>-8881</v>
      </c>
      <c r="F26" s="21">
        <f t="shared" si="4"/>
        <v>-9362</v>
      </c>
      <c r="G26" s="21">
        <f t="shared" si="4"/>
        <v>-2916</v>
      </c>
      <c r="H26" s="21">
        <f t="shared" si="4"/>
        <v>-12278</v>
      </c>
      <c r="I26" s="21">
        <f t="shared" si="4"/>
        <v>0</v>
      </c>
      <c r="J26" s="21">
        <f t="shared" si="4"/>
        <v>-1988</v>
      </c>
      <c r="K26" s="21">
        <f t="shared" si="4"/>
        <v>-1988</v>
      </c>
      <c r="L26" s="21">
        <f t="shared" si="4"/>
        <v>-32556</v>
      </c>
      <c r="M26" s="21">
        <f t="shared" si="4"/>
        <v>-119</v>
      </c>
      <c r="N26" s="21">
        <f t="shared" si="4"/>
        <v>-301</v>
      </c>
      <c r="O26" s="21">
        <f t="shared" si="4"/>
        <v>-3933</v>
      </c>
      <c r="P26" s="21">
        <f t="shared" si="4"/>
        <v>-4353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-51175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2261</v>
      </c>
      <c r="E28" s="17">
        <f t="shared" si="5"/>
        <v>9912</v>
      </c>
      <c r="F28" s="17">
        <f t="shared" si="5"/>
        <v>12173</v>
      </c>
      <c r="G28" s="17">
        <f t="shared" si="5"/>
        <v>4345</v>
      </c>
      <c r="H28" s="17">
        <f t="shared" si="5"/>
        <v>16518</v>
      </c>
      <c r="I28" s="17">
        <f t="shared" si="5"/>
        <v>1309</v>
      </c>
      <c r="J28" s="17">
        <f t="shared" si="5"/>
        <v>1365</v>
      </c>
      <c r="K28" s="17">
        <f t="shared" si="5"/>
        <v>2674</v>
      </c>
      <c r="L28" s="17">
        <f t="shared" si="5"/>
        <v>-23819</v>
      </c>
      <c r="M28" s="17">
        <f t="shared" si="5"/>
        <v>950</v>
      </c>
      <c r="N28" s="17">
        <f t="shared" si="5"/>
        <v>1863</v>
      </c>
      <c r="O28" s="17">
        <f t="shared" si="5"/>
        <v>7599</v>
      </c>
      <c r="P28" s="17">
        <f t="shared" si="5"/>
        <v>10412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5785</v>
      </c>
      <c r="V28" s="4"/>
      <c r="W28" s="11">
        <v>5785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559</v>
      </c>
      <c r="P30" s="34">
        <f>SUM(M30:O30)</f>
        <v>559</v>
      </c>
      <c r="Q30" s="36"/>
      <c r="R30" s="33">
        <v>0</v>
      </c>
      <c r="S30" s="36"/>
      <c r="T30" s="34">
        <f>SUM(Q30:S30)</f>
        <v>0</v>
      </c>
      <c r="U30" s="35">
        <f>SUM(H30,K30,L30,P30,T30)</f>
        <v>559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1487</v>
      </c>
      <c r="E33" s="38">
        <v>19089</v>
      </c>
      <c r="F33" s="38">
        <v>20576</v>
      </c>
      <c r="G33" s="38">
        <v>6798</v>
      </c>
      <c r="H33" s="38">
        <v>27374</v>
      </c>
      <c r="I33" s="38">
        <v>1959</v>
      </c>
      <c r="J33" s="38">
        <v>4014</v>
      </c>
      <c r="K33" s="38">
        <v>5973</v>
      </c>
      <c r="L33" s="38">
        <v>8365</v>
      </c>
      <c r="M33" s="38">
        <v>1208</v>
      </c>
      <c r="N33" s="38">
        <v>2425</v>
      </c>
      <c r="O33" s="38">
        <v>10647</v>
      </c>
      <c r="P33" s="38">
        <v>14280</v>
      </c>
      <c r="Q33" s="38">
        <v>0</v>
      </c>
      <c r="R33" s="38">
        <v>0</v>
      </c>
      <c r="S33" s="38">
        <v>0</v>
      </c>
      <c r="T33" s="38">
        <v>0</v>
      </c>
      <c r="U33" s="38">
        <v>55992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-8300</v>
      </c>
      <c r="F34" s="38">
        <v>-8300</v>
      </c>
      <c r="G34" s="38">
        <v>-2531</v>
      </c>
      <c r="H34" s="38">
        <v>-10831</v>
      </c>
      <c r="I34" s="38">
        <v>0</v>
      </c>
      <c r="J34" s="38">
        <v>-2235</v>
      </c>
      <c r="K34" s="38">
        <v>-2235</v>
      </c>
      <c r="L34" s="38">
        <v>-30234</v>
      </c>
      <c r="M34" s="38">
        <v>-94</v>
      </c>
      <c r="N34" s="38">
        <v>-220</v>
      </c>
      <c r="O34" s="38">
        <v>-3451</v>
      </c>
      <c r="P34" s="38">
        <v>-3765</v>
      </c>
      <c r="Q34" s="38">
        <v>0</v>
      </c>
      <c r="R34" s="38">
        <v>0</v>
      </c>
      <c r="S34" s="38">
        <v>0</v>
      </c>
      <c r="T34" s="38">
        <v>0</v>
      </c>
      <c r="U34" s="38">
        <v>-47065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1487</v>
      </c>
      <c r="E35" s="38">
        <v>10789</v>
      </c>
      <c r="F35" s="38">
        <v>12276</v>
      </c>
      <c r="G35" s="38">
        <v>4267</v>
      </c>
      <c r="H35" s="38">
        <v>16543</v>
      </c>
      <c r="I35" s="38">
        <v>1959</v>
      </c>
      <c r="J35" s="38">
        <v>1779</v>
      </c>
      <c r="K35" s="38">
        <v>3738</v>
      </c>
      <c r="L35" s="38">
        <v>-21869</v>
      </c>
      <c r="M35" s="38">
        <v>1114</v>
      </c>
      <c r="N35" s="38">
        <v>2205</v>
      </c>
      <c r="O35" s="38">
        <v>7196</v>
      </c>
      <c r="P35" s="38">
        <v>10515</v>
      </c>
      <c r="Q35" s="38">
        <v>0</v>
      </c>
      <c r="R35" s="38">
        <v>0</v>
      </c>
      <c r="S35" s="38">
        <v>0</v>
      </c>
      <c r="T35" s="38">
        <v>0</v>
      </c>
      <c r="U35" s="38">
        <v>8927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2122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2122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>
      <c r="C54" s="69">
        <f>C26-C34</f>
        <v>0</v>
      </c>
      <c r="D54" s="69">
        <f>D26-D34</f>
        <v>-481</v>
      </c>
      <c r="E54" s="69">
        <f>E26-E34</f>
        <v>-581</v>
      </c>
      <c r="F54" s="69">
        <f>F26-F34</f>
        <v>-1062</v>
      </c>
      <c r="G54" s="69">
        <f>G26-G34</f>
        <v>-385</v>
      </c>
      <c r="H54" s="69">
        <f>H26-H34</f>
        <v>-1447</v>
      </c>
      <c r="I54" s="69">
        <f>I26-I34</f>
        <v>0</v>
      </c>
      <c r="J54" s="69">
        <f>J26-J34</f>
        <v>247</v>
      </c>
      <c r="K54" s="69">
        <f>K26-K34</f>
        <v>247</v>
      </c>
      <c r="L54" s="69">
        <f>L26-L34</f>
        <v>-2322</v>
      </c>
      <c r="M54" s="69">
        <f>M26-M34</f>
        <v>-25</v>
      </c>
      <c r="N54" s="69">
        <f>N26-N34</f>
        <v>-81</v>
      </c>
      <c r="O54" s="69">
        <f>O26-O34</f>
        <v>-482</v>
      </c>
      <c r="P54" s="69">
        <f>P26-P34</f>
        <v>-588</v>
      </c>
      <c r="Q54" s="69">
        <f>Q26-Q34</f>
        <v>0</v>
      </c>
      <c r="R54" s="69">
        <f>R26-R34</f>
        <v>0</v>
      </c>
      <c r="S54" s="69">
        <f>S26-S34</f>
        <v>0</v>
      </c>
      <c r="T54" s="69">
        <f>T26-T34</f>
        <v>0</v>
      </c>
      <c r="U54" s="69">
        <f>U26-U34</f>
        <v>-4110</v>
      </c>
    </row>
    <row r="55" spans="2:21">
      <c r="C55" s="69">
        <f>C28-C35</f>
        <v>0</v>
      </c>
      <c r="D55" s="69">
        <f>D28-D35</f>
        <v>774</v>
      </c>
      <c r="E55" s="69">
        <f>E28-E35</f>
        <v>-877</v>
      </c>
      <c r="F55" s="69">
        <f>F28-F35</f>
        <v>-103</v>
      </c>
      <c r="G55" s="69">
        <f>G28-G35</f>
        <v>78</v>
      </c>
      <c r="H55" s="69">
        <f>H28-H35</f>
        <v>-25</v>
      </c>
      <c r="I55" s="69">
        <f>I28-I35</f>
        <v>-650</v>
      </c>
      <c r="J55" s="69">
        <f>J28-J35</f>
        <v>-414</v>
      </c>
      <c r="K55" s="69">
        <f>K28-K35</f>
        <v>-1064</v>
      </c>
      <c r="L55" s="69">
        <f>L28-L35</f>
        <v>-1950</v>
      </c>
      <c r="M55" s="69">
        <f>M28-M35</f>
        <v>-164</v>
      </c>
      <c r="N55" s="69">
        <f>N28-N35</f>
        <v>-342</v>
      </c>
      <c r="O55" s="69">
        <f>O28-O35</f>
        <v>403</v>
      </c>
      <c r="P55" s="69">
        <f>P28-P35</f>
        <v>-103</v>
      </c>
      <c r="Q55" s="69">
        <f>Q28-Q35</f>
        <v>0</v>
      </c>
      <c r="R55" s="69">
        <f>R28-R35</f>
        <v>0</v>
      </c>
      <c r="S55" s="69">
        <f>S28-S35</f>
        <v>0</v>
      </c>
      <c r="T55" s="69">
        <f>T28-T35</f>
        <v>0</v>
      </c>
      <c r="U55" s="69">
        <f>U28-U35</f>
        <v>-3142</v>
      </c>
    </row>
    <row r="56" spans="2:21"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2:21">
      <c r="C57" s="68" t="e">
        <f>IF(AND(OR(#REF!&gt;1000,#REF!&lt;-1000),IF(ISERROR(#REF!/C33),TRUE,OR(#REF!/C33&gt;0.05,#REF!/C33&lt;-0.05))),"FLAG","IGNORE")</f>
        <v>#REF!</v>
      </c>
      <c r="D57" s="68" t="e">
        <f>IF(AND(OR(#REF!&gt;1000,#REF!&lt;-1000),IF(ISERROR(#REF!/D33),TRUE,OR(#REF!/D33&gt;0.05,#REF!/D33&lt;-0.05))),"FLAG","IGNORE")</f>
        <v>#REF!</v>
      </c>
      <c r="E57" s="68" t="e">
        <f>IF(AND(OR(#REF!&gt;1000,#REF!&lt;-1000),IF(ISERROR(#REF!/E33),TRUE,OR(#REF!/E33&gt;0.05,#REF!/E33&lt;-0.05))),"FLAG","IGNORE")</f>
        <v>#REF!</v>
      </c>
      <c r="F57" s="68" t="e">
        <f>IF(AND(OR(#REF!&gt;1000,#REF!&lt;-1000),IF(ISERROR(#REF!/F33),TRUE,OR(#REF!/F33&gt;0.05,#REF!/F33&lt;-0.05))),"FLAG","IGNORE")</f>
        <v>#REF!</v>
      </c>
      <c r="G57" s="68" t="e">
        <f>IF(AND(OR(#REF!&gt;1000,#REF!&lt;-1000),IF(ISERROR(#REF!/G33),TRUE,OR(#REF!/G33&gt;0.05,#REF!/G33&lt;-0.05))),"FLAG","IGNORE")</f>
        <v>#REF!</v>
      </c>
      <c r="H57" s="68" t="e">
        <f>IF(AND(OR(#REF!&gt;1000,#REF!&lt;-1000),IF(ISERROR(#REF!/H33),TRUE,OR(#REF!/H33&gt;0.05,#REF!/H33&lt;-0.05))),"FLAG","IGNORE")</f>
        <v>#REF!</v>
      </c>
      <c r="I57" s="68" t="e">
        <f>IF(AND(OR(#REF!&gt;1000,#REF!&lt;-1000),IF(ISERROR(#REF!/I33),TRUE,OR(#REF!/I33&gt;0.05,#REF!/I33&lt;-0.05))),"FLAG","IGNORE")</f>
        <v>#REF!</v>
      </c>
      <c r="J57" s="68" t="e">
        <f>IF(AND(OR(#REF!&gt;1000,#REF!&lt;-1000),IF(ISERROR(#REF!/J33),TRUE,OR(#REF!/J33&gt;0.05,#REF!/J33&lt;-0.05))),"FLAG","IGNORE")</f>
        <v>#REF!</v>
      </c>
      <c r="K57" s="68" t="e">
        <f>IF(AND(OR(#REF!&gt;1000,#REF!&lt;-1000),IF(ISERROR(#REF!/K33),TRUE,OR(#REF!/K33&gt;0.05,#REF!/K33&lt;-0.05))),"FLAG","IGNORE")</f>
        <v>#REF!</v>
      </c>
      <c r="L57" s="68" t="e">
        <f>IF(AND(OR(#REF!&gt;1000,#REF!&lt;-1000),IF(ISERROR(#REF!/L33),TRUE,OR(#REF!/L33&gt;0.05,#REF!/L33&lt;-0.05))),"FLAG","IGNORE")</f>
        <v>#REF!</v>
      </c>
      <c r="M57" s="68" t="e">
        <f>IF(AND(OR(#REF!&gt;1000,#REF!&lt;-1000),IF(ISERROR(#REF!/M33),TRUE,OR(#REF!/M33&gt;0.05,#REF!/M33&lt;-0.05))),"FLAG","IGNORE")</f>
        <v>#REF!</v>
      </c>
      <c r="N57" s="68" t="e">
        <f>IF(AND(OR(#REF!&gt;1000,#REF!&lt;-1000),IF(ISERROR(#REF!/N33),TRUE,OR(#REF!/N33&gt;0.05,#REF!/N33&lt;-0.05))),"FLAG","IGNORE")</f>
        <v>#REF!</v>
      </c>
      <c r="O57" s="68" t="e">
        <f>IF(AND(OR(#REF!&gt;1000,#REF!&lt;-1000),IF(ISERROR(#REF!/O33),TRUE,OR(#REF!/O33&gt;0.05,#REF!/O33&lt;-0.05))),"FLAG","IGNORE")</f>
        <v>#REF!</v>
      </c>
      <c r="P57" s="68" t="e">
        <f>IF(AND(OR(#REF!&gt;1000,#REF!&lt;-1000),IF(ISERROR(#REF!/P33),TRUE,OR(#REF!/P33&gt;0.05,#REF!/P33&lt;-0.05))),"FLAG","IGNORE")</f>
        <v>#REF!</v>
      </c>
      <c r="Q57" s="68" t="e">
        <f>IF(AND(OR(#REF!&gt;1000,#REF!&lt;-1000),IF(ISERROR(#REF!/Q33),TRUE,OR(#REF!/Q33&gt;0.05,#REF!/Q33&lt;-0.05))),"FLAG","IGNORE")</f>
        <v>#REF!</v>
      </c>
      <c r="R57" s="68" t="e">
        <f>IF(AND(OR(#REF!&gt;1000,#REF!&lt;-1000),IF(ISERROR(#REF!/R33),TRUE,OR(#REF!/R33&gt;0.05,#REF!/R33&lt;-0.05))),"FLAG","IGNORE")</f>
        <v>#REF!</v>
      </c>
      <c r="S57" s="68" t="e">
        <f>IF(AND(OR(#REF!&gt;1000,#REF!&lt;-1000),IF(ISERROR(#REF!/S33),TRUE,OR(#REF!/S33&gt;0.05,#REF!/S33&lt;-0.05))),"FLAG","IGNORE")</f>
        <v>#REF!</v>
      </c>
      <c r="T57" s="68" t="e">
        <f>IF(AND(OR(#REF!&gt;1000,#REF!&lt;-1000),IF(ISERROR(#REF!/T33),TRUE,OR(#REF!/T33&gt;0.05,#REF!/T33&lt;-0.05))),"FLAG","IGNORE")</f>
        <v>#REF!</v>
      </c>
      <c r="U57" s="68" t="e">
        <f>IF(AND(OR(#REF!&gt;1000,#REF!&lt;-1000),IF(ISERROR(#REF!/U33),TRUE,OR(#REF!/U33&gt;0.05,#REF!/U33&lt;-0.05))),"FLAG","IGNORE")</f>
        <v>#REF!</v>
      </c>
    </row>
    <row r="58" spans="2:21">
      <c r="C58" s="68" t="str">
        <f>IF(AND(OR(C54&gt;1000,C54&lt;-1000),IF(ISERROR(C54/C34),TRUE,OR(C54/C34&gt;0.05,C54/C34&lt;-0.05))),"FLAG","IGNORE")</f>
        <v>IGNORE</v>
      </c>
      <c r="D58" s="68" t="str">
        <f>IF(AND(OR(D54&gt;1000,D54&lt;-1000),IF(ISERROR(D54/D34),TRUE,OR(D54/D34&gt;0.05,D54/D34&lt;-0.05))),"FLAG","IGNORE")</f>
        <v>IGNORE</v>
      </c>
      <c r="E58" s="68" t="str">
        <f>IF(AND(OR(E54&gt;1000,E54&lt;-1000),IF(ISERROR(E54/E34),TRUE,OR(E54/E34&gt;0.05,E54/E34&lt;-0.05))),"FLAG","IGNORE")</f>
        <v>IGNORE</v>
      </c>
      <c r="F58" s="68" t="str">
        <f>IF(AND(OR(F54&gt;1000,F54&lt;-1000),IF(ISERROR(F54/F34),TRUE,OR(F54/F34&gt;0.05,F54/F34&lt;-0.05))),"FLAG","IGNORE")</f>
        <v>FLAG</v>
      </c>
      <c r="G58" s="68" t="str">
        <f>IF(AND(OR(G54&gt;1000,G54&lt;-1000),IF(ISERROR(G54/G34),TRUE,OR(G54/G34&gt;0.05,G54/G34&lt;-0.05))),"FLAG","IGNORE")</f>
        <v>IGNORE</v>
      </c>
      <c r="H58" s="68" t="str">
        <f>IF(AND(OR(H54&gt;1000,H54&lt;-1000),IF(ISERROR(H54/H34),TRUE,OR(H54/H34&gt;0.05,H54/H34&lt;-0.05))),"FLAG","IGNORE")</f>
        <v>FLAG</v>
      </c>
      <c r="I58" s="68" t="str">
        <f>IF(AND(OR(I54&gt;1000,I54&lt;-1000),IF(ISERROR(I54/I34),TRUE,OR(I54/I34&gt;0.05,I54/I34&lt;-0.05))),"FLAG","IGNORE")</f>
        <v>IGNORE</v>
      </c>
      <c r="J58" s="68" t="str">
        <f>IF(AND(OR(J54&gt;1000,J54&lt;-1000),IF(ISERROR(J54/J34),TRUE,OR(J54/J34&gt;0.05,J54/J34&lt;-0.05))),"FLAG","IGNORE")</f>
        <v>IGNORE</v>
      </c>
      <c r="K58" s="68" t="str">
        <f>IF(AND(OR(K54&gt;1000,K54&lt;-1000),IF(ISERROR(K54/K34),TRUE,OR(K54/K34&gt;0.05,K54/K34&lt;-0.05))),"FLAG","IGNORE")</f>
        <v>IGNORE</v>
      </c>
      <c r="L58" s="68" t="str">
        <f>IF(AND(OR(L54&gt;1000,L54&lt;-1000),IF(ISERROR(L54/L34),TRUE,OR(L54/L34&gt;0.05,L54/L34&lt;-0.05))),"FLAG","IGNORE")</f>
        <v>FLAG</v>
      </c>
      <c r="M58" s="68" t="str">
        <f>IF(AND(OR(M54&gt;1000,M54&lt;-1000),IF(ISERROR(M54/M34),TRUE,OR(M54/M34&gt;0.05,M54/M34&lt;-0.05))),"FLAG","IGNORE")</f>
        <v>IGNORE</v>
      </c>
      <c r="N58" s="68" t="str">
        <f>IF(AND(OR(N54&gt;1000,N54&lt;-1000),IF(ISERROR(N54/N34),TRUE,OR(N54/N34&gt;0.05,N54/N34&lt;-0.05))),"FLAG","IGNORE")</f>
        <v>IGNORE</v>
      </c>
      <c r="O58" s="68" t="str">
        <f>IF(AND(OR(O54&gt;1000,O54&lt;-1000),IF(ISERROR(O54/O34),TRUE,OR(O54/O34&gt;0.05,O54/O34&lt;-0.05))),"FLAG","IGNORE")</f>
        <v>IGNORE</v>
      </c>
      <c r="P58" s="68" t="str">
        <f>IF(AND(OR(P54&gt;1000,P54&lt;-1000),IF(ISERROR(P54/P34),TRUE,OR(P54/P34&gt;0.05,P54/P34&lt;-0.05))),"FLAG","IGNORE")</f>
        <v>IGNORE</v>
      </c>
      <c r="Q58" s="68" t="str">
        <f>IF(AND(OR(Q54&gt;1000,Q54&lt;-1000),IF(ISERROR(Q54/Q34),TRUE,OR(Q54/Q34&gt;0.05,Q54/Q34&lt;-0.05))),"FLAG","IGNORE")</f>
        <v>IGNORE</v>
      </c>
      <c r="R58" s="68" t="str">
        <f>IF(AND(OR(R54&gt;1000,R54&lt;-1000),IF(ISERROR(R54/R34),TRUE,OR(R54/R34&gt;0.05,R54/R34&lt;-0.05))),"FLAG","IGNORE")</f>
        <v>IGNORE</v>
      </c>
      <c r="S58" s="68" t="str">
        <f>IF(AND(OR(S54&gt;1000,S54&lt;-1000),IF(ISERROR(S54/S34),TRUE,OR(S54/S34&gt;0.05,S54/S34&lt;-0.05))),"FLAG","IGNORE")</f>
        <v>IGNORE</v>
      </c>
      <c r="T58" s="68" t="str">
        <f>IF(AND(OR(T54&gt;1000,T54&lt;-1000),IF(ISERROR(T54/T34),TRUE,OR(T54/T34&gt;0.05,T54/T34&lt;-0.05))),"FLAG","IGNORE")</f>
        <v>IGNORE</v>
      </c>
      <c r="U58" s="68" t="str">
        <f>IF(AND(OR(U54&gt;1000,U54&lt;-1000),IF(ISERROR(U54/U34),TRUE,OR(U54/U34&gt;0.05,U54/U34&lt;-0.05))),"FLAG","IGNORE")</f>
        <v>FLAG</v>
      </c>
    </row>
    <row r="59" spans="2:21">
      <c r="C59" s="68" t="str">
        <f>IF(AND(OR(C55&gt;1000,C55&lt;-1000),IF(ISERROR(C55/C35),TRUE,OR(C55/C35&gt;0.05,C55/C35&lt;-0.05))),"FLAG","IGNORE")</f>
        <v>IGNORE</v>
      </c>
      <c r="D59" s="68" t="str">
        <f>IF(AND(OR(D55&gt;1000,D55&lt;-1000),IF(ISERROR(D55/D35),TRUE,OR(D55/D35&gt;0.05,D55/D35&lt;-0.05))),"FLAG","IGNORE")</f>
        <v>IGNORE</v>
      </c>
      <c r="E59" s="68" t="str">
        <f>IF(AND(OR(E55&gt;1000,E55&lt;-1000),IF(ISERROR(E55/E35),TRUE,OR(E55/E35&gt;0.05,E55/E35&lt;-0.05))),"FLAG","IGNORE")</f>
        <v>IGNORE</v>
      </c>
      <c r="F59" s="68" t="str">
        <f>IF(AND(OR(F55&gt;1000,F55&lt;-1000),IF(ISERROR(F55/F35),TRUE,OR(F55/F35&gt;0.05,F55/F35&lt;-0.05))),"FLAG","IGNORE")</f>
        <v>IGNORE</v>
      </c>
      <c r="G59" s="68" t="str">
        <f>IF(AND(OR(G55&gt;1000,G55&lt;-1000),IF(ISERROR(G55/G35),TRUE,OR(G55/G35&gt;0.05,G55/G35&lt;-0.05))),"FLAG","IGNORE")</f>
        <v>IGNORE</v>
      </c>
      <c r="H59" s="68" t="str">
        <f>IF(AND(OR(H55&gt;1000,H55&lt;-1000),IF(ISERROR(H55/H35),TRUE,OR(H55/H35&gt;0.05,H55/H35&lt;-0.05))),"FLAG","IGNORE")</f>
        <v>IGNORE</v>
      </c>
      <c r="I59" s="68" t="str">
        <f>IF(AND(OR(I55&gt;1000,I55&lt;-1000),IF(ISERROR(I55/I35),TRUE,OR(I55/I35&gt;0.05,I55/I35&lt;-0.05))),"FLAG","IGNORE")</f>
        <v>IGNORE</v>
      </c>
      <c r="J59" s="68" t="str">
        <f>IF(AND(OR(J55&gt;1000,J55&lt;-1000),IF(ISERROR(J55/J35),TRUE,OR(J55/J35&gt;0.05,J55/J35&lt;-0.05))),"FLAG","IGNORE")</f>
        <v>IGNORE</v>
      </c>
      <c r="K59" s="68" t="str">
        <f>IF(AND(OR(K55&gt;1000,K55&lt;-1000),IF(ISERROR(K55/K35),TRUE,OR(K55/K35&gt;0.05,K55/K35&lt;-0.05))),"FLAG","IGNORE")</f>
        <v>FLAG</v>
      </c>
      <c r="L59" s="68" t="str">
        <f>IF(AND(OR(L55&gt;1000,L55&lt;-1000),IF(ISERROR(L55/L35),TRUE,OR(L55/L35&gt;0.05,L55/L35&lt;-0.05))),"FLAG","IGNORE")</f>
        <v>FLAG</v>
      </c>
      <c r="M59" s="68" t="str">
        <f>IF(AND(OR(M55&gt;1000,M55&lt;-1000),IF(ISERROR(M55/M35),TRUE,OR(M55/M35&gt;0.05,M55/M35&lt;-0.05))),"FLAG","IGNORE")</f>
        <v>IGNORE</v>
      </c>
      <c r="N59" s="68" t="str">
        <f>IF(AND(OR(N55&gt;1000,N55&lt;-1000),IF(ISERROR(N55/N35),TRUE,OR(N55/N35&gt;0.05,N55/N35&lt;-0.05))),"FLAG","IGNORE")</f>
        <v>IGNORE</v>
      </c>
      <c r="O59" s="68" t="str">
        <f>IF(AND(OR(O55&gt;1000,O55&lt;-1000),IF(ISERROR(O55/O35),TRUE,OR(O55/O35&gt;0.05,O55/O35&lt;-0.05))),"FLAG","IGNORE")</f>
        <v>IGNORE</v>
      </c>
      <c r="P59" s="68" t="str">
        <f>IF(AND(OR(P55&gt;1000,P55&lt;-1000),IF(ISERROR(P55/P35),TRUE,OR(P55/P35&gt;0.05,P55/P35&lt;-0.05))),"FLAG","IGNORE")</f>
        <v>IGNORE</v>
      </c>
      <c r="Q59" s="68" t="str">
        <f>IF(AND(OR(Q55&gt;1000,Q55&lt;-1000),IF(ISERROR(Q55/Q35),TRUE,OR(Q55/Q35&gt;0.05,Q55/Q35&lt;-0.05))),"FLAG","IGNORE")</f>
        <v>IGNORE</v>
      </c>
      <c r="R59" s="68" t="str">
        <f>IF(AND(OR(R55&gt;1000,R55&lt;-1000),IF(ISERROR(R55/R35),TRUE,OR(R55/R35&gt;0.05,R55/R35&lt;-0.05))),"FLAG","IGNORE")</f>
        <v>IGNORE</v>
      </c>
      <c r="S59" s="68" t="str">
        <f>IF(AND(OR(S55&gt;1000,S55&lt;-1000),IF(ISERROR(S55/S35),TRUE,OR(S55/S35&gt;0.05,S55/S35&lt;-0.05))),"FLAG","IGNORE")</f>
        <v>IGNORE</v>
      </c>
      <c r="T59" s="68" t="str">
        <f>IF(AND(OR(T55&gt;1000,T55&lt;-1000),IF(ISERROR(T55/T35),TRUE,OR(T55/T35&gt;0.05,T55/T35&lt;-0.05))),"FLAG","IGNORE")</f>
        <v>IGNORE</v>
      </c>
      <c r="U59" s="68" t="str">
        <f>IF(AND(OR(U55&gt;1000,U55&lt;-1000),IF(ISERROR(U55/U35),TRUE,OR(U55/U35&gt;0.05,U55/U35&lt;-0.05))),"FLAG","IGNORE")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755" priority="22" stopIfTrue="1">
      <formula>ABS(ROUND(C8,0)-C8)&gt;0</formula>
    </cfRule>
  </conditionalFormatting>
  <conditionalFormatting sqref="N49 N52">
    <cfRule type="cellIs" dxfId="754" priority="25" stopIfTrue="1" operator="equal">
      <formula>"FAIL"</formula>
    </cfRule>
  </conditionalFormatting>
  <conditionalFormatting sqref="N49">
    <cfRule type="cellIs" dxfId="753" priority="21" stopIfTrue="1" operator="equal">
      <formula>"PASS"</formula>
    </cfRule>
  </conditionalFormatting>
  <conditionalFormatting sqref="N52">
    <cfRule type="cellIs" dxfId="752" priority="20" stopIfTrue="1" operator="equal">
      <formula>"PASS"</formula>
    </cfRule>
  </conditionalFormatting>
  <conditionalFormatting sqref="C21:E21">
    <cfRule type="expression" dxfId="751" priority="19" stopIfTrue="1">
      <formula>ABS(ROUND(C21,0)-C21)&gt;0</formula>
    </cfRule>
  </conditionalFormatting>
  <conditionalFormatting sqref="G21">
    <cfRule type="expression" dxfId="750" priority="18" stopIfTrue="1">
      <formula>ABS(ROUND(G21,0)-G21)&gt;0</formula>
    </cfRule>
  </conditionalFormatting>
  <conditionalFormatting sqref="I21:J21">
    <cfRule type="expression" dxfId="749" priority="17" stopIfTrue="1">
      <formula>ABS(ROUND(I21,0)-I21)&gt;0</formula>
    </cfRule>
  </conditionalFormatting>
  <conditionalFormatting sqref="L21:O21">
    <cfRule type="expression" dxfId="748" priority="16" stopIfTrue="1">
      <formula>ABS(ROUND(L21,0)-L21)&gt;0</formula>
    </cfRule>
  </conditionalFormatting>
  <conditionalFormatting sqref="Q21:S21">
    <cfRule type="expression" dxfId="747" priority="15" stopIfTrue="1">
      <formula>ABS(ROUND(Q21,0)-Q21)&gt;0</formula>
    </cfRule>
  </conditionalFormatting>
  <conditionalFormatting sqref="C9:E9">
    <cfRule type="expression" dxfId="746" priority="14" stopIfTrue="1">
      <formula>ABS(ROUND(C9,0)-C9)&gt;0</formula>
    </cfRule>
  </conditionalFormatting>
  <conditionalFormatting sqref="G9">
    <cfRule type="expression" dxfId="745" priority="13" stopIfTrue="1">
      <formula>ABS(ROUND(G9,0)-G9)&gt;0</formula>
    </cfRule>
  </conditionalFormatting>
  <conditionalFormatting sqref="I9:J9">
    <cfRule type="expression" dxfId="744" priority="12" stopIfTrue="1">
      <formula>ABS(ROUND(I9,0)-I9)&gt;0</formula>
    </cfRule>
  </conditionalFormatting>
  <conditionalFormatting sqref="L9:O9">
    <cfRule type="expression" dxfId="743" priority="11" stopIfTrue="1">
      <formula>ABS(ROUND(L9,0)-L9)&gt;0</formula>
    </cfRule>
  </conditionalFormatting>
  <conditionalFormatting sqref="Q9:S9">
    <cfRule type="expression" dxfId="742" priority="10" stopIfTrue="1">
      <formula>ABS(ROUND(Q9,0)-Q9)&gt;0</formula>
    </cfRule>
  </conditionalFormatting>
  <conditionalFormatting sqref="C20:E20">
    <cfRule type="expression" dxfId="741" priority="9" stopIfTrue="1">
      <formula>ABS(ROUND(C20,0)-C20)&gt;0</formula>
    </cfRule>
  </conditionalFormatting>
  <conditionalFormatting sqref="G20">
    <cfRule type="expression" dxfId="740" priority="8" stopIfTrue="1">
      <formula>ABS(ROUND(G20,0)-G20)&gt;0</formula>
    </cfRule>
  </conditionalFormatting>
  <conditionalFormatting sqref="I20:J20">
    <cfRule type="expression" dxfId="739" priority="7" stopIfTrue="1">
      <formula>ABS(ROUND(I20,0)-I20)&gt;0</formula>
    </cfRule>
  </conditionalFormatting>
  <conditionalFormatting sqref="M20:O20">
    <cfRule type="expression" dxfId="738" priority="6" stopIfTrue="1">
      <formula>ABS(ROUND(M20,0)-M20)&gt;0</formula>
    </cfRule>
  </conditionalFormatting>
  <conditionalFormatting sqref="L20">
    <cfRule type="expression" dxfId="737" priority="5" stopIfTrue="1">
      <formula>ABS(ROUND(L20,0)-L20)&gt;0</formula>
    </cfRule>
  </conditionalFormatting>
  <conditionalFormatting sqref="Q20:S20">
    <cfRule type="expression" dxfId="736" priority="4" stopIfTrue="1">
      <formula>ABS(ROUND(Q20,0)-Q20)&gt;0</formula>
    </cfRule>
  </conditionalFormatting>
  <conditionalFormatting sqref="X28 X8:X13 X19:X23">
    <cfRule type="cellIs" dxfId="735" priority="23" stopIfTrue="1" operator="equal">
      <formula>0</formula>
    </cfRule>
    <cfRule type="cellIs" dxfId="734" priority="24" stopIfTrue="1" operator="notEqual">
      <formula>0</formula>
    </cfRule>
  </conditionalFormatting>
  <conditionalFormatting sqref="Q10:S10 L10:O10 I10:J10 G10 C10:E10">
    <cfRule type="expression" dxfId="733" priority="3" stopIfTrue="1">
      <formula>ABS(ROUND(C10,0)-C10)&gt;0</formula>
    </cfRule>
  </conditionalFormatting>
  <conditionalFormatting sqref="C33:U35">
    <cfRule type="expression" dxfId="732" priority="26">
      <formula>IF(C57="IGNORE","TRUE","FALSE")</formula>
    </cfRule>
    <cfRule type="expression" dxfId="731" priority="27">
      <formula>IF(C57="FLAG","TRUE","FALSE")</formula>
    </cfRule>
  </conditionalFormatting>
  <conditionalFormatting sqref="R30">
    <cfRule type="expression" dxfId="730" priority="2" stopIfTrue="1">
      <formula>ABS(ROUND(R30,0)-R30)&gt;0</formula>
    </cfRule>
  </conditionalFormatting>
  <conditionalFormatting sqref="C8">
    <cfRule type="expression" dxfId="729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47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4</v>
      </c>
      <c r="E8" s="33">
        <v>272</v>
      </c>
      <c r="F8" s="34">
        <f>SUM(D8:E8)</f>
        <v>276</v>
      </c>
      <c r="G8" s="33">
        <v>0</v>
      </c>
      <c r="H8" s="34">
        <f>SUM(C8,F8,G8)</f>
        <v>276</v>
      </c>
      <c r="I8" s="33">
        <v>0</v>
      </c>
      <c r="J8" s="33">
        <v>0</v>
      </c>
      <c r="K8" s="34">
        <f>SUM(I8:J8)</f>
        <v>0</v>
      </c>
      <c r="L8" s="33">
        <v>0</v>
      </c>
      <c r="M8" s="33">
        <v>0</v>
      </c>
      <c r="N8" s="33">
        <v>0</v>
      </c>
      <c r="O8" s="33">
        <v>174</v>
      </c>
      <c r="P8" s="34">
        <f>SUM(M8:O8)</f>
        <v>174</v>
      </c>
      <c r="Q8" s="33">
        <v>18</v>
      </c>
      <c r="R8" s="33">
        <v>0</v>
      </c>
      <c r="S8" s="33">
        <v>0</v>
      </c>
      <c r="T8" s="34">
        <f>SUM(Q8:S8)</f>
        <v>18</v>
      </c>
      <c r="U8" s="35">
        <f>SUM(H8,K8,L8,P8,T8)</f>
        <v>468</v>
      </c>
      <c r="V8" s="4"/>
      <c r="W8" s="11">
        <v>468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-1006</v>
      </c>
      <c r="R11" s="33">
        <v>0</v>
      </c>
      <c r="S11" s="33">
        <v>0</v>
      </c>
      <c r="T11" s="34">
        <f>SUM(Q11:S11)</f>
        <v>-1006</v>
      </c>
      <c r="U11" s="35">
        <f>SUM(H11,K11,L11,P11,T11)</f>
        <v>-1006</v>
      </c>
      <c r="W11" s="11">
        <v>-1006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1947</v>
      </c>
      <c r="E12" s="33">
        <v>1690</v>
      </c>
      <c r="F12" s="34">
        <f>SUM(D12:E12)</f>
        <v>3637</v>
      </c>
      <c r="G12" s="33">
        <v>293</v>
      </c>
      <c r="H12" s="34">
        <f>SUM(C12,F12,G12)</f>
        <v>3930</v>
      </c>
      <c r="I12" s="33">
        <v>0</v>
      </c>
      <c r="J12" s="33">
        <v>150</v>
      </c>
      <c r="K12" s="34">
        <f>SUM(I12:J12)</f>
        <v>150</v>
      </c>
      <c r="L12" s="33">
        <v>130</v>
      </c>
      <c r="M12" s="33">
        <v>0</v>
      </c>
      <c r="N12" s="33">
        <v>3215</v>
      </c>
      <c r="O12" s="33">
        <v>231</v>
      </c>
      <c r="P12" s="34">
        <f>SUM(M12:O12)</f>
        <v>3446</v>
      </c>
      <c r="Q12" s="33">
        <v>1030</v>
      </c>
      <c r="R12" s="33">
        <v>0</v>
      </c>
      <c r="S12" s="33">
        <v>0</v>
      </c>
      <c r="T12" s="34">
        <f>SUM(Q12:S12)</f>
        <v>1030</v>
      </c>
      <c r="U12" s="35">
        <f>SUM(H12,K12,L12,P12,T12)</f>
        <v>8686</v>
      </c>
      <c r="V12" s="4"/>
      <c r="W12" s="11">
        <v>8686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1951</v>
      </c>
      <c r="E13" s="21">
        <f t="shared" si="1"/>
        <v>1962</v>
      </c>
      <c r="F13" s="21">
        <f t="shared" si="1"/>
        <v>3913</v>
      </c>
      <c r="G13" s="21">
        <f t="shared" si="1"/>
        <v>293</v>
      </c>
      <c r="H13" s="21">
        <f t="shared" si="1"/>
        <v>4206</v>
      </c>
      <c r="I13" s="21">
        <f t="shared" si="1"/>
        <v>0</v>
      </c>
      <c r="J13" s="21">
        <f t="shared" si="1"/>
        <v>150</v>
      </c>
      <c r="K13" s="21">
        <f t="shared" si="1"/>
        <v>150</v>
      </c>
      <c r="L13" s="21">
        <f t="shared" si="1"/>
        <v>130</v>
      </c>
      <c r="M13" s="21">
        <f t="shared" si="1"/>
        <v>0</v>
      </c>
      <c r="N13" s="21">
        <f t="shared" si="1"/>
        <v>3215</v>
      </c>
      <c r="O13" s="21">
        <f t="shared" si="1"/>
        <v>405</v>
      </c>
      <c r="P13" s="21">
        <f t="shared" si="1"/>
        <v>3620</v>
      </c>
      <c r="Q13" s="21">
        <f t="shared" si="1"/>
        <v>42</v>
      </c>
      <c r="R13" s="21">
        <f t="shared" si="1"/>
        <v>0</v>
      </c>
      <c r="S13" s="21">
        <f t="shared" si="1"/>
        <v>0</v>
      </c>
      <c r="T13" s="21">
        <f t="shared" si="1"/>
        <v>42</v>
      </c>
      <c r="U13" s="22">
        <f t="shared" si="1"/>
        <v>8148</v>
      </c>
      <c r="V13" s="4"/>
      <c r="W13" s="11">
        <v>8148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1951</v>
      </c>
      <c r="E16" s="21">
        <f t="shared" si="2"/>
        <v>1962</v>
      </c>
      <c r="F16" s="21">
        <f t="shared" si="2"/>
        <v>3913</v>
      </c>
      <c r="G16" s="21">
        <f t="shared" si="2"/>
        <v>293</v>
      </c>
      <c r="H16" s="21">
        <f t="shared" si="2"/>
        <v>4206</v>
      </c>
      <c r="I16" s="21">
        <f t="shared" si="2"/>
        <v>0</v>
      </c>
      <c r="J16" s="21">
        <f t="shared" si="2"/>
        <v>150</v>
      </c>
      <c r="K16" s="21">
        <f t="shared" si="2"/>
        <v>150</v>
      </c>
      <c r="L16" s="21">
        <f t="shared" si="2"/>
        <v>130</v>
      </c>
      <c r="M16" s="21">
        <f t="shared" si="2"/>
        <v>0</v>
      </c>
      <c r="N16" s="21">
        <f t="shared" si="2"/>
        <v>3215</v>
      </c>
      <c r="O16" s="21">
        <f t="shared" si="2"/>
        <v>405</v>
      </c>
      <c r="P16" s="21">
        <f t="shared" si="2"/>
        <v>3620</v>
      </c>
      <c r="Q16" s="21">
        <f t="shared" si="2"/>
        <v>42</v>
      </c>
      <c r="R16" s="21">
        <f t="shared" si="2"/>
        <v>0</v>
      </c>
      <c r="S16" s="21">
        <f t="shared" si="2"/>
        <v>0</v>
      </c>
      <c r="T16" s="21">
        <f t="shared" si="2"/>
        <v>42</v>
      </c>
      <c r="U16" s="35">
        <f>SUM(H16,K16,L16,P16,T16)</f>
        <v>8148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-237</v>
      </c>
      <c r="F22" s="34">
        <f>SUM(D22:E22)</f>
        <v>-237</v>
      </c>
      <c r="G22" s="33">
        <v>0</v>
      </c>
      <c r="H22" s="34">
        <f>SUM(C22,F22,G22)</f>
        <v>-237</v>
      </c>
      <c r="I22" s="33">
        <v>0</v>
      </c>
      <c r="J22" s="33">
        <v>-60</v>
      </c>
      <c r="K22" s="34">
        <f>SUM(I22:J22)</f>
        <v>-60</v>
      </c>
      <c r="L22" s="33">
        <v>-47</v>
      </c>
      <c r="M22" s="33">
        <v>0</v>
      </c>
      <c r="N22" s="33">
        <v>0</v>
      </c>
      <c r="O22" s="33">
        <v>-7</v>
      </c>
      <c r="P22" s="34">
        <f>SUM(M22:O22)</f>
        <v>-7</v>
      </c>
      <c r="Q22" s="33">
        <v>-153</v>
      </c>
      <c r="R22" s="33">
        <v>0</v>
      </c>
      <c r="S22" s="33">
        <v>0</v>
      </c>
      <c r="T22" s="34">
        <f>SUM(Q22:S22)</f>
        <v>-153</v>
      </c>
      <c r="U22" s="35">
        <f>SUM(H22,K22,L22,P22,T22)</f>
        <v>-504</v>
      </c>
      <c r="V22" s="4"/>
      <c r="W22" s="11">
        <v>-504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-237</v>
      </c>
      <c r="F23" s="21">
        <f t="shared" si="3"/>
        <v>-237</v>
      </c>
      <c r="G23" s="21">
        <f t="shared" si="3"/>
        <v>0</v>
      </c>
      <c r="H23" s="21">
        <f t="shared" si="3"/>
        <v>-237</v>
      </c>
      <c r="I23" s="21">
        <f t="shared" si="3"/>
        <v>0</v>
      </c>
      <c r="J23" s="21">
        <f t="shared" si="3"/>
        <v>-60</v>
      </c>
      <c r="K23" s="21">
        <f t="shared" si="3"/>
        <v>-60</v>
      </c>
      <c r="L23" s="21">
        <f t="shared" si="3"/>
        <v>-47</v>
      </c>
      <c r="M23" s="21">
        <f t="shared" si="3"/>
        <v>0</v>
      </c>
      <c r="N23" s="21">
        <f t="shared" si="3"/>
        <v>0</v>
      </c>
      <c r="O23" s="21">
        <f t="shared" si="3"/>
        <v>-7</v>
      </c>
      <c r="P23" s="21">
        <f t="shared" si="3"/>
        <v>-7</v>
      </c>
      <c r="Q23" s="21">
        <f t="shared" si="3"/>
        <v>-153</v>
      </c>
      <c r="R23" s="21">
        <f t="shared" si="3"/>
        <v>0</v>
      </c>
      <c r="S23" s="21">
        <f t="shared" si="3"/>
        <v>0</v>
      </c>
      <c r="T23" s="21">
        <f t="shared" si="3"/>
        <v>-153</v>
      </c>
      <c r="U23" s="22">
        <f>SUM(H23,K23,L23,P23,T23)</f>
        <v>-504</v>
      </c>
      <c r="V23" s="4"/>
      <c r="W23" s="11">
        <v>-504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-237</v>
      </c>
      <c r="F26" s="21">
        <f t="shared" si="4"/>
        <v>-237</v>
      </c>
      <c r="G26" s="21">
        <f t="shared" si="4"/>
        <v>0</v>
      </c>
      <c r="H26" s="21">
        <f t="shared" si="4"/>
        <v>-237</v>
      </c>
      <c r="I26" s="21">
        <f t="shared" si="4"/>
        <v>0</v>
      </c>
      <c r="J26" s="21">
        <f t="shared" si="4"/>
        <v>-60</v>
      </c>
      <c r="K26" s="21">
        <f t="shared" si="4"/>
        <v>-60</v>
      </c>
      <c r="L26" s="21">
        <f t="shared" si="4"/>
        <v>-47</v>
      </c>
      <c r="M26" s="21">
        <f t="shared" si="4"/>
        <v>0</v>
      </c>
      <c r="N26" s="21">
        <f t="shared" si="4"/>
        <v>0</v>
      </c>
      <c r="O26" s="21">
        <f t="shared" si="4"/>
        <v>-7</v>
      </c>
      <c r="P26" s="21">
        <f t="shared" si="4"/>
        <v>-7</v>
      </c>
      <c r="Q26" s="21">
        <f t="shared" si="4"/>
        <v>-153</v>
      </c>
      <c r="R26" s="21">
        <f t="shared" si="4"/>
        <v>0</v>
      </c>
      <c r="S26" s="21">
        <f t="shared" si="4"/>
        <v>0</v>
      </c>
      <c r="T26" s="21">
        <f t="shared" si="4"/>
        <v>-153</v>
      </c>
      <c r="U26" s="22">
        <f>SUM(H26,K26,L26,P26,T26)</f>
        <v>-504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1951</v>
      </c>
      <c r="E28" s="17">
        <f t="shared" si="5"/>
        <v>1725</v>
      </c>
      <c r="F28" s="17">
        <f t="shared" si="5"/>
        <v>3676</v>
      </c>
      <c r="G28" s="17">
        <f t="shared" si="5"/>
        <v>293</v>
      </c>
      <c r="H28" s="17">
        <f t="shared" si="5"/>
        <v>3969</v>
      </c>
      <c r="I28" s="17">
        <f t="shared" si="5"/>
        <v>0</v>
      </c>
      <c r="J28" s="17">
        <f t="shared" si="5"/>
        <v>90</v>
      </c>
      <c r="K28" s="17">
        <f t="shared" si="5"/>
        <v>90</v>
      </c>
      <c r="L28" s="17">
        <f t="shared" si="5"/>
        <v>83</v>
      </c>
      <c r="M28" s="17">
        <f t="shared" si="5"/>
        <v>0</v>
      </c>
      <c r="N28" s="17">
        <f t="shared" si="5"/>
        <v>3215</v>
      </c>
      <c r="O28" s="17">
        <f t="shared" si="5"/>
        <v>398</v>
      </c>
      <c r="P28" s="17">
        <f t="shared" si="5"/>
        <v>3613</v>
      </c>
      <c r="Q28" s="17">
        <f t="shared" si="5"/>
        <v>-111</v>
      </c>
      <c r="R28" s="17">
        <f t="shared" si="5"/>
        <v>0</v>
      </c>
      <c r="S28" s="17">
        <f t="shared" si="5"/>
        <v>0</v>
      </c>
      <c r="T28" s="17">
        <f t="shared" si="5"/>
        <v>-111</v>
      </c>
      <c r="U28" s="18">
        <f t="shared" si="5"/>
        <v>7644</v>
      </c>
      <c r="V28" s="4"/>
      <c r="W28" s="11">
        <v>7644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1114</v>
      </c>
      <c r="E33" s="38">
        <v>2423</v>
      </c>
      <c r="F33" s="38">
        <v>3537</v>
      </c>
      <c r="G33" s="38">
        <v>352</v>
      </c>
      <c r="H33" s="38">
        <v>3889</v>
      </c>
      <c r="I33" s="38">
        <v>0</v>
      </c>
      <c r="J33" s="38">
        <v>143</v>
      </c>
      <c r="K33" s="38">
        <v>143</v>
      </c>
      <c r="L33" s="38">
        <v>102</v>
      </c>
      <c r="M33" s="38">
        <v>2</v>
      </c>
      <c r="N33" s="38">
        <v>3012</v>
      </c>
      <c r="O33" s="38">
        <v>370</v>
      </c>
      <c r="P33" s="38">
        <v>3384</v>
      </c>
      <c r="Q33" s="38">
        <v>186</v>
      </c>
      <c r="R33" s="38">
        <v>0</v>
      </c>
      <c r="S33" s="38">
        <v>0</v>
      </c>
      <c r="T33" s="38">
        <v>186</v>
      </c>
      <c r="U33" s="38">
        <v>7704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-527</v>
      </c>
      <c r="F34" s="38">
        <v>-527</v>
      </c>
      <c r="G34" s="38">
        <v>0</v>
      </c>
      <c r="H34" s="38">
        <v>-527</v>
      </c>
      <c r="I34" s="38">
        <v>0</v>
      </c>
      <c r="J34" s="38">
        <v>-38</v>
      </c>
      <c r="K34" s="38">
        <v>-38</v>
      </c>
      <c r="L34" s="38">
        <v>-36</v>
      </c>
      <c r="M34" s="38">
        <v>0</v>
      </c>
      <c r="N34" s="38">
        <v>0</v>
      </c>
      <c r="O34" s="38">
        <v>-9</v>
      </c>
      <c r="P34" s="38">
        <v>-9</v>
      </c>
      <c r="Q34" s="38">
        <v>-262</v>
      </c>
      <c r="R34" s="38">
        <v>0</v>
      </c>
      <c r="S34" s="38">
        <v>0</v>
      </c>
      <c r="T34" s="38">
        <v>-262</v>
      </c>
      <c r="U34" s="38">
        <v>-872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1114</v>
      </c>
      <c r="E35" s="38">
        <v>1896</v>
      </c>
      <c r="F35" s="38">
        <v>3010</v>
      </c>
      <c r="G35" s="38">
        <v>352</v>
      </c>
      <c r="H35" s="38">
        <v>3362</v>
      </c>
      <c r="I35" s="38">
        <v>0</v>
      </c>
      <c r="J35" s="38">
        <v>105</v>
      </c>
      <c r="K35" s="38">
        <v>105</v>
      </c>
      <c r="L35" s="38">
        <v>66</v>
      </c>
      <c r="M35" s="38">
        <v>2</v>
      </c>
      <c r="N35" s="38">
        <v>3012</v>
      </c>
      <c r="O35" s="38">
        <v>361</v>
      </c>
      <c r="P35" s="38">
        <v>3375</v>
      </c>
      <c r="Q35" s="38">
        <v>-76</v>
      </c>
      <c r="R35" s="38">
        <v>0</v>
      </c>
      <c r="S35" s="38">
        <v>0</v>
      </c>
      <c r="T35" s="38">
        <v>-76</v>
      </c>
      <c r="U35" s="38">
        <v>6832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2041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288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2329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5" spans="2:21">
      <c r="C55" s="69">
        <f>C16-C33</f>
        <v>0</v>
      </c>
      <c r="D55" s="69">
        <f>D16-D33</f>
        <v>837</v>
      </c>
      <c r="E55" s="69">
        <f>E16-E33</f>
        <v>-461</v>
      </c>
      <c r="F55" s="69">
        <f>F16-F33</f>
        <v>376</v>
      </c>
      <c r="G55" s="69">
        <f>G16-G33</f>
        <v>-59</v>
      </c>
      <c r="H55" s="69">
        <f>H16-H33</f>
        <v>317</v>
      </c>
      <c r="I55" s="69">
        <f>I16-I33</f>
        <v>0</v>
      </c>
      <c r="J55" s="69">
        <f>J16-J33</f>
        <v>7</v>
      </c>
      <c r="K55" s="69">
        <f>K16-K33</f>
        <v>7</v>
      </c>
      <c r="L55" s="69">
        <f>L16-L33</f>
        <v>28</v>
      </c>
      <c r="M55" s="69">
        <f>M16-M33</f>
        <v>-2</v>
      </c>
      <c r="N55" s="69">
        <f>N16-N33</f>
        <v>203</v>
      </c>
      <c r="O55" s="69">
        <f>O16-O33</f>
        <v>35</v>
      </c>
      <c r="P55" s="69">
        <f>P16-P33</f>
        <v>236</v>
      </c>
      <c r="Q55" s="69">
        <f>Q16-Q33</f>
        <v>-144</v>
      </c>
      <c r="R55" s="69">
        <f>R16-R33</f>
        <v>0</v>
      </c>
      <c r="S55" s="69">
        <f>S16-S33</f>
        <v>0</v>
      </c>
      <c r="T55" s="69">
        <f>T16-T33</f>
        <v>-144</v>
      </c>
      <c r="U55" s="69">
        <f>U16-U33</f>
        <v>444</v>
      </c>
    </row>
    <row r="56" spans="2:21">
      <c r="C56" s="69">
        <f>C26-C34</f>
        <v>0</v>
      </c>
      <c r="D56" s="69">
        <f>D26-D34</f>
        <v>0</v>
      </c>
      <c r="E56" s="69">
        <f>E26-E34</f>
        <v>290</v>
      </c>
      <c r="F56" s="69">
        <f>F26-F34</f>
        <v>290</v>
      </c>
      <c r="G56" s="69">
        <f>G26-G34</f>
        <v>0</v>
      </c>
      <c r="H56" s="69">
        <f>H26-H34</f>
        <v>290</v>
      </c>
      <c r="I56" s="69">
        <f>I26-I34</f>
        <v>0</v>
      </c>
      <c r="J56" s="69">
        <f>J26-J34</f>
        <v>-22</v>
      </c>
      <c r="K56" s="69">
        <f>K26-K34</f>
        <v>-22</v>
      </c>
      <c r="L56" s="69">
        <f>L26-L34</f>
        <v>-11</v>
      </c>
      <c r="M56" s="69">
        <f>M26-M34</f>
        <v>0</v>
      </c>
      <c r="N56" s="69">
        <f>N26-N34</f>
        <v>0</v>
      </c>
      <c r="O56" s="69">
        <f>O26-O34</f>
        <v>2</v>
      </c>
      <c r="P56" s="69">
        <f>P26-P34</f>
        <v>2</v>
      </c>
      <c r="Q56" s="69">
        <f>Q26-Q34</f>
        <v>109</v>
      </c>
      <c r="R56" s="69">
        <f>R26-R34</f>
        <v>0</v>
      </c>
      <c r="S56" s="69">
        <f>S26-S34</f>
        <v>0</v>
      </c>
      <c r="T56" s="69">
        <f>T26-T34</f>
        <v>109</v>
      </c>
      <c r="U56" s="69">
        <f>U26-U34</f>
        <v>368</v>
      </c>
    </row>
    <row r="57" spans="2:21">
      <c r="C57" s="69">
        <f>C28-C35</f>
        <v>0</v>
      </c>
      <c r="D57" s="69">
        <f>D28-D35</f>
        <v>837</v>
      </c>
      <c r="E57" s="69">
        <f>E28-E35</f>
        <v>-171</v>
      </c>
      <c r="F57" s="69">
        <f>F28-F35</f>
        <v>666</v>
      </c>
      <c r="G57" s="69">
        <f>G28-G35</f>
        <v>-59</v>
      </c>
      <c r="H57" s="69">
        <f>H28-H35</f>
        <v>607</v>
      </c>
      <c r="I57" s="69">
        <f>I28-I35</f>
        <v>0</v>
      </c>
      <c r="J57" s="69">
        <f>J28-J35</f>
        <v>-15</v>
      </c>
      <c r="K57" s="69">
        <f>K28-K35</f>
        <v>-15</v>
      </c>
      <c r="L57" s="69">
        <f>L28-L35</f>
        <v>17</v>
      </c>
      <c r="M57" s="69">
        <f>M28-M35</f>
        <v>-2</v>
      </c>
      <c r="N57" s="69">
        <f>N28-N35</f>
        <v>203</v>
      </c>
      <c r="O57" s="69">
        <f>O28-O35</f>
        <v>37</v>
      </c>
      <c r="P57" s="69">
        <f>P28-P35</f>
        <v>238</v>
      </c>
      <c r="Q57" s="69">
        <f>Q28-Q35</f>
        <v>-35</v>
      </c>
      <c r="R57" s="69">
        <f>R28-R35</f>
        <v>0</v>
      </c>
      <c r="S57" s="69">
        <f>S28-S35</f>
        <v>0</v>
      </c>
      <c r="T57" s="69">
        <f>T28-T35</f>
        <v>-35</v>
      </c>
      <c r="U57" s="69">
        <f>U28-U35</f>
        <v>812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IGNORE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IGNORE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IGNORE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IGNORE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IGNORE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IGNORE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IGNORE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IGNORE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728" priority="22" stopIfTrue="1">
      <formula>ABS(ROUND(C8,0)-C8)&gt;0</formula>
    </cfRule>
  </conditionalFormatting>
  <conditionalFormatting sqref="N49 N52">
    <cfRule type="cellIs" dxfId="727" priority="25" stopIfTrue="1" operator="equal">
      <formula>"FAIL"</formula>
    </cfRule>
  </conditionalFormatting>
  <conditionalFormatting sqref="N49">
    <cfRule type="cellIs" dxfId="726" priority="21" stopIfTrue="1" operator="equal">
      <formula>"PASS"</formula>
    </cfRule>
  </conditionalFormatting>
  <conditionalFormatting sqref="N52">
    <cfRule type="cellIs" dxfId="725" priority="20" stopIfTrue="1" operator="equal">
      <formula>"PASS"</formula>
    </cfRule>
  </conditionalFormatting>
  <conditionalFormatting sqref="C21:E21">
    <cfRule type="expression" dxfId="724" priority="19" stopIfTrue="1">
      <formula>ABS(ROUND(C21,0)-C21)&gt;0</formula>
    </cfRule>
  </conditionalFormatting>
  <conditionalFormatting sqref="G21">
    <cfRule type="expression" dxfId="723" priority="18" stopIfTrue="1">
      <formula>ABS(ROUND(G21,0)-G21)&gt;0</formula>
    </cfRule>
  </conditionalFormatting>
  <conditionalFormatting sqref="I21:J21">
    <cfRule type="expression" dxfId="722" priority="17" stopIfTrue="1">
      <formula>ABS(ROUND(I21,0)-I21)&gt;0</formula>
    </cfRule>
  </conditionalFormatting>
  <conditionalFormatting sqref="L21:O21">
    <cfRule type="expression" dxfId="721" priority="16" stopIfTrue="1">
      <formula>ABS(ROUND(L21,0)-L21)&gt;0</formula>
    </cfRule>
  </conditionalFormatting>
  <conditionalFormatting sqref="Q21:S21">
    <cfRule type="expression" dxfId="720" priority="15" stopIfTrue="1">
      <formula>ABS(ROUND(Q21,0)-Q21)&gt;0</formula>
    </cfRule>
  </conditionalFormatting>
  <conditionalFormatting sqref="C9:E9">
    <cfRule type="expression" dxfId="719" priority="14" stopIfTrue="1">
      <formula>ABS(ROUND(C9,0)-C9)&gt;0</formula>
    </cfRule>
  </conditionalFormatting>
  <conditionalFormatting sqref="G9">
    <cfRule type="expression" dxfId="718" priority="13" stopIfTrue="1">
      <formula>ABS(ROUND(G9,0)-G9)&gt;0</formula>
    </cfRule>
  </conditionalFormatting>
  <conditionalFormatting sqref="I9:J9">
    <cfRule type="expression" dxfId="717" priority="12" stopIfTrue="1">
      <formula>ABS(ROUND(I9,0)-I9)&gt;0</formula>
    </cfRule>
  </conditionalFormatting>
  <conditionalFormatting sqref="L9:O9">
    <cfRule type="expression" dxfId="716" priority="11" stopIfTrue="1">
      <formula>ABS(ROUND(L9,0)-L9)&gt;0</formula>
    </cfRule>
  </conditionalFormatting>
  <conditionalFormatting sqref="Q9:S9">
    <cfRule type="expression" dxfId="715" priority="10" stopIfTrue="1">
      <formula>ABS(ROUND(Q9,0)-Q9)&gt;0</formula>
    </cfRule>
  </conditionalFormatting>
  <conditionalFormatting sqref="C20:E20">
    <cfRule type="expression" dxfId="714" priority="9" stopIfTrue="1">
      <formula>ABS(ROUND(C20,0)-C20)&gt;0</formula>
    </cfRule>
  </conditionalFormatting>
  <conditionalFormatting sqref="G20">
    <cfRule type="expression" dxfId="713" priority="8" stopIfTrue="1">
      <formula>ABS(ROUND(G20,0)-G20)&gt;0</formula>
    </cfRule>
  </conditionalFormatting>
  <conditionalFormatting sqref="I20:J20">
    <cfRule type="expression" dxfId="712" priority="7" stopIfTrue="1">
      <formula>ABS(ROUND(I20,0)-I20)&gt;0</formula>
    </cfRule>
  </conditionalFormatting>
  <conditionalFormatting sqref="M20:O20">
    <cfRule type="expression" dxfId="711" priority="6" stopIfTrue="1">
      <formula>ABS(ROUND(M20,0)-M20)&gt;0</formula>
    </cfRule>
  </conditionalFormatting>
  <conditionalFormatting sqref="L20">
    <cfRule type="expression" dxfId="710" priority="5" stopIfTrue="1">
      <formula>ABS(ROUND(L20,0)-L20)&gt;0</formula>
    </cfRule>
  </conditionalFormatting>
  <conditionalFormatting sqref="Q20:S20">
    <cfRule type="expression" dxfId="709" priority="4" stopIfTrue="1">
      <formula>ABS(ROUND(Q20,0)-Q20)&gt;0</formula>
    </cfRule>
  </conditionalFormatting>
  <conditionalFormatting sqref="X28 X8:X13 X19:X23">
    <cfRule type="cellIs" dxfId="708" priority="23" stopIfTrue="1" operator="equal">
      <formula>0</formula>
    </cfRule>
    <cfRule type="cellIs" dxfId="707" priority="24" stopIfTrue="1" operator="notEqual">
      <formula>0</formula>
    </cfRule>
  </conditionalFormatting>
  <conditionalFormatting sqref="Q10:S10 L10:O10 I10:J10 G10 C10:E10">
    <cfRule type="expression" dxfId="706" priority="3" stopIfTrue="1">
      <formula>ABS(ROUND(C10,0)-C10)&gt;0</formula>
    </cfRule>
  </conditionalFormatting>
  <conditionalFormatting sqref="C33:U35">
    <cfRule type="expression" dxfId="705" priority="26">
      <formula>IF(C59="IGNORE","TRUE","FALSE")</formula>
    </cfRule>
    <cfRule type="expression" dxfId="704" priority="27">
      <formula>IF(C59="FLAG","TRUE","FALSE")</formula>
    </cfRule>
  </conditionalFormatting>
  <conditionalFormatting sqref="R30">
    <cfRule type="expression" dxfId="703" priority="2" stopIfTrue="1">
      <formula>ABS(ROUND(R30,0)-R30)&gt;0</formula>
    </cfRule>
  </conditionalFormatting>
  <conditionalFormatting sqref="C8">
    <cfRule type="expression" dxfId="702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48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23</v>
      </c>
      <c r="D8" s="33">
        <v>0</v>
      </c>
      <c r="E8" s="33">
        <v>168</v>
      </c>
      <c r="F8" s="34">
        <f>SUM(D8:E8)</f>
        <v>168</v>
      </c>
      <c r="G8" s="33">
        <v>0</v>
      </c>
      <c r="H8" s="34">
        <f>SUM(C8,F8,G8)</f>
        <v>191</v>
      </c>
      <c r="I8" s="33">
        <v>5</v>
      </c>
      <c r="J8" s="33">
        <v>125</v>
      </c>
      <c r="K8" s="34">
        <f>SUM(I8:J8)</f>
        <v>130</v>
      </c>
      <c r="L8" s="33">
        <v>1</v>
      </c>
      <c r="M8" s="33">
        <v>0</v>
      </c>
      <c r="N8" s="33">
        <v>0</v>
      </c>
      <c r="O8" s="33">
        <v>42</v>
      </c>
      <c r="P8" s="34">
        <f>SUM(M8:O8)</f>
        <v>42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364</v>
      </c>
      <c r="V8" s="4"/>
      <c r="W8" s="11">
        <v>364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-973</v>
      </c>
      <c r="D11" s="33">
        <v>-2000</v>
      </c>
      <c r="E11" s="33">
        <v>-6353</v>
      </c>
      <c r="F11" s="34">
        <f>SUM(D11:E11)</f>
        <v>-8353</v>
      </c>
      <c r="G11" s="33">
        <v>-754</v>
      </c>
      <c r="H11" s="34">
        <f>SUM(C11,F11,G11)</f>
        <v>-10080</v>
      </c>
      <c r="I11" s="33">
        <v>0</v>
      </c>
      <c r="J11" s="33">
        <v>-1833</v>
      </c>
      <c r="K11" s="34">
        <f>SUM(I11:J11)</f>
        <v>-1833</v>
      </c>
      <c r="L11" s="33">
        <v>0</v>
      </c>
      <c r="M11" s="33">
        <v>0</v>
      </c>
      <c r="N11" s="33">
        <v>0</v>
      </c>
      <c r="O11" s="33">
        <v>-81</v>
      </c>
      <c r="P11" s="34">
        <f>SUM(M11:O11)</f>
        <v>-81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-11994</v>
      </c>
      <c r="W11" s="11">
        <v>-11994</v>
      </c>
      <c r="X11" s="12">
        <f t="shared" si="0"/>
        <v>0</v>
      </c>
    </row>
    <row r="12" spans="2:24" ht="12.75" customHeight="1">
      <c r="B12" s="39" t="s">
        <v>11</v>
      </c>
      <c r="C12" s="33">
        <v>1026</v>
      </c>
      <c r="D12" s="33">
        <v>3902</v>
      </c>
      <c r="E12" s="33">
        <v>8435</v>
      </c>
      <c r="F12" s="34">
        <f>SUM(D12:E12)</f>
        <v>12337</v>
      </c>
      <c r="G12" s="33">
        <v>1935</v>
      </c>
      <c r="H12" s="34">
        <f>SUM(C12,F12,G12)</f>
        <v>15298</v>
      </c>
      <c r="I12" s="33">
        <v>407</v>
      </c>
      <c r="J12" s="33">
        <v>3557</v>
      </c>
      <c r="K12" s="34">
        <f>SUM(I12:J12)</f>
        <v>3964</v>
      </c>
      <c r="L12" s="33">
        <v>274</v>
      </c>
      <c r="M12" s="33">
        <v>171</v>
      </c>
      <c r="N12" s="33">
        <v>1674</v>
      </c>
      <c r="O12" s="33">
        <v>501</v>
      </c>
      <c r="P12" s="34">
        <f>SUM(M12:O12)</f>
        <v>2346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21882</v>
      </c>
      <c r="V12" s="4"/>
      <c r="W12" s="11">
        <v>21882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76</v>
      </c>
      <c r="D13" s="21">
        <f t="shared" si="1"/>
        <v>1902</v>
      </c>
      <c r="E13" s="21">
        <f t="shared" si="1"/>
        <v>2250</v>
      </c>
      <c r="F13" s="21">
        <f t="shared" si="1"/>
        <v>4152</v>
      </c>
      <c r="G13" s="21">
        <f t="shared" si="1"/>
        <v>1181</v>
      </c>
      <c r="H13" s="21">
        <f t="shared" si="1"/>
        <v>5409</v>
      </c>
      <c r="I13" s="21">
        <f t="shared" si="1"/>
        <v>412</v>
      </c>
      <c r="J13" s="21">
        <f t="shared" si="1"/>
        <v>1849</v>
      </c>
      <c r="K13" s="21">
        <f t="shared" si="1"/>
        <v>2261</v>
      </c>
      <c r="L13" s="21">
        <f t="shared" si="1"/>
        <v>275</v>
      </c>
      <c r="M13" s="21">
        <f t="shared" si="1"/>
        <v>171</v>
      </c>
      <c r="N13" s="21">
        <f t="shared" si="1"/>
        <v>1674</v>
      </c>
      <c r="O13" s="21">
        <f t="shared" si="1"/>
        <v>462</v>
      </c>
      <c r="P13" s="21">
        <f t="shared" si="1"/>
        <v>2307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10252</v>
      </c>
      <c r="V13" s="4"/>
      <c r="W13" s="11">
        <v>10252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76</v>
      </c>
      <c r="D16" s="21">
        <f t="shared" si="2"/>
        <v>1902</v>
      </c>
      <c r="E16" s="21">
        <f t="shared" si="2"/>
        <v>2250</v>
      </c>
      <c r="F16" s="21">
        <f t="shared" si="2"/>
        <v>4152</v>
      </c>
      <c r="G16" s="21">
        <f t="shared" si="2"/>
        <v>1181</v>
      </c>
      <c r="H16" s="21">
        <f t="shared" si="2"/>
        <v>5409</v>
      </c>
      <c r="I16" s="21">
        <f t="shared" si="2"/>
        <v>412</v>
      </c>
      <c r="J16" s="21">
        <f t="shared" si="2"/>
        <v>1849</v>
      </c>
      <c r="K16" s="21">
        <f t="shared" si="2"/>
        <v>2261</v>
      </c>
      <c r="L16" s="21">
        <f t="shared" si="2"/>
        <v>275</v>
      </c>
      <c r="M16" s="21">
        <f t="shared" si="2"/>
        <v>171</v>
      </c>
      <c r="N16" s="21">
        <f t="shared" si="2"/>
        <v>1674</v>
      </c>
      <c r="O16" s="21">
        <f t="shared" si="2"/>
        <v>462</v>
      </c>
      <c r="P16" s="21">
        <f t="shared" si="2"/>
        <v>2307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10252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-74</v>
      </c>
      <c r="O21" s="33">
        <v>0</v>
      </c>
      <c r="P21" s="34">
        <f>SUM(M21:O21)</f>
        <v>-74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-74</v>
      </c>
      <c r="W21" s="11">
        <v>-74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-46</v>
      </c>
      <c r="F22" s="34">
        <f>SUM(D22:E22)</f>
        <v>-46</v>
      </c>
      <c r="G22" s="33">
        <v>-44</v>
      </c>
      <c r="H22" s="34">
        <f>SUM(C22,F22,G22)</f>
        <v>-90</v>
      </c>
      <c r="I22" s="33">
        <v>0</v>
      </c>
      <c r="J22" s="33">
        <v>-320</v>
      </c>
      <c r="K22" s="34">
        <f>SUM(I22:J22)</f>
        <v>-320</v>
      </c>
      <c r="L22" s="33">
        <v>-411</v>
      </c>
      <c r="M22" s="33">
        <v>-56</v>
      </c>
      <c r="N22" s="33">
        <v>0</v>
      </c>
      <c r="O22" s="33">
        <v>-7</v>
      </c>
      <c r="P22" s="34">
        <f>SUM(M22:O22)</f>
        <v>-63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-884</v>
      </c>
      <c r="V22" s="4"/>
      <c r="W22" s="11">
        <v>-884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-46</v>
      </c>
      <c r="F23" s="21">
        <f t="shared" si="3"/>
        <v>-46</v>
      </c>
      <c r="G23" s="21">
        <f t="shared" si="3"/>
        <v>-44</v>
      </c>
      <c r="H23" s="21">
        <f t="shared" si="3"/>
        <v>-90</v>
      </c>
      <c r="I23" s="21">
        <f t="shared" si="3"/>
        <v>0</v>
      </c>
      <c r="J23" s="21">
        <f t="shared" si="3"/>
        <v>-320</v>
      </c>
      <c r="K23" s="21">
        <f t="shared" si="3"/>
        <v>-320</v>
      </c>
      <c r="L23" s="21">
        <f t="shared" si="3"/>
        <v>-411</v>
      </c>
      <c r="M23" s="21">
        <f t="shared" si="3"/>
        <v>-56</v>
      </c>
      <c r="N23" s="21">
        <f t="shared" si="3"/>
        <v>-74</v>
      </c>
      <c r="O23" s="21">
        <f t="shared" si="3"/>
        <v>-7</v>
      </c>
      <c r="P23" s="21">
        <f t="shared" si="3"/>
        <v>-137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-958</v>
      </c>
      <c r="V23" s="4"/>
      <c r="W23" s="11">
        <v>-958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-74</v>
      </c>
      <c r="O25" s="38">
        <v>0</v>
      </c>
      <c r="P25" s="34">
        <v>-74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-74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-46</v>
      </c>
      <c r="F26" s="21">
        <f t="shared" si="4"/>
        <v>-46</v>
      </c>
      <c r="G26" s="21">
        <f t="shared" si="4"/>
        <v>-44</v>
      </c>
      <c r="H26" s="21">
        <f t="shared" si="4"/>
        <v>-90</v>
      </c>
      <c r="I26" s="21">
        <f t="shared" si="4"/>
        <v>0</v>
      </c>
      <c r="J26" s="21">
        <f t="shared" si="4"/>
        <v>-320</v>
      </c>
      <c r="K26" s="21">
        <f t="shared" si="4"/>
        <v>-320</v>
      </c>
      <c r="L26" s="21">
        <f t="shared" si="4"/>
        <v>-411</v>
      </c>
      <c r="M26" s="21">
        <f t="shared" si="4"/>
        <v>-56</v>
      </c>
      <c r="N26" s="21">
        <f t="shared" si="4"/>
        <v>-74</v>
      </c>
      <c r="O26" s="21">
        <f t="shared" si="4"/>
        <v>-7</v>
      </c>
      <c r="P26" s="21">
        <f t="shared" si="4"/>
        <v>-137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-958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76</v>
      </c>
      <c r="D28" s="17">
        <f t="shared" si="5"/>
        <v>1902</v>
      </c>
      <c r="E28" s="17">
        <f t="shared" si="5"/>
        <v>2204</v>
      </c>
      <c r="F28" s="17">
        <f t="shared" si="5"/>
        <v>4106</v>
      </c>
      <c r="G28" s="17">
        <f t="shared" si="5"/>
        <v>1137</v>
      </c>
      <c r="H28" s="17">
        <f t="shared" si="5"/>
        <v>5319</v>
      </c>
      <c r="I28" s="17">
        <f t="shared" si="5"/>
        <v>412</v>
      </c>
      <c r="J28" s="17">
        <f t="shared" si="5"/>
        <v>1529</v>
      </c>
      <c r="K28" s="17">
        <f t="shared" si="5"/>
        <v>1941</v>
      </c>
      <c r="L28" s="17">
        <f t="shared" si="5"/>
        <v>-136</v>
      </c>
      <c r="M28" s="17">
        <f t="shared" si="5"/>
        <v>115</v>
      </c>
      <c r="N28" s="17">
        <f t="shared" si="5"/>
        <v>1600</v>
      </c>
      <c r="O28" s="17">
        <f t="shared" si="5"/>
        <v>455</v>
      </c>
      <c r="P28" s="17">
        <f t="shared" si="5"/>
        <v>2170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9294</v>
      </c>
      <c r="V28" s="4"/>
      <c r="W28" s="11">
        <v>9294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580</v>
      </c>
      <c r="F30" s="34">
        <f>SUM(D30:E30)</f>
        <v>580</v>
      </c>
      <c r="G30" s="33">
        <v>0</v>
      </c>
      <c r="H30" s="34">
        <f>SUM(C30,F30,G30)</f>
        <v>580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580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74</v>
      </c>
      <c r="D33" s="38">
        <v>1448</v>
      </c>
      <c r="E33" s="38">
        <v>4217</v>
      </c>
      <c r="F33" s="38">
        <v>5665</v>
      </c>
      <c r="G33" s="38">
        <v>1306</v>
      </c>
      <c r="H33" s="38">
        <v>7045</v>
      </c>
      <c r="I33" s="38">
        <v>437</v>
      </c>
      <c r="J33" s="38">
        <v>1881</v>
      </c>
      <c r="K33" s="38">
        <v>2318</v>
      </c>
      <c r="L33" s="38">
        <v>320</v>
      </c>
      <c r="M33" s="38">
        <v>188</v>
      </c>
      <c r="N33" s="38">
        <v>1711</v>
      </c>
      <c r="O33" s="38">
        <v>485</v>
      </c>
      <c r="P33" s="38">
        <v>2384</v>
      </c>
      <c r="Q33" s="38">
        <v>0</v>
      </c>
      <c r="R33" s="38">
        <v>0</v>
      </c>
      <c r="S33" s="38">
        <v>0</v>
      </c>
      <c r="T33" s="38">
        <v>0</v>
      </c>
      <c r="U33" s="38">
        <v>12067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-172</v>
      </c>
      <c r="F34" s="38">
        <v>-172</v>
      </c>
      <c r="G34" s="38">
        <v>-65</v>
      </c>
      <c r="H34" s="38">
        <v>-237</v>
      </c>
      <c r="I34" s="38">
        <v>0</v>
      </c>
      <c r="J34" s="38">
        <v>-352</v>
      </c>
      <c r="K34" s="38">
        <v>-352</v>
      </c>
      <c r="L34" s="38">
        <v>-462</v>
      </c>
      <c r="M34" s="38">
        <v>-57</v>
      </c>
      <c r="N34" s="38">
        <v>-131</v>
      </c>
      <c r="O34" s="38">
        <v>-4</v>
      </c>
      <c r="P34" s="38">
        <v>-192</v>
      </c>
      <c r="Q34" s="38">
        <v>0</v>
      </c>
      <c r="R34" s="38">
        <v>0</v>
      </c>
      <c r="S34" s="38">
        <v>0</v>
      </c>
      <c r="T34" s="38">
        <v>0</v>
      </c>
      <c r="U34" s="38">
        <v>-1243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74</v>
      </c>
      <c r="D35" s="38">
        <v>1448</v>
      </c>
      <c r="E35" s="38">
        <v>4045</v>
      </c>
      <c r="F35" s="38">
        <v>5493</v>
      </c>
      <c r="G35" s="38">
        <v>1241</v>
      </c>
      <c r="H35" s="38">
        <v>6808</v>
      </c>
      <c r="I35" s="38">
        <v>437</v>
      </c>
      <c r="J35" s="38">
        <v>1529</v>
      </c>
      <c r="K35" s="38">
        <v>1966</v>
      </c>
      <c r="L35" s="38">
        <v>-142</v>
      </c>
      <c r="M35" s="38">
        <v>131</v>
      </c>
      <c r="N35" s="38">
        <v>1580</v>
      </c>
      <c r="O35" s="38">
        <v>481</v>
      </c>
      <c r="P35" s="38">
        <v>2192</v>
      </c>
      <c r="Q35" s="38">
        <v>0</v>
      </c>
      <c r="R35" s="38">
        <v>0</v>
      </c>
      <c r="S35" s="38">
        <v>0</v>
      </c>
      <c r="T35" s="38">
        <v>0</v>
      </c>
      <c r="U35" s="38">
        <v>10824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5" spans="2:21">
      <c r="C55" s="69">
        <f>C16-C33</f>
        <v>2</v>
      </c>
      <c r="D55" s="69">
        <f>D16-D33</f>
        <v>454</v>
      </c>
      <c r="E55" s="69">
        <f>E16-E33</f>
        <v>-1967</v>
      </c>
      <c r="F55" s="69">
        <f>F16-F33</f>
        <v>-1513</v>
      </c>
      <c r="G55" s="69">
        <f>G16-G33</f>
        <v>-125</v>
      </c>
      <c r="H55" s="69">
        <f>H16-H33</f>
        <v>-1636</v>
      </c>
      <c r="I55" s="69">
        <f>I16-I33</f>
        <v>-25</v>
      </c>
      <c r="J55" s="69">
        <f>J16-J33</f>
        <v>-32</v>
      </c>
      <c r="K55" s="69">
        <f>K16-K33</f>
        <v>-57</v>
      </c>
      <c r="L55" s="69">
        <f>L16-L33</f>
        <v>-45</v>
      </c>
      <c r="M55" s="69">
        <f>M16-M33</f>
        <v>-17</v>
      </c>
      <c r="N55" s="69">
        <f>N16-N33</f>
        <v>-37</v>
      </c>
      <c r="O55" s="69">
        <f>O16-O33</f>
        <v>-23</v>
      </c>
      <c r="P55" s="69">
        <f>P16-P33</f>
        <v>-77</v>
      </c>
      <c r="Q55" s="69">
        <f>Q16-Q33</f>
        <v>0</v>
      </c>
      <c r="R55" s="69">
        <f>R16-R33</f>
        <v>0</v>
      </c>
      <c r="S55" s="69">
        <f>S16-S33</f>
        <v>0</v>
      </c>
      <c r="T55" s="69">
        <f>T16-T33</f>
        <v>0</v>
      </c>
      <c r="U55" s="69">
        <f>U16-U33</f>
        <v>-1815</v>
      </c>
    </row>
    <row r="56" spans="2:21">
      <c r="C56" s="69">
        <f>C26-C34</f>
        <v>0</v>
      </c>
      <c r="D56" s="69">
        <f>D26-D34</f>
        <v>0</v>
      </c>
      <c r="E56" s="69">
        <f>E26-E34</f>
        <v>126</v>
      </c>
      <c r="F56" s="69">
        <f>F26-F34</f>
        <v>126</v>
      </c>
      <c r="G56" s="69">
        <f>G26-G34</f>
        <v>21</v>
      </c>
      <c r="H56" s="69">
        <f>H26-H34</f>
        <v>147</v>
      </c>
      <c r="I56" s="69">
        <f>I26-I34</f>
        <v>0</v>
      </c>
      <c r="J56" s="69">
        <f>J26-J34</f>
        <v>32</v>
      </c>
      <c r="K56" s="69">
        <f>K26-K34</f>
        <v>32</v>
      </c>
      <c r="L56" s="69">
        <f>L26-L34</f>
        <v>51</v>
      </c>
      <c r="M56" s="69">
        <f>M26-M34</f>
        <v>1</v>
      </c>
      <c r="N56" s="69">
        <f>N26-N34</f>
        <v>57</v>
      </c>
      <c r="O56" s="69">
        <f>O26-O34</f>
        <v>-3</v>
      </c>
      <c r="P56" s="69">
        <f>P26-P34</f>
        <v>55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285</v>
      </c>
    </row>
    <row r="57" spans="2:21">
      <c r="C57" s="69">
        <f>C28-C35</f>
        <v>2</v>
      </c>
      <c r="D57" s="69">
        <f>D28-D35</f>
        <v>454</v>
      </c>
      <c r="E57" s="69">
        <f>E28-E35</f>
        <v>-1841</v>
      </c>
      <c r="F57" s="69">
        <f>F28-F35</f>
        <v>-1387</v>
      </c>
      <c r="G57" s="69">
        <f>G28-G35</f>
        <v>-104</v>
      </c>
      <c r="H57" s="69">
        <f>H28-H35</f>
        <v>-1489</v>
      </c>
      <c r="I57" s="69">
        <f>I28-I35</f>
        <v>-25</v>
      </c>
      <c r="J57" s="69">
        <f>J28-J35</f>
        <v>0</v>
      </c>
      <c r="K57" s="69">
        <f>K28-K35</f>
        <v>-25</v>
      </c>
      <c r="L57" s="69">
        <f>L28-L35</f>
        <v>6</v>
      </c>
      <c r="M57" s="69">
        <f>M28-M35</f>
        <v>-16</v>
      </c>
      <c r="N57" s="69">
        <f>N28-N35</f>
        <v>20</v>
      </c>
      <c r="O57" s="69">
        <f>O28-O35</f>
        <v>-26</v>
      </c>
      <c r="P57" s="69">
        <f>P28-P35</f>
        <v>-22</v>
      </c>
      <c r="Q57" s="69">
        <f>Q28-Q35</f>
        <v>0</v>
      </c>
      <c r="R57" s="69">
        <f>R28-R35</f>
        <v>0</v>
      </c>
      <c r="S57" s="69">
        <f>S28-S35</f>
        <v>0</v>
      </c>
      <c r="T57" s="69">
        <f>T28-T35</f>
        <v>0</v>
      </c>
      <c r="U57" s="69">
        <f>U28-U35</f>
        <v>-1530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IGNORE</v>
      </c>
      <c r="E59" s="68" t="str">
        <f>IF(AND(OR(E55&gt;1000,E55&lt;-1000),IF(ISERROR(E55/E33),TRUE,OR(E55/E33&gt;0.05,E55/E33&lt;-0.05))),"FLAG","IGNORE")</f>
        <v>FLAG</v>
      </c>
      <c r="F59" s="68" t="str">
        <f>IF(AND(OR(F55&gt;1000,F55&lt;-1000),IF(ISERROR(F55/F33),TRUE,OR(F55/F33&gt;0.05,F55/F33&lt;-0.05))),"FLAG","IGNORE")</f>
        <v>FLAG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FLAG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FLAG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IGNORE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IGNORE</v>
      </c>
      <c r="E61" s="68" t="str">
        <f>IF(AND(OR(E57&gt;1000,E57&lt;-1000),IF(ISERROR(E57/E35),TRUE,OR(E57/E35&gt;0.05,E57/E35&lt;-0.05))),"FLAG","IGNORE")</f>
        <v>FLAG</v>
      </c>
      <c r="F61" s="68" t="str">
        <f>IF(AND(OR(F57&gt;1000,F57&lt;-1000),IF(ISERROR(F57/F35),TRUE,OR(F57/F35&gt;0.05,F57/F35&lt;-0.05))),"FLAG","IGNORE")</f>
        <v>FLAG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FLAG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701" priority="22" stopIfTrue="1">
      <formula>ABS(ROUND(C8,0)-C8)&gt;0</formula>
    </cfRule>
  </conditionalFormatting>
  <conditionalFormatting sqref="N49 N52">
    <cfRule type="cellIs" dxfId="700" priority="25" stopIfTrue="1" operator="equal">
      <formula>"FAIL"</formula>
    </cfRule>
  </conditionalFormatting>
  <conditionalFormatting sqref="N49">
    <cfRule type="cellIs" dxfId="699" priority="21" stopIfTrue="1" operator="equal">
      <formula>"PASS"</formula>
    </cfRule>
  </conditionalFormatting>
  <conditionalFormatting sqref="N52">
    <cfRule type="cellIs" dxfId="698" priority="20" stopIfTrue="1" operator="equal">
      <formula>"PASS"</formula>
    </cfRule>
  </conditionalFormatting>
  <conditionalFormatting sqref="C21:E21">
    <cfRule type="expression" dxfId="697" priority="19" stopIfTrue="1">
      <formula>ABS(ROUND(C21,0)-C21)&gt;0</formula>
    </cfRule>
  </conditionalFormatting>
  <conditionalFormatting sqref="G21">
    <cfRule type="expression" dxfId="696" priority="18" stopIfTrue="1">
      <formula>ABS(ROUND(G21,0)-G21)&gt;0</formula>
    </cfRule>
  </conditionalFormatting>
  <conditionalFormatting sqref="I21:J21">
    <cfRule type="expression" dxfId="695" priority="17" stopIfTrue="1">
      <formula>ABS(ROUND(I21,0)-I21)&gt;0</formula>
    </cfRule>
  </conditionalFormatting>
  <conditionalFormatting sqref="L21:O21">
    <cfRule type="expression" dxfId="694" priority="16" stopIfTrue="1">
      <formula>ABS(ROUND(L21,0)-L21)&gt;0</formula>
    </cfRule>
  </conditionalFormatting>
  <conditionalFormatting sqref="Q21:S21">
    <cfRule type="expression" dxfId="693" priority="15" stopIfTrue="1">
      <formula>ABS(ROUND(Q21,0)-Q21)&gt;0</formula>
    </cfRule>
  </conditionalFormatting>
  <conditionalFormatting sqref="C9:E9">
    <cfRule type="expression" dxfId="692" priority="14" stopIfTrue="1">
      <formula>ABS(ROUND(C9,0)-C9)&gt;0</formula>
    </cfRule>
  </conditionalFormatting>
  <conditionalFormatting sqref="G9">
    <cfRule type="expression" dxfId="691" priority="13" stopIfTrue="1">
      <formula>ABS(ROUND(G9,0)-G9)&gt;0</formula>
    </cfRule>
  </conditionalFormatting>
  <conditionalFormatting sqref="I9:J9">
    <cfRule type="expression" dxfId="690" priority="12" stopIfTrue="1">
      <formula>ABS(ROUND(I9,0)-I9)&gt;0</formula>
    </cfRule>
  </conditionalFormatting>
  <conditionalFormatting sqref="L9:O9">
    <cfRule type="expression" dxfId="689" priority="11" stopIfTrue="1">
      <formula>ABS(ROUND(L9,0)-L9)&gt;0</formula>
    </cfRule>
  </conditionalFormatting>
  <conditionalFormatting sqref="Q9:S9">
    <cfRule type="expression" dxfId="688" priority="10" stopIfTrue="1">
      <formula>ABS(ROUND(Q9,0)-Q9)&gt;0</formula>
    </cfRule>
  </conditionalFormatting>
  <conditionalFormatting sqref="C20:E20">
    <cfRule type="expression" dxfId="687" priority="9" stopIfTrue="1">
      <formula>ABS(ROUND(C20,0)-C20)&gt;0</formula>
    </cfRule>
  </conditionalFormatting>
  <conditionalFormatting sqref="G20">
    <cfRule type="expression" dxfId="686" priority="8" stopIfTrue="1">
      <formula>ABS(ROUND(G20,0)-G20)&gt;0</formula>
    </cfRule>
  </conditionalFormatting>
  <conditionalFormatting sqref="I20:J20">
    <cfRule type="expression" dxfId="685" priority="7" stopIfTrue="1">
      <formula>ABS(ROUND(I20,0)-I20)&gt;0</formula>
    </cfRule>
  </conditionalFormatting>
  <conditionalFormatting sqref="M20:O20">
    <cfRule type="expression" dxfId="684" priority="6" stopIfTrue="1">
      <formula>ABS(ROUND(M20,0)-M20)&gt;0</formula>
    </cfRule>
  </conditionalFormatting>
  <conditionalFormatting sqref="L20">
    <cfRule type="expression" dxfId="683" priority="5" stopIfTrue="1">
      <formula>ABS(ROUND(L20,0)-L20)&gt;0</formula>
    </cfRule>
  </conditionalFormatting>
  <conditionalFormatting sqref="Q20:S20">
    <cfRule type="expression" dxfId="682" priority="4" stopIfTrue="1">
      <formula>ABS(ROUND(Q20,0)-Q20)&gt;0</formula>
    </cfRule>
  </conditionalFormatting>
  <conditionalFormatting sqref="X28 X8:X13 X19:X23">
    <cfRule type="cellIs" dxfId="681" priority="23" stopIfTrue="1" operator="equal">
      <formula>0</formula>
    </cfRule>
    <cfRule type="cellIs" dxfId="680" priority="24" stopIfTrue="1" operator="notEqual">
      <formula>0</formula>
    </cfRule>
  </conditionalFormatting>
  <conditionalFormatting sqref="Q10:S10 L10:O10 I10:J10 G10 C10:E10">
    <cfRule type="expression" dxfId="679" priority="3" stopIfTrue="1">
      <formula>ABS(ROUND(C10,0)-C10)&gt;0</formula>
    </cfRule>
  </conditionalFormatting>
  <conditionalFormatting sqref="C33:U35">
    <cfRule type="expression" dxfId="678" priority="26">
      <formula>IF(C59="IGNORE","TRUE","FALSE")</formula>
    </cfRule>
    <cfRule type="expression" dxfId="677" priority="27">
      <formula>IF(C59="FLAG","TRUE","FALSE")</formula>
    </cfRule>
  </conditionalFormatting>
  <conditionalFormatting sqref="R30">
    <cfRule type="expression" dxfId="676" priority="2" stopIfTrue="1">
      <formula>ABS(ROUND(R30,0)-R30)&gt;0</formula>
    </cfRule>
  </conditionalFormatting>
  <conditionalFormatting sqref="C8">
    <cfRule type="expression" dxfId="675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B1:X62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68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49</v>
      </c>
      <c r="F2" s="83"/>
      <c r="G2" s="83"/>
      <c r="H2" s="83"/>
      <c r="I2" s="84"/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58</v>
      </c>
      <c r="D8" s="33">
        <v>69</v>
      </c>
      <c r="E8" s="33">
        <v>374</v>
      </c>
      <c r="F8" s="34">
        <f>SUM(D8:E8)</f>
        <v>443</v>
      </c>
      <c r="G8" s="33">
        <v>168</v>
      </c>
      <c r="H8" s="34">
        <f>SUM(C8,F8,G8)</f>
        <v>669</v>
      </c>
      <c r="I8" s="33">
        <v>0</v>
      </c>
      <c r="J8" s="33">
        <v>0</v>
      </c>
      <c r="K8" s="34">
        <f>SUM(I8:J8)</f>
        <v>0</v>
      </c>
      <c r="L8" s="33">
        <v>76</v>
      </c>
      <c r="M8" s="33">
        <v>44</v>
      </c>
      <c r="N8" s="33">
        <v>101</v>
      </c>
      <c r="O8" s="33">
        <v>789</v>
      </c>
      <c r="P8" s="34">
        <f>SUM(M8:O8)</f>
        <v>934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1679</v>
      </c>
      <c r="V8" s="4"/>
      <c r="W8" s="11">
        <v>1679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-58</v>
      </c>
      <c r="D11" s="33">
        <v>-34</v>
      </c>
      <c r="E11" s="33">
        <v>-129</v>
      </c>
      <c r="F11" s="34">
        <f>SUM(D11:E11)</f>
        <v>-163</v>
      </c>
      <c r="G11" s="33">
        <v>-1553</v>
      </c>
      <c r="H11" s="34">
        <f>SUM(C11,F11,G11)</f>
        <v>-1774</v>
      </c>
      <c r="I11" s="33">
        <v>0</v>
      </c>
      <c r="J11" s="33">
        <v>0</v>
      </c>
      <c r="K11" s="34">
        <f>SUM(I11:J11)</f>
        <v>0</v>
      </c>
      <c r="L11" s="33">
        <v>-36</v>
      </c>
      <c r="M11" s="33">
        <v>-7</v>
      </c>
      <c r="N11" s="33">
        <v>-202</v>
      </c>
      <c r="O11" s="33">
        <v>-163</v>
      </c>
      <c r="P11" s="34">
        <f>SUM(M11:O11)</f>
        <v>-372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-2182</v>
      </c>
      <c r="W11" s="11">
        <v>-2182</v>
      </c>
      <c r="X11" s="12">
        <f t="shared" si="0"/>
        <v>0</v>
      </c>
    </row>
    <row r="12" spans="2:24" ht="12.75" customHeight="1">
      <c r="B12" s="39" t="s">
        <v>11</v>
      </c>
      <c r="C12" s="33">
        <v>47</v>
      </c>
      <c r="D12" s="33">
        <v>6037</v>
      </c>
      <c r="E12" s="33">
        <v>9140</v>
      </c>
      <c r="F12" s="34">
        <f>SUM(D12:E12)</f>
        <v>15177</v>
      </c>
      <c r="G12" s="33">
        <v>5454</v>
      </c>
      <c r="H12" s="34">
        <f>SUM(C12,F12,G12)</f>
        <v>20678</v>
      </c>
      <c r="I12" s="33">
        <v>312</v>
      </c>
      <c r="J12" s="33">
        <v>376</v>
      </c>
      <c r="K12" s="34">
        <f>SUM(I12:J12)</f>
        <v>688</v>
      </c>
      <c r="L12" s="33">
        <v>3164</v>
      </c>
      <c r="M12" s="33">
        <v>551</v>
      </c>
      <c r="N12" s="33">
        <v>7494</v>
      </c>
      <c r="O12" s="33">
        <v>5224</v>
      </c>
      <c r="P12" s="34">
        <f>SUM(M12:O12)</f>
        <v>13269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37799</v>
      </c>
      <c r="V12" s="4"/>
      <c r="W12" s="11">
        <v>37799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47</v>
      </c>
      <c r="D13" s="21">
        <f t="shared" si="1"/>
        <v>6072</v>
      </c>
      <c r="E13" s="21">
        <f t="shared" si="1"/>
        <v>9385</v>
      </c>
      <c r="F13" s="21">
        <f t="shared" si="1"/>
        <v>15457</v>
      </c>
      <c r="G13" s="21">
        <f t="shared" si="1"/>
        <v>4069</v>
      </c>
      <c r="H13" s="21">
        <f t="shared" si="1"/>
        <v>19573</v>
      </c>
      <c r="I13" s="21">
        <f t="shared" si="1"/>
        <v>312</v>
      </c>
      <c r="J13" s="21">
        <f t="shared" si="1"/>
        <v>376</v>
      </c>
      <c r="K13" s="21">
        <f t="shared" si="1"/>
        <v>688</v>
      </c>
      <c r="L13" s="21">
        <f t="shared" si="1"/>
        <v>3204</v>
      </c>
      <c r="M13" s="21">
        <f t="shared" si="1"/>
        <v>588</v>
      </c>
      <c r="N13" s="21">
        <f t="shared" si="1"/>
        <v>7393</v>
      </c>
      <c r="O13" s="21">
        <f t="shared" si="1"/>
        <v>5850</v>
      </c>
      <c r="P13" s="21">
        <f t="shared" si="1"/>
        <v>13831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37296</v>
      </c>
      <c r="V13" s="4"/>
      <c r="W13" s="11">
        <v>37296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47</v>
      </c>
      <c r="D16" s="21">
        <f t="shared" si="2"/>
        <v>6072</v>
      </c>
      <c r="E16" s="21">
        <f t="shared" si="2"/>
        <v>9385</v>
      </c>
      <c r="F16" s="21">
        <f t="shared" si="2"/>
        <v>15457</v>
      </c>
      <c r="G16" s="21">
        <f t="shared" si="2"/>
        <v>4069</v>
      </c>
      <c r="H16" s="21">
        <f t="shared" si="2"/>
        <v>19573</v>
      </c>
      <c r="I16" s="21">
        <f t="shared" si="2"/>
        <v>312</v>
      </c>
      <c r="J16" s="21">
        <f t="shared" si="2"/>
        <v>376</v>
      </c>
      <c r="K16" s="21">
        <f t="shared" si="2"/>
        <v>688</v>
      </c>
      <c r="L16" s="21">
        <f t="shared" si="2"/>
        <v>3204</v>
      </c>
      <c r="M16" s="21">
        <f t="shared" si="2"/>
        <v>588</v>
      </c>
      <c r="N16" s="21">
        <f t="shared" si="2"/>
        <v>7373</v>
      </c>
      <c r="O16" s="21">
        <f t="shared" si="2"/>
        <v>5850</v>
      </c>
      <c r="P16" s="21">
        <f t="shared" si="2"/>
        <v>13811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37276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-20</v>
      </c>
      <c r="O19" s="33">
        <v>0</v>
      </c>
      <c r="P19" s="34">
        <f>SUM(M19:O19)</f>
        <v>-20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-20</v>
      </c>
      <c r="W19" s="11">
        <v>-20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-587</v>
      </c>
      <c r="E22" s="33">
        <v>-242</v>
      </c>
      <c r="F22" s="34">
        <f>SUM(D22:E22)</f>
        <v>-829</v>
      </c>
      <c r="G22" s="33">
        <v>-11</v>
      </c>
      <c r="H22" s="34">
        <f>SUM(C22,F22,G22)</f>
        <v>-840</v>
      </c>
      <c r="I22" s="33">
        <v>0</v>
      </c>
      <c r="J22" s="33">
        <v>-92</v>
      </c>
      <c r="K22" s="34">
        <f>SUM(I22:J22)</f>
        <v>-92</v>
      </c>
      <c r="L22" s="33">
        <v>-3579</v>
      </c>
      <c r="M22" s="33">
        <v>-8</v>
      </c>
      <c r="N22" s="33">
        <v>-107</v>
      </c>
      <c r="O22" s="33">
        <v>-1502</v>
      </c>
      <c r="P22" s="34">
        <f>SUM(M22:O22)</f>
        <v>-1617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-6128</v>
      </c>
      <c r="V22" s="4"/>
      <c r="W22" s="11">
        <v>-6128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-587</v>
      </c>
      <c r="E23" s="21">
        <f t="shared" si="3"/>
        <v>-242</v>
      </c>
      <c r="F23" s="21">
        <f t="shared" si="3"/>
        <v>-829</v>
      </c>
      <c r="G23" s="21">
        <f t="shared" si="3"/>
        <v>-11</v>
      </c>
      <c r="H23" s="21">
        <f t="shared" si="3"/>
        <v>-840</v>
      </c>
      <c r="I23" s="21">
        <f t="shared" si="3"/>
        <v>0</v>
      </c>
      <c r="J23" s="21">
        <f t="shared" si="3"/>
        <v>-92</v>
      </c>
      <c r="K23" s="21">
        <f t="shared" si="3"/>
        <v>-92</v>
      </c>
      <c r="L23" s="21">
        <f t="shared" si="3"/>
        <v>-3579</v>
      </c>
      <c r="M23" s="21">
        <f t="shared" si="3"/>
        <v>-8</v>
      </c>
      <c r="N23" s="21">
        <f t="shared" si="3"/>
        <v>-127</v>
      </c>
      <c r="O23" s="21">
        <f t="shared" si="3"/>
        <v>-1502</v>
      </c>
      <c r="P23" s="21">
        <f t="shared" si="3"/>
        <v>-1637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-6148</v>
      </c>
      <c r="V23" s="4"/>
      <c r="W23" s="11">
        <v>-6148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-587</v>
      </c>
      <c r="E26" s="21">
        <f t="shared" si="4"/>
        <v>-242</v>
      </c>
      <c r="F26" s="21">
        <f t="shared" si="4"/>
        <v>-829</v>
      </c>
      <c r="G26" s="21">
        <f t="shared" si="4"/>
        <v>-11</v>
      </c>
      <c r="H26" s="21">
        <f t="shared" si="4"/>
        <v>-840</v>
      </c>
      <c r="I26" s="21">
        <f t="shared" si="4"/>
        <v>0</v>
      </c>
      <c r="J26" s="21">
        <f t="shared" si="4"/>
        <v>-92</v>
      </c>
      <c r="K26" s="21">
        <f t="shared" si="4"/>
        <v>-92</v>
      </c>
      <c r="L26" s="21">
        <f t="shared" si="4"/>
        <v>-3579</v>
      </c>
      <c r="M26" s="21">
        <f t="shared" si="4"/>
        <v>-8</v>
      </c>
      <c r="N26" s="21">
        <f t="shared" si="4"/>
        <v>-107</v>
      </c>
      <c r="O26" s="21">
        <f t="shared" si="4"/>
        <v>-1502</v>
      </c>
      <c r="P26" s="21">
        <f t="shared" si="4"/>
        <v>-1617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-6128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47</v>
      </c>
      <c r="D28" s="17">
        <f t="shared" si="5"/>
        <v>5485</v>
      </c>
      <c r="E28" s="17">
        <f t="shared" si="5"/>
        <v>9143</v>
      </c>
      <c r="F28" s="17">
        <f t="shared" si="5"/>
        <v>14628</v>
      </c>
      <c r="G28" s="17">
        <f t="shared" si="5"/>
        <v>4058</v>
      </c>
      <c r="H28" s="17">
        <f t="shared" si="5"/>
        <v>18733</v>
      </c>
      <c r="I28" s="17">
        <f t="shared" si="5"/>
        <v>312</v>
      </c>
      <c r="J28" s="17">
        <f t="shared" si="5"/>
        <v>284</v>
      </c>
      <c r="K28" s="17">
        <f t="shared" si="5"/>
        <v>596</v>
      </c>
      <c r="L28" s="17">
        <f t="shared" si="5"/>
        <v>-375</v>
      </c>
      <c r="M28" s="17">
        <f t="shared" si="5"/>
        <v>580</v>
      </c>
      <c r="N28" s="17">
        <f t="shared" si="5"/>
        <v>7266</v>
      </c>
      <c r="O28" s="17">
        <f t="shared" si="5"/>
        <v>4348</v>
      </c>
      <c r="P28" s="17">
        <f t="shared" si="5"/>
        <v>12194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31148</v>
      </c>
      <c r="V28" s="4"/>
      <c r="W28" s="11">
        <v>31148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300</v>
      </c>
      <c r="F30" s="34">
        <f>SUM(D30:E30)</f>
        <v>300</v>
      </c>
      <c r="G30" s="33">
        <v>1034</v>
      </c>
      <c r="H30" s="34">
        <f>SUM(C30,F30,G30)</f>
        <v>1334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1334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87</v>
      </c>
      <c r="D33" s="38">
        <v>3824</v>
      </c>
      <c r="E33" s="38">
        <v>9737</v>
      </c>
      <c r="F33" s="38">
        <v>13561</v>
      </c>
      <c r="G33" s="38">
        <v>3956</v>
      </c>
      <c r="H33" s="38">
        <v>17604</v>
      </c>
      <c r="I33" s="38">
        <v>282</v>
      </c>
      <c r="J33" s="38">
        <v>3627</v>
      </c>
      <c r="K33" s="38">
        <v>3909</v>
      </c>
      <c r="L33" s="38">
        <v>3013</v>
      </c>
      <c r="M33" s="38">
        <v>767</v>
      </c>
      <c r="N33" s="38">
        <v>6056</v>
      </c>
      <c r="O33" s="38">
        <v>3502</v>
      </c>
      <c r="P33" s="38">
        <v>10325</v>
      </c>
      <c r="Q33" s="38">
        <v>0</v>
      </c>
      <c r="R33" s="38">
        <v>0</v>
      </c>
      <c r="S33" s="38">
        <v>0</v>
      </c>
      <c r="T33" s="38">
        <v>0</v>
      </c>
      <c r="U33" s="38">
        <v>34851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-6</v>
      </c>
      <c r="E34" s="38">
        <v>-234</v>
      </c>
      <c r="F34" s="38">
        <v>-240</v>
      </c>
      <c r="G34" s="38">
        <v>-18</v>
      </c>
      <c r="H34" s="38">
        <v>-258</v>
      </c>
      <c r="I34" s="38">
        <v>0</v>
      </c>
      <c r="J34" s="38">
        <v>-237</v>
      </c>
      <c r="K34" s="38">
        <v>-237</v>
      </c>
      <c r="L34" s="38">
        <v>-3467</v>
      </c>
      <c r="M34" s="38">
        <v>-11</v>
      </c>
      <c r="N34" s="38">
        <v>-51</v>
      </c>
      <c r="O34" s="38">
        <v>-1430</v>
      </c>
      <c r="P34" s="38">
        <v>-1492</v>
      </c>
      <c r="Q34" s="38">
        <v>0</v>
      </c>
      <c r="R34" s="38">
        <v>0</v>
      </c>
      <c r="S34" s="38">
        <v>0</v>
      </c>
      <c r="T34" s="38">
        <v>0</v>
      </c>
      <c r="U34" s="38">
        <v>-5454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87</v>
      </c>
      <c r="D35" s="38">
        <v>3818</v>
      </c>
      <c r="E35" s="38">
        <v>9503</v>
      </c>
      <c r="F35" s="38">
        <v>13321</v>
      </c>
      <c r="G35" s="38">
        <v>3938</v>
      </c>
      <c r="H35" s="38">
        <v>17346</v>
      </c>
      <c r="I35" s="38">
        <v>282</v>
      </c>
      <c r="J35" s="38">
        <v>3390</v>
      </c>
      <c r="K35" s="38">
        <v>3672</v>
      </c>
      <c r="L35" s="38">
        <v>-454</v>
      </c>
      <c r="M35" s="38">
        <v>756</v>
      </c>
      <c r="N35" s="38">
        <v>6005</v>
      </c>
      <c r="O35" s="38">
        <v>2072</v>
      </c>
      <c r="P35" s="38">
        <v>8833</v>
      </c>
      <c r="Q35" s="38">
        <v>0</v>
      </c>
      <c r="R35" s="38">
        <v>0</v>
      </c>
      <c r="S35" s="38">
        <v>0</v>
      </c>
      <c r="T35" s="38">
        <v>0</v>
      </c>
      <c r="U35" s="38">
        <v>29397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5520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5520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6" spans="2:21">
      <c r="C56" s="69">
        <f>C16-C33</f>
        <v>-40</v>
      </c>
      <c r="D56" s="69">
        <f>D16-D33</f>
        <v>2248</v>
      </c>
      <c r="E56" s="69">
        <f>E16-E33</f>
        <v>-352</v>
      </c>
      <c r="F56" s="69">
        <f>F16-F33</f>
        <v>1896</v>
      </c>
      <c r="G56" s="69">
        <f>G16-G33</f>
        <v>113</v>
      </c>
      <c r="H56" s="69">
        <f>H16-H33</f>
        <v>1969</v>
      </c>
      <c r="I56" s="69">
        <f>I16-I33</f>
        <v>30</v>
      </c>
      <c r="J56" s="69">
        <f>J16-J33</f>
        <v>-3251</v>
      </c>
      <c r="K56" s="69">
        <f>K16-K33</f>
        <v>-3221</v>
      </c>
      <c r="L56" s="69">
        <f>L16-L33</f>
        <v>191</v>
      </c>
      <c r="M56" s="69">
        <f>M16-M33</f>
        <v>-179</v>
      </c>
      <c r="N56" s="69">
        <f>N16-N33</f>
        <v>1317</v>
      </c>
      <c r="O56" s="69">
        <f>O16-O33</f>
        <v>2348</v>
      </c>
      <c r="P56" s="69">
        <f>P16-P33</f>
        <v>3486</v>
      </c>
      <c r="Q56" s="69">
        <f>Q16-Q33</f>
        <v>0</v>
      </c>
      <c r="R56" s="69">
        <f>R16-R33</f>
        <v>0</v>
      </c>
      <c r="S56" s="69">
        <f>S16-S33</f>
        <v>0</v>
      </c>
      <c r="T56" s="69">
        <f>T16-T33</f>
        <v>0</v>
      </c>
      <c r="U56" s="69">
        <f>U16-U33</f>
        <v>2425</v>
      </c>
    </row>
    <row r="57" spans="2:21">
      <c r="C57" s="69">
        <f>C26-C34</f>
        <v>0</v>
      </c>
      <c r="D57" s="69">
        <f>D26-D34</f>
        <v>-581</v>
      </c>
      <c r="E57" s="69">
        <f>E26-E34</f>
        <v>-8</v>
      </c>
      <c r="F57" s="69">
        <f>F26-F34</f>
        <v>-589</v>
      </c>
      <c r="G57" s="69">
        <f>G26-G34</f>
        <v>7</v>
      </c>
      <c r="H57" s="69">
        <f>H26-H34</f>
        <v>-582</v>
      </c>
      <c r="I57" s="69">
        <f>I26-I34</f>
        <v>0</v>
      </c>
      <c r="J57" s="69">
        <f>J26-J34</f>
        <v>145</v>
      </c>
      <c r="K57" s="69">
        <f>K26-K34</f>
        <v>145</v>
      </c>
      <c r="L57" s="69">
        <f>L26-L34</f>
        <v>-112</v>
      </c>
      <c r="M57" s="69">
        <f>M26-M34</f>
        <v>3</v>
      </c>
      <c r="N57" s="69">
        <f>N26-N34</f>
        <v>-56</v>
      </c>
      <c r="O57" s="69">
        <f>O26-O34</f>
        <v>-72</v>
      </c>
      <c r="P57" s="69">
        <f>P26-P34</f>
        <v>-125</v>
      </c>
      <c r="Q57" s="69">
        <f>Q26-Q34</f>
        <v>0</v>
      </c>
      <c r="R57" s="69">
        <f>R26-R34</f>
        <v>0</v>
      </c>
      <c r="S57" s="69">
        <f>S26-S34</f>
        <v>0</v>
      </c>
      <c r="T57" s="69">
        <f>T26-T34</f>
        <v>0</v>
      </c>
      <c r="U57" s="69">
        <f>U26-U34</f>
        <v>-674</v>
      </c>
    </row>
    <row r="58" spans="2:21">
      <c r="C58" s="69">
        <f>C28-C35</f>
        <v>-40</v>
      </c>
      <c r="D58" s="69">
        <f>D28-D35</f>
        <v>1667</v>
      </c>
      <c r="E58" s="69">
        <f>E28-E35</f>
        <v>-360</v>
      </c>
      <c r="F58" s="69">
        <f>F28-F35</f>
        <v>1307</v>
      </c>
      <c r="G58" s="69">
        <f>G28-G35</f>
        <v>120</v>
      </c>
      <c r="H58" s="69">
        <f>H28-H35</f>
        <v>1387</v>
      </c>
      <c r="I58" s="69">
        <f>I28-I35</f>
        <v>30</v>
      </c>
      <c r="J58" s="69">
        <f>J28-J35</f>
        <v>-3106</v>
      </c>
      <c r="K58" s="69">
        <f>K28-K35</f>
        <v>-3076</v>
      </c>
      <c r="L58" s="69">
        <f>L28-L35</f>
        <v>79</v>
      </c>
      <c r="M58" s="69">
        <f>M28-M35</f>
        <v>-176</v>
      </c>
      <c r="N58" s="69">
        <f>N28-N35</f>
        <v>1261</v>
      </c>
      <c r="O58" s="69">
        <f>O28-O35</f>
        <v>2276</v>
      </c>
      <c r="P58" s="69">
        <f>P28-P35</f>
        <v>3361</v>
      </c>
      <c r="Q58" s="69">
        <f>Q28-Q35</f>
        <v>0</v>
      </c>
      <c r="R58" s="69">
        <f>R28-R35</f>
        <v>0</v>
      </c>
      <c r="S58" s="69">
        <f>S28-S35</f>
        <v>0</v>
      </c>
      <c r="T58" s="69">
        <f>T28-T35</f>
        <v>0</v>
      </c>
      <c r="U58" s="69">
        <f>U28-U35</f>
        <v>1751</v>
      </c>
    </row>
    <row r="59" spans="2:21"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</row>
    <row r="60" spans="2:21">
      <c r="C60" s="68" t="str">
        <f>IF(AND(OR(C56&gt;1000,C56&lt;-1000),IF(ISERROR(C56/C33),TRUE,OR(C56/C33&gt;0.05,C56/C33&lt;-0.05))),"FLAG","IGNORE")</f>
        <v>IGNORE</v>
      </c>
      <c r="D60" s="68" t="str">
        <f>IF(AND(OR(D56&gt;1000,D56&lt;-1000),IF(ISERROR(D56/D33),TRUE,OR(D56/D33&gt;0.05,D56/D33&lt;-0.05))),"FLAG","IGNORE")</f>
        <v>FLAG</v>
      </c>
      <c r="E60" s="68" t="str">
        <f>IF(AND(OR(E56&gt;1000,E56&lt;-1000),IF(ISERROR(E56/E33),TRUE,OR(E56/E33&gt;0.05,E56/E33&lt;-0.05))),"FLAG","IGNORE")</f>
        <v>IGNORE</v>
      </c>
      <c r="F60" s="68" t="str">
        <f>IF(AND(OR(F56&gt;1000,F56&lt;-1000),IF(ISERROR(F56/F33),TRUE,OR(F56/F33&gt;0.05,F56/F33&lt;-0.05))),"FLAG","IGNORE")</f>
        <v>FLAG</v>
      </c>
      <c r="G60" s="68" t="str">
        <f>IF(AND(OR(G56&gt;1000,G56&lt;-1000),IF(ISERROR(G56/G33),TRUE,OR(G56/G33&gt;0.05,G56/G33&lt;-0.05))),"FLAG","IGNORE")</f>
        <v>IGNORE</v>
      </c>
      <c r="H60" s="68" t="str">
        <f>IF(AND(OR(H56&gt;1000,H56&lt;-1000),IF(ISERROR(H56/H33),TRUE,OR(H56/H33&gt;0.05,H56/H33&lt;-0.05))),"FLAG","IGNORE")</f>
        <v>FLAG</v>
      </c>
      <c r="I60" s="68" t="str">
        <f>IF(AND(OR(I56&gt;1000,I56&lt;-1000),IF(ISERROR(I56/I33),TRUE,OR(I56/I33&gt;0.05,I56/I33&lt;-0.05))),"FLAG","IGNORE")</f>
        <v>IGNORE</v>
      </c>
      <c r="J60" s="68" t="str">
        <f>IF(AND(OR(J56&gt;1000,J56&lt;-1000),IF(ISERROR(J56/J33),TRUE,OR(J56/J33&gt;0.05,J56/J33&lt;-0.05))),"FLAG","IGNORE")</f>
        <v>FLAG</v>
      </c>
      <c r="K60" s="68" t="str">
        <f>IF(AND(OR(K56&gt;1000,K56&lt;-1000),IF(ISERROR(K56/K33),TRUE,OR(K56/K33&gt;0.05,K56/K33&lt;-0.05))),"FLAG","IGNORE")</f>
        <v>FLAG</v>
      </c>
      <c r="L60" s="68" t="str">
        <f>IF(AND(OR(L56&gt;1000,L56&lt;-1000),IF(ISERROR(L56/L33),TRUE,OR(L56/L33&gt;0.05,L56/L33&lt;-0.05))),"FLAG","IGNORE")</f>
        <v>IGNORE</v>
      </c>
      <c r="M60" s="68" t="str">
        <f>IF(AND(OR(M56&gt;1000,M56&lt;-1000),IF(ISERROR(M56/M33),TRUE,OR(M56/M33&gt;0.05,M56/M33&lt;-0.05))),"FLAG","IGNORE")</f>
        <v>IGNORE</v>
      </c>
      <c r="N60" s="68" t="str">
        <f>IF(AND(OR(N56&gt;1000,N56&lt;-1000),IF(ISERROR(N56/N33),TRUE,OR(N56/N33&gt;0.05,N56/N33&lt;-0.05))),"FLAG","IGNORE")</f>
        <v>FLAG</v>
      </c>
      <c r="O60" s="68" t="str">
        <f>IF(AND(OR(O56&gt;1000,O56&lt;-1000),IF(ISERROR(O56/O33),TRUE,OR(O56/O33&gt;0.05,O56/O33&lt;-0.05))),"FLAG","IGNORE")</f>
        <v>FLAG</v>
      </c>
      <c r="P60" s="68" t="str">
        <f>IF(AND(OR(P56&gt;1000,P56&lt;-1000),IF(ISERROR(P56/P33),TRUE,OR(P56/P33&gt;0.05,P56/P33&lt;-0.05))),"FLAG","IGNORE")</f>
        <v>FLAG</v>
      </c>
      <c r="Q60" s="68" t="str">
        <f>IF(AND(OR(Q56&gt;1000,Q56&lt;-1000),IF(ISERROR(Q56/Q33),TRUE,OR(Q56/Q33&gt;0.05,Q56/Q33&lt;-0.05))),"FLAG","IGNORE")</f>
        <v>IGNORE</v>
      </c>
      <c r="R60" s="68" t="str">
        <f>IF(AND(OR(R56&gt;1000,R56&lt;-1000),IF(ISERROR(R56/R33),TRUE,OR(R56/R33&gt;0.05,R56/R33&lt;-0.05))),"FLAG","IGNORE")</f>
        <v>IGNORE</v>
      </c>
      <c r="S60" s="68" t="str">
        <f>IF(AND(OR(S56&gt;1000,S56&lt;-1000),IF(ISERROR(S56/S33),TRUE,OR(S56/S33&gt;0.05,S56/S33&lt;-0.05))),"FLAG","IGNORE")</f>
        <v>IGNORE</v>
      </c>
      <c r="T60" s="68" t="str">
        <f>IF(AND(OR(T56&gt;1000,T56&lt;-1000),IF(ISERROR(T56/T33),TRUE,OR(T56/T33&gt;0.05,T56/T33&lt;-0.05))),"FLAG","IGNORE")</f>
        <v>IGNORE</v>
      </c>
      <c r="U60" s="68" t="str">
        <f>IF(AND(OR(U56&gt;1000,U56&lt;-1000),IF(ISERROR(U56/U33),TRUE,OR(U56/U33&gt;0.05,U56/U33&lt;-0.05))),"FLAG","IGNORE")</f>
        <v>FLAG</v>
      </c>
    </row>
    <row r="61" spans="2:21">
      <c r="C61" s="68" t="str">
        <f>IF(AND(OR(C57&gt;1000,C57&lt;-1000),IF(ISERROR(C57/C34),TRUE,OR(C57/C34&gt;0.05,C57/C34&lt;-0.05))),"FLAG","IGNORE")</f>
        <v>IGNORE</v>
      </c>
      <c r="D61" s="68" t="str">
        <f>IF(AND(OR(D57&gt;1000,D57&lt;-1000),IF(ISERROR(D57/D34),TRUE,OR(D57/D34&gt;0.05,D57/D34&lt;-0.05))),"FLAG","IGNORE")</f>
        <v>IGNORE</v>
      </c>
      <c r="E61" s="68" t="str">
        <f>IF(AND(OR(E57&gt;1000,E57&lt;-1000),IF(ISERROR(E57/E34),TRUE,OR(E57/E34&gt;0.05,E57/E34&lt;-0.05))),"FLAG","IGNORE")</f>
        <v>IGNORE</v>
      </c>
      <c r="F61" s="68" t="str">
        <f>IF(AND(OR(F57&gt;1000,F57&lt;-1000),IF(ISERROR(F57/F34),TRUE,OR(F57/F34&gt;0.05,F57/F34&lt;-0.05))),"FLAG","IGNORE")</f>
        <v>IGNORE</v>
      </c>
      <c r="G61" s="68" t="str">
        <f>IF(AND(OR(G57&gt;1000,G57&lt;-1000),IF(ISERROR(G57/G34),TRUE,OR(G57/G34&gt;0.05,G57/G34&lt;-0.05))),"FLAG","IGNORE")</f>
        <v>IGNORE</v>
      </c>
      <c r="H61" s="68" t="str">
        <f>IF(AND(OR(H57&gt;1000,H57&lt;-1000),IF(ISERROR(H57/H34),TRUE,OR(H57/H34&gt;0.05,H57/H34&lt;-0.05))),"FLAG","IGNORE")</f>
        <v>IGNORE</v>
      </c>
      <c r="I61" s="68" t="str">
        <f>IF(AND(OR(I57&gt;1000,I57&lt;-1000),IF(ISERROR(I57/I34),TRUE,OR(I57/I34&gt;0.05,I57/I34&lt;-0.05))),"FLAG","IGNORE")</f>
        <v>IGNORE</v>
      </c>
      <c r="J61" s="68" t="str">
        <f>IF(AND(OR(J57&gt;1000,J57&lt;-1000),IF(ISERROR(J57/J34),TRUE,OR(J57/J34&gt;0.05,J57/J34&lt;-0.05))),"FLAG","IGNORE")</f>
        <v>IGNORE</v>
      </c>
      <c r="K61" s="68" t="str">
        <f>IF(AND(OR(K57&gt;1000,K57&lt;-1000),IF(ISERROR(K57/K34),TRUE,OR(K57/K34&gt;0.05,K57/K34&lt;-0.05))),"FLAG","IGNORE")</f>
        <v>IGNORE</v>
      </c>
      <c r="L61" s="68" t="str">
        <f>IF(AND(OR(L57&gt;1000,L57&lt;-1000),IF(ISERROR(L57/L34),TRUE,OR(L57/L34&gt;0.05,L57/L34&lt;-0.05))),"FLAG","IGNORE")</f>
        <v>IGNORE</v>
      </c>
      <c r="M61" s="68" t="str">
        <f>IF(AND(OR(M57&gt;1000,M57&lt;-1000),IF(ISERROR(M57/M34),TRUE,OR(M57/M34&gt;0.05,M57/M34&lt;-0.05))),"FLAG","IGNORE")</f>
        <v>IGNORE</v>
      </c>
      <c r="N61" s="68" t="str">
        <f>IF(AND(OR(N57&gt;1000,N57&lt;-1000),IF(ISERROR(N57/N34),TRUE,OR(N57/N34&gt;0.05,N57/N34&lt;-0.05))),"FLAG","IGNORE")</f>
        <v>IGNORE</v>
      </c>
      <c r="O61" s="68" t="str">
        <f>IF(AND(OR(O57&gt;1000,O57&lt;-1000),IF(ISERROR(O57/O34),TRUE,OR(O57/O34&gt;0.05,O57/O34&lt;-0.05))),"FLAG","IGNORE")</f>
        <v>IGNORE</v>
      </c>
      <c r="P61" s="68" t="str">
        <f>IF(AND(OR(P57&gt;1000,P57&lt;-1000),IF(ISERROR(P57/P34),TRUE,OR(P57/P34&gt;0.05,P57/P34&lt;-0.05))),"FLAG","IGNORE")</f>
        <v>IGNORE</v>
      </c>
      <c r="Q61" s="68" t="str">
        <f>IF(AND(OR(Q57&gt;1000,Q57&lt;-1000),IF(ISERROR(Q57/Q34),TRUE,OR(Q57/Q34&gt;0.05,Q57/Q34&lt;-0.05))),"FLAG","IGNORE")</f>
        <v>IGNORE</v>
      </c>
      <c r="R61" s="68" t="str">
        <f>IF(AND(OR(R57&gt;1000,R57&lt;-1000),IF(ISERROR(R57/R34),TRUE,OR(R57/R34&gt;0.05,R57/R34&lt;-0.05))),"FLAG","IGNORE")</f>
        <v>IGNORE</v>
      </c>
      <c r="S61" s="68" t="str">
        <f>IF(AND(OR(S57&gt;1000,S57&lt;-1000),IF(ISERROR(S57/S34),TRUE,OR(S57/S34&gt;0.05,S57/S34&lt;-0.05))),"FLAG","IGNORE")</f>
        <v>IGNORE</v>
      </c>
      <c r="T61" s="68" t="str">
        <f>IF(AND(OR(T57&gt;1000,T57&lt;-1000),IF(ISERROR(T57/T34),TRUE,OR(T57/T34&gt;0.05,T57/T34&lt;-0.05))),"FLAG","IGNORE")</f>
        <v>IGNORE</v>
      </c>
      <c r="U61" s="68" t="str">
        <f>IF(AND(OR(U57&gt;1000,U57&lt;-1000),IF(ISERROR(U57/U34),TRUE,OR(U57/U34&gt;0.05,U57/U34&lt;-0.05))),"FLAG","IGNORE")</f>
        <v>IGNORE</v>
      </c>
    </row>
    <row r="62" spans="2:21">
      <c r="C62" s="68" t="str">
        <f>IF(AND(OR(C58&gt;1000,C58&lt;-1000),IF(ISERROR(C58/C35),TRUE,OR(C58/C35&gt;0.05,C58/C35&lt;-0.05))),"FLAG","IGNORE")</f>
        <v>IGNORE</v>
      </c>
      <c r="D62" s="68" t="str">
        <f>IF(AND(OR(D58&gt;1000,D58&lt;-1000),IF(ISERROR(D58/D35),TRUE,OR(D58/D35&gt;0.05,D58/D35&lt;-0.05))),"FLAG","IGNORE")</f>
        <v>FLAG</v>
      </c>
      <c r="E62" s="68" t="str">
        <f>IF(AND(OR(E58&gt;1000,E58&lt;-1000),IF(ISERROR(E58/E35),TRUE,OR(E58/E35&gt;0.05,E58/E35&lt;-0.05))),"FLAG","IGNORE")</f>
        <v>IGNORE</v>
      </c>
      <c r="F62" s="68" t="str">
        <f>IF(AND(OR(F58&gt;1000,F58&lt;-1000),IF(ISERROR(F58/F35),TRUE,OR(F58/F35&gt;0.05,F58/F35&lt;-0.05))),"FLAG","IGNORE")</f>
        <v>FLAG</v>
      </c>
      <c r="G62" s="68" t="str">
        <f>IF(AND(OR(G58&gt;1000,G58&lt;-1000),IF(ISERROR(G58/G35),TRUE,OR(G58/G35&gt;0.05,G58/G35&lt;-0.05))),"FLAG","IGNORE")</f>
        <v>IGNORE</v>
      </c>
      <c r="H62" s="68" t="str">
        <f>IF(AND(OR(H58&gt;1000,H58&lt;-1000),IF(ISERROR(H58/H35),TRUE,OR(H58/H35&gt;0.05,H58/H35&lt;-0.05))),"FLAG","IGNORE")</f>
        <v>FLAG</v>
      </c>
      <c r="I62" s="68" t="str">
        <f>IF(AND(OR(I58&gt;1000,I58&lt;-1000),IF(ISERROR(I58/I35),TRUE,OR(I58/I35&gt;0.05,I58/I35&lt;-0.05))),"FLAG","IGNORE")</f>
        <v>IGNORE</v>
      </c>
      <c r="J62" s="68" t="str">
        <f>IF(AND(OR(J58&gt;1000,J58&lt;-1000),IF(ISERROR(J58/J35),TRUE,OR(J58/J35&gt;0.05,J58/J35&lt;-0.05))),"FLAG","IGNORE")</f>
        <v>FLAG</v>
      </c>
      <c r="K62" s="68" t="str">
        <f>IF(AND(OR(K58&gt;1000,K58&lt;-1000),IF(ISERROR(K58/K35),TRUE,OR(K58/K35&gt;0.05,K58/K35&lt;-0.05))),"FLAG","IGNORE")</f>
        <v>FLAG</v>
      </c>
      <c r="L62" s="68" t="str">
        <f>IF(AND(OR(L58&gt;1000,L58&lt;-1000),IF(ISERROR(L58/L35),TRUE,OR(L58/L35&gt;0.05,L58/L35&lt;-0.05))),"FLAG","IGNORE")</f>
        <v>IGNORE</v>
      </c>
      <c r="M62" s="68" t="str">
        <f>IF(AND(OR(M58&gt;1000,M58&lt;-1000),IF(ISERROR(M58/M35),TRUE,OR(M58/M35&gt;0.05,M58/M35&lt;-0.05))),"FLAG","IGNORE")</f>
        <v>IGNORE</v>
      </c>
      <c r="N62" s="68" t="str">
        <f>IF(AND(OR(N58&gt;1000,N58&lt;-1000),IF(ISERROR(N58/N35),TRUE,OR(N58/N35&gt;0.05,N58/N35&lt;-0.05))),"FLAG","IGNORE")</f>
        <v>FLAG</v>
      </c>
      <c r="O62" s="68" t="str">
        <f>IF(AND(OR(O58&gt;1000,O58&lt;-1000),IF(ISERROR(O58/O35),TRUE,OR(O58/O35&gt;0.05,O58/O35&lt;-0.05))),"FLAG","IGNORE")</f>
        <v>FLAG</v>
      </c>
      <c r="P62" s="68" t="str">
        <f>IF(AND(OR(P58&gt;1000,P58&lt;-1000),IF(ISERROR(P58/P35),TRUE,OR(P58/P35&gt;0.05,P58/P35&lt;-0.05))),"FLAG","IGNORE")</f>
        <v>FLAG</v>
      </c>
      <c r="Q62" s="68" t="str">
        <f>IF(AND(OR(Q58&gt;1000,Q58&lt;-1000),IF(ISERROR(Q58/Q35),TRUE,OR(Q58/Q35&gt;0.05,Q58/Q35&lt;-0.05))),"FLAG","IGNORE")</f>
        <v>IGNORE</v>
      </c>
      <c r="R62" s="68" t="str">
        <f>IF(AND(OR(R58&gt;1000,R58&lt;-1000),IF(ISERROR(R58/R35),TRUE,OR(R58/R35&gt;0.05,R58/R35&lt;-0.05))),"FLAG","IGNORE")</f>
        <v>IGNORE</v>
      </c>
      <c r="S62" s="68" t="str">
        <f>IF(AND(OR(S58&gt;1000,S58&lt;-1000),IF(ISERROR(S58/S35),TRUE,OR(S58/S35&gt;0.05,S58/S35&lt;-0.05))),"FLAG","IGNORE")</f>
        <v>IGNORE</v>
      </c>
      <c r="T62" s="68" t="str">
        <f>IF(AND(OR(T58&gt;1000,T58&lt;-1000),IF(ISERROR(T58/T35),TRUE,OR(T58/T35&gt;0.05,T58/T35&lt;-0.05))),"FLAG","IGNORE")</f>
        <v>IGNORE</v>
      </c>
      <c r="U62" s="68" t="str">
        <f>IF(AND(OR(U58&gt;1000,U58&lt;-1000),IF(ISERROR(U58/U35),TRUE,OR(U58/U35&gt;0.05,U58/U35&lt;-0.05))),"FLAG","IGNORE")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674" priority="22" stopIfTrue="1">
      <formula>ABS(ROUND(C8,0)-C8)&gt;0</formula>
    </cfRule>
  </conditionalFormatting>
  <conditionalFormatting sqref="N49 N52">
    <cfRule type="cellIs" dxfId="673" priority="25" stopIfTrue="1" operator="equal">
      <formula>"FAIL"</formula>
    </cfRule>
  </conditionalFormatting>
  <conditionalFormatting sqref="N49">
    <cfRule type="cellIs" dxfId="672" priority="21" stopIfTrue="1" operator="equal">
      <formula>"PASS"</formula>
    </cfRule>
  </conditionalFormatting>
  <conditionalFormatting sqref="N52">
    <cfRule type="cellIs" dxfId="671" priority="20" stopIfTrue="1" operator="equal">
      <formula>"PASS"</formula>
    </cfRule>
  </conditionalFormatting>
  <conditionalFormatting sqref="C21:E21">
    <cfRule type="expression" dxfId="670" priority="19" stopIfTrue="1">
      <formula>ABS(ROUND(C21,0)-C21)&gt;0</formula>
    </cfRule>
  </conditionalFormatting>
  <conditionalFormatting sqref="G21">
    <cfRule type="expression" dxfId="669" priority="18" stopIfTrue="1">
      <formula>ABS(ROUND(G21,0)-G21)&gt;0</formula>
    </cfRule>
  </conditionalFormatting>
  <conditionalFormatting sqref="I21:J21">
    <cfRule type="expression" dxfId="668" priority="17" stopIfTrue="1">
      <formula>ABS(ROUND(I21,0)-I21)&gt;0</formula>
    </cfRule>
  </conditionalFormatting>
  <conditionalFormatting sqref="L21:O21">
    <cfRule type="expression" dxfId="667" priority="16" stopIfTrue="1">
      <formula>ABS(ROUND(L21,0)-L21)&gt;0</formula>
    </cfRule>
  </conditionalFormatting>
  <conditionalFormatting sqref="Q21:S21">
    <cfRule type="expression" dxfId="666" priority="15" stopIfTrue="1">
      <formula>ABS(ROUND(Q21,0)-Q21)&gt;0</formula>
    </cfRule>
  </conditionalFormatting>
  <conditionalFormatting sqref="C9:E9">
    <cfRule type="expression" dxfId="665" priority="14" stopIfTrue="1">
      <formula>ABS(ROUND(C9,0)-C9)&gt;0</formula>
    </cfRule>
  </conditionalFormatting>
  <conditionalFormatting sqref="G9">
    <cfRule type="expression" dxfId="664" priority="13" stopIfTrue="1">
      <formula>ABS(ROUND(G9,0)-G9)&gt;0</formula>
    </cfRule>
  </conditionalFormatting>
  <conditionalFormatting sqref="I9:J9">
    <cfRule type="expression" dxfId="663" priority="12" stopIfTrue="1">
      <formula>ABS(ROUND(I9,0)-I9)&gt;0</formula>
    </cfRule>
  </conditionalFormatting>
  <conditionalFormatting sqref="L9:O9">
    <cfRule type="expression" dxfId="662" priority="11" stopIfTrue="1">
      <formula>ABS(ROUND(L9,0)-L9)&gt;0</formula>
    </cfRule>
  </conditionalFormatting>
  <conditionalFormatting sqref="Q9:S9">
    <cfRule type="expression" dxfId="661" priority="10" stopIfTrue="1">
      <formula>ABS(ROUND(Q9,0)-Q9)&gt;0</formula>
    </cfRule>
  </conditionalFormatting>
  <conditionalFormatting sqref="C20:E20">
    <cfRule type="expression" dxfId="660" priority="9" stopIfTrue="1">
      <formula>ABS(ROUND(C20,0)-C20)&gt;0</formula>
    </cfRule>
  </conditionalFormatting>
  <conditionalFormatting sqref="G20">
    <cfRule type="expression" dxfId="659" priority="8" stopIfTrue="1">
      <formula>ABS(ROUND(G20,0)-G20)&gt;0</formula>
    </cfRule>
  </conditionalFormatting>
  <conditionalFormatting sqref="I20:J20">
    <cfRule type="expression" dxfId="658" priority="7" stopIfTrue="1">
      <formula>ABS(ROUND(I20,0)-I20)&gt;0</formula>
    </cfRule>
  </conditionalFormatting>
  <conditionalFormatting sqref="M20:O20">
    <cfRule type="expression" dxfId="657" priority="6" stopIfTrue="1">
      <formula>ABS(ROUND(M20,0)-M20)&gt;0</formula>
    </cfRule>
  </conditionalFormatting>
  <conditionalFormatting sqref="L20">
    <cfRule type="expression" dxfId="656" priority="5" stopIfTrue="1">
      <formula>ABS(ROUND(L20,0)-L20)&gt;0</formula>
    </cfRule>
  </conditionalFormatting>
  <conditionalFormatting sqref="Q20:S20">
    <cfRule type="expression" dxfId="655" priority="4" stopIfTrue="1">
      <formula>ABS(ROUND(Q20,0)-Q20)&gt;0</formula>
    </cfRule>
  </conditionalFormatting>
  <conditionalFormatting sqref="X28 X8:X13 X19:X23">
    <cfRule type="cellIs" dxfId="654" priority="23" stopIfTrue="1" operator="equal">
      <formula>0</formula>
    </cfRule>
    <cfRule type="cellIs" dxfId="653" priority="24" stopIfTrue="1" operator="notEqual">
      <formula>0</formula>
    </cfRule>
  </conditionalFormatting>
  <conditionalFormatting sqref="Q10:S10 L10:O10 I10:J10 G10 C10:E10">
    <cfRule type="expression" dxfId="652" priority="3" stopIfTrue="1">
      <formula>ABS(ROUND(C10,0)-C10)&gt;0</formula>
    </cfRule>
  </conditionalFormatting>
  <conditionalFormatting sqref="C33:U35">
    <cfRule type="expression" dxfId="651" priority="26">
      <formula>IF(C60="IGNORE","TRUE","FALSE")</formula>
    </cfRule>
    <cfRule type="expression" dxfId="650" priority="27">
      <formula>IF(C60="FLAG","TRUE","FALSE")</formula>
    </cfRule>
  </conditionalFormatting>
  <conditionalFormatting sqref="R30">
    <cfRule type="expression" dxfId="649" priority="2" stopIfTrue="1">
      <formula>ABS(ROUND(R30,0)-R30)&gt;0</formula>
    </cfRule>
  </conditionalFormatting>
  <conditionalFormatting sqref="C8">
    <cfRule type="expression" dxfId="648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B1:X62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50</v>
      </c>
      <c r="F2" s="83"/>
      <c r="G2" s="83"/>
      <c r="H2" s="83"/>
      <c r="I2" s="84"/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126</v>
      </c>
      <c r="E8" s="33">
        <v>1842</v>
      </c>
      <c r="F8" s="34">
        <f>SUM(D8:E8)</f>
        <v>1968</v>
      </c>
      <c r="G8" s="33">
        <v>714</v>
      </c>
      <c r="H8" s="34">
        <f>SUM(C8,F8,G8)</f>
        <v>2682</v>
      </c>
      <c r="I8" s="33">
        <v>251</v>
      </c>
      <c r="J8" s="33">
        <v>652</v>
      </c>
      <c r="K8" s="34">
        <f>SUM(I8:J8)</f>
        <v>903</v>
      </c>
      <c r="L8" s="33">
        <v>329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3914</v>
      </c>
      <c r="V8" s="4"/>
      <c r="W8" s="11">
        <v>3914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-774</v>
      </c>
      <c r="F11" s="34">
        <f>SUM(D11:E11)</f>
        <v>-774</v>
      </c>
      <c r="G11" s="33">
        <v>-88</v>
      </c>
      <c r="H11" s="34">
        <f>SUM(C11,F11,G11)</f>
        <v>-862</v>
      </c>
      <c r="I11" s="33">
        <v>0</v>
      </c>
      <c r="J11" s="33">
        <v>-273</v>
      </c>
      <c r="K11" s="34">
        <f>SUM(I11:J11)</f>
        <v>-273</v>
      </c>
      <c r="L11" s="33">
        <v>-70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-1205</v>
      </c>
      <c r="W11" s="11">
        <v>-1205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2433</v>
      </c>
      <c r="E12" s="33">
        <v>11156</v>
      </c>
      <c r="F12" s="34">
        <f>SUM(D12:E12)</f>
        <v>13589</v>
      </c>
      <c r="G12" s="33">
        <v>9339</v>
      </c>
      <c r="H12" s="34">
        <f>SUM(C12,F12,G12)</f>
        <v>22928</v>
      </c>
      <c r="I12" s="33">
        <v>2857</v>
      </c>
      <c r="J12" s="33">
        <v>5672</v>
      </c>
      <c r="K12" s="34">
        <f>SUM(I12:J12)</f>
        <v>8529</v>
      </c>
      <c r="L12" s="33">
        <v>7285</v>
      </c>
      <c r="M12" s="33">
        <v>1031</v>
      </c>
      <c r="N12" s="33">
        <v>9848</v>
      </c>
      <c r="O12" s="33">
        <v>381</v>
      </c>
      <c r="P12" s="34">
        <f>SUM(M12:O12)</f>
        <v>11260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50002</v>
      </c>
      <c r="V12" s="4"/>
      <c r="W12" s="11">
        <v>50002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2559</v>
      </c>
      <c r="E13" s="21">
        <f t="shared" si="1"/>
        <v>12224</v>
      </c>
      <c r="F13" s="21">
        <f t="shared" si="1"/>
        <v>14783</v>
      </c>
      <c r="G13" s="21">
        <f t="shared" si="1"/>
        <v>9965</v>
      </c>
      <c r="H13" s="21">
        <f t="shared" si="1"/>
        <v>24748</v>
      </c>
      <c r="I13" s="21">
        <f t="shared" si="1"/>
        <v>3108</v>
      </c>
      <c r="J13" s="21">
        <f t="shared" si="1"/>
        <v>6051</v>
      </c>
      <c r="K13" s="21">
        <f t="shared" si="1"/>
        <v>9159</v>
      </c>
      <c r="L13" s="21">
        <f t="shared" si="1"/>
        <v>7544</v>
      </c>
      <c r="M13" s="21">
        <f t="shared" si="1"/>
        <v>1031</v>
      </c>
      <c r="N13" s="21">
        <f t="shared" si="1"/>
        <v>9848</v>
      </c>
      <c r="O13" s="21">
        <f t="shared" si="1"/>
        <v>381</v>
      </c>
      <c r="P13" s="21">
        <f t="shared" si="1"/>
        <v>11260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52711</v>
      </c>
      <c r="V13" s="4"/>
      <c r="W13" s="11">
        <v>52711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2559</v>
      </c>
      <c r="E16" s="21">
        <f t="shared" si="2"/>
        <v>12224</v>
      </c>
      <c r="F16" s="21">
        <f t="shared" si="2"/>
        <v>14783</v>
      </c>
      <c r="G16" s="21">
        <f t="shared" si="2"/>
        <v>9965</v>
      </c>
      <c r="H16" s="21">
        <f t="shared" si="2"/>
        <v>24748</v>
      </c>
      <c r="I16" s="21">
        <f t="shared" si="2"/>
        <v>3108</v>
      </c>
      <c r="J16" s="21">
        <f t="shared" si="2"/>
        <v>6051</v>
      </c>
      <c r="K16" s="21">
        <f t="shared" si="2"/>
        <v>9159</v>
      </c>
      <c r="L16" s="21">
        <f t="shared" si="2"/>
        <v>7544</v>
      </c>
      <c r="M16" s="21">
        <f t="shared" si="2"/>
        <v>1031</v>
      </c>
      <c r="N16" s="21">
        <f t="shared" si="2"/>
        <v>9848</v>
      </c>
      <c r="O16" s="21">
        <f t="shared" si="2"/>
        <v>381</v>
      </c>
      <c r="P16" s="21">
        <f t="shared" si="2"/>
        <v>11260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52711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-2</v>
      </c>
      <c r="E22" s="33">
        <v>-3271</v>
      </c>
      <c r="F22" s="34">
        <f>SUM(D22:E22)</f>
        <v>-3273</v>
      </c>
      <c r="G22" s="33">
        <v>-123</v>
      </c>
      <c r="H22" s="34">
        <f>SUM(C22,F22,G22)</f>
        <v>-3396</v>
      </c>
      <c r="I22" s="33">
        <v>0</v>
      </c>
      <c r="J22" s="33">
        <v>-1818</v>
      </c>
      <c r="K22" s="34">
        <f>SUM(I22:J22)</f>
        <v>-1818</v>
      </c>
      <c r="L22" s="33">
        <v>-20086</v>
      </c>
      <c r="M22" s="33">
        <v>0</v>
      </c>
      <c r="N22" s="33">
        <v>0</v>
      </c>
      <c r="O22" s="33">
        <v>-2493</v>
      </c>
      <c r="P22" s="34">
        <f>SUM(M22:O22)</f>
        <v>-2493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-27793</v>
      </c>
      <c r="V22" s="4"/>
      <c r="W22" s="11">
        <v>-27793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-2</v>
      </c>
      <c r="E23" s="21">
        <f t="shared" si="3"/>
        <v>-3271</v>
      </c>
      <c r="F23" s="21">
        <f t="shared" si="3"/>
        <v>-3273</v>
      </c>
      <c r="G23" s="21">
        <f t="shared" si="3"/>
        <v>-123</v>
      </c>
      <c r="H23" s="21">
        <f t="shared" si="3"/>
        <v>-3396</v>
      </c>
      <c r="I23" s="21">
        <f t="shared" si="3"/>
        <v>0</v>
      </c>
      <c r="J23" s="21">
        <f t="shared" si="3"/>
        <v>-1818</v>
      </c>
      <c r="K23" s="21">
        <f t="shared" si="3"/>
        <v>-1818</v>
      </c>
      <c r="L23" s="21">
        <f t="shared" si="3"/>
        <v>-20086</v>
      </c>
      <c r="M23" s="21">
        <f t="shared" si="3"/>
        <v>0</v>
      </c>
      <c r="N23" s="21">
        <f t="shared" si="3"/>
        <v>0</v>
      </c>
      <c r="O23" s="21">
        <f t="shared" si="3"/>
        <v>-2493</v>
      </c>
      <c r="P23" s="21">
        <f t="shared" si="3"/>
        <v>-2493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-27793</v>
      </c>
      <c r="V23" s="4"/>
      <c r="W23" s="11">
        <v>-27793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-2</v>
      </c>
      <c r="E26" s="21">
        <f t="shared" si="4"/>
        <v>-3271</v>
      </c>
      <c r="F26" s="21">
        <f t="shared" si="4"/>
        <v>-3273</v>
      </c>
      <c r="G26" s="21">
        <f t="shared" si="4"/>
        <v>-123</v>
      </c>
      <c r="H26" s="21">
        <f t="shared" si="4"/>
        <v>-3396</v>
      </c>
      <c r="I26" s="21">
        <f t="shared" si="4"/>
        <v>0</v>
      </c>
      <c r="J26" s="21">
        <f t="shared" si="4"/>
        <v>-1818</v>
      </c>
      <c r="K26" s="21">
        <f t="shared" si="4"/>
        <v>-1818</v>
      </c>
      <c r="L26" s="21">
        <f t="shared" si="4"/>
        <v>-20086</v>
      </c>
      <c r="M26" s="21">
        <f t="shared" si="4"/>
        <v>0</v>
      </c>
      <c r="N26" s="21">
        <f t="shared" si="4"/>
        <v>0</v>
      </c>
      <c r="O26" s="21">
        <f t="shared" si="4"/>
        <v>-2493</v>
      </c>
      <c r="P26" s="21">
        <f t="shared" si="4"/>
        <v>-2493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-27793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2557</v>
      </c>
      <c r="E28" s="17">
        <f t="shared" si="5"/>
        <v>8953</v>
      </c>
      <c r="F28" s="17">
        <f t="shared" si="5"/>
        <v>11510</v>
      </c>
      <c r="G28" s="17">
        <f t="shared" si="5"/>
        <v>9842</v>
      </c>
      <c r="H28" s="17">
        <f t="shared" si="5"/>
        <v>21352</v>
      </c>
      <c r="I28" s="17">
        <f t="shared" si="5"/>
        <v>3108</v>
      </c>
      <c r="J28" s="17">
        <f t="shared" si="5"/>
        <v>4233</v>
      </c>
      <c r="K28" s="17">
        <f t="shared" si="5"/>
        <v>7341</v>
      </c>
      <c r="L28" s="17">
        <f t="shared" si="5"/>
        <v>-12542</v>
      </c>
      <c r="M28" s="17">
        <f t="shared" si="5"/>
        <v>1031</v>
      </c>
      <c r="N28" s="17">
        <f t="shared" si="5"/>
        <v>9848</v>
      </c>
      <c r="O28" s="17">
        <f t="shared" si="5"/>
        <v>-2112</v>
      </c>
      <c r="P28" s="17">
        <f t="shared" si="5"/>
        <v>8767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24918</v>
      </c>
      <c r="V28" s="4"/>
      <c r="W28" s="11">
        <v>24918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78</v>
      </c>
      <c r="F30" s="34">
        <f>SUM(D30:E30)</f>
        <v>78</v>
      </c>
      <c r="G30" s="33">
        <v>0</v>
      </c>
      <c r="H30" s="34">
        <f>SUM(C30,F30,G30)</f>
        <v>78</v>
      </c>
      <c r="I30" s="33">
        <v>0</v>
      </c>
      <c r="J30" s="33">
        <v>10</v>
      </c>
      <c r="K30" s="34">
        <f>SUM(I30:J30)</f>
        <v>10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88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1525</v>
      </c>
      <c r="E33" s="38">
        <v>11236</v>
      </c>
      <c r="F33" s="38">
        <v>12761</v>
      </c>
      <c r="G33" s="38">
        <v>10059</v>
      </c>
      <c r="H33" s="38">
        <v>22820</v>
      </c>
      <c r="I33" s="38">
        <v>3237</v>
      </c>
      <c r="J33" s="38">
        <v>6267</v>
      </c>
      <c r="K33" s="38">
        <v>9504</v>
      </c>
      <c r="L33" s="38">
        <v>6952</v>
      </c>
      <c r="M33" s="38">
        <v>1052</v>
      </c>
      <c r="N33" s="38">
        <v>10049</v>
      </c>
      <c r="O33" s="38">
        <v>316</v>
      </c>
      <c r="P33" s="38">
        <v>11417</v>
      </c>
      <c r="Q33" s="38">
        <v>0</v>
      </c>
      <c r="R33" s="38">
        <v>0</v>
      </c>
      <c r="S33" s="38">
        <v>0</v>
      </c>
      <c r="T33" s="38">
        <v>0</v>
      </c>
      <c r="U33" s="38">
        <v>50693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-21</v>
      </c>
      <c r="E34" s="38">
        <v>-3312</v>
      </c>
      <c r="F34" s="38">
        <v>-3333</v>
      </c>
      <c r="G34" s="38">
        <v>-90</v>
      </c>
      <c r="H34" s="38">
        <v>-3423</v>
      </c>
      <c r="I34" s="38">
        <v>0</v>
      </c>
      <c r="J34" s="38">
        <v>-2054</v>
      </c>
      <c r="K34" s="38">
        <v>-2054</v>
      </c>
      <c r="L34" s="38">
        <v>-20203</v>
      </c>
      <c r="M34" s="38">
        <v>0</v>
      </c>
      <c r="N34" s="38">
        <v>0</v>
      </c>
      <c r="O34" s="38">
        <v>-2511</v>
      </c>
      <c r="P34" s="38">
        <v>-2511</v>
      </c>
      <c r="Q34" s="38">
        <v>0</v>
      </c>
      <c r="R34" s="38">
        <v>0</v>
      </c>
      <c r="S34" s="38">
        <v>0</v>
      </c>
      <c r="T34" s="38">
        <v>0</v>
      </c>
      <c r="U34" s="38">
        <v>-28191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1504</v>
      </c>
      <c r="E35" s="38">
        <v>7924</v>
      </c>
      <c r="F35" s="38">
        <v>9428</v>
      </c>
      <c r="G35" s="38">
        <v>9969</v>
      </c>
      <c r="H35" s="38">
        <v>19397</v>
      </c>
      <c r="I35" s="38">
        <v>3237</v>
      </c>
      <c r="J35" s="38">
        <v>4213</v>
      </c>
      <c r="K35" s="38">
        <v>7450</v>
      </c>
      <c r="L35" s="38">
        <v>-13251</v>
      </c>
      <c r="M35" s="38">
        <v>1052</v>
      </c>
      <c r="N35" s="38">
        <v>10049</v>
      </c>
      <c r="O35" s="38">
        <v>-2195</v>
      </c>
      <c r="P35" s="38">
        <v>8906</v>
      </c>
      <c r="Q35" s="38">
        <v>0</v>
      </c>
      <c r="R35" s="38">
        <v>0</v>
      </c>
      <c r="S35" s="38">
        <v>0</v>
      </c>
      <c r="T35" s="38">
        <v>0</v>
      </c>
      <c r="U35" s="38">
        <v>22502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2147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1578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66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581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2517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6889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66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6" spans="2:21">
      <c r="C56" s="69">
        <f>C16-C33</f>
        <v>0</v>
      </c>
      <c r="D56" s="69">
        <f>D16-D33</f>
        <v>1034</v>
      </c>
      <c r="E56" s="69">
        <f>E16-E33</f>
        <v>988</v>
      </c>
      <c r="F56" s="69">
        <f>F16-F33</f>
        <v>2022</v>
      </c>
      <c r="G56" s="69">
        <f>G16-G33</f>
        <v>-94</v>
      </c>
      <c r="H56" s="69">
        <f>H16-H33</f>
        <v>1928</v>
      </c>
      <c r="I56" s="69">
        <f>I16-I33</f>
        <v>-129</v>
      </c>
      <c r="J56" s="69">
        <f>J16-J33</f>
        <v>-216</v>
      </c>
      <c r="K56" s="69">
        <f>K16-K33</f>
        <v>-345</v>
      </c>
      <c r="L56" s="69">
        <f>L16-L33</f>
        <v>592</v>
      </c>
      <c r="M56" s="69">
        <f>M16-M33</f>
        <v>-21</v>
      </c>
      <c r="N56" s="69">
        <f>N16-N33</f>
        <v>-201</v>
      </c>
      <c r="O56" s="69">
        <f>O16-O33</f>
        <v>65</v>
      </c>
      <c r="P56" s="69">
        <f>P16-P33</f>
        <v>-157</v>
      </c>
      <c r="Q56" s="69">
        <f>Q16-Q33</f>
        <v>0</v>
      </c>
      <c r="R56" s="69">
        <f>R16-R33</f>
        <v>0</v>
      </c>
      <c r="S56" s="69">
        <f>S16-S33</f>
        <v>0</v>
      </c>
      <c r="T56" s="69">
        <f>T16-T33</f>
        <v>0</v>
      </c>
      <c r="U56" s="69">
        <f>U16-U33</f>
        <v>2018</v>
      </c>
    </row>
    <row r="57" spans="2:21">
      <c r="C57" s="69">
        <f>C26-C34</f>
        <v>0</v>
      </c>
      <c r="D57" s="69">
        <f>D26-D34</f>
        <v>19</v>
      </c>
      <c r="E57" s="69">
        <f>E26-E34</f>
        <v>41</v>
      </c>
      <c r="F57" s="69">
        <f>F26-F34</f>
        <v>60</v>
      </c>
      <c r="G57" s="69">
        <f>G26-G34</f>
        <v>-33</v>
      </c>
      <c r="H57" s="69">
        <f>H26-H34</f>
        <v>27</v>
      </c>
      <c r="I57" s="69">
        <f>I26-I34</f>
        <v>0</v>
      </c>
      <c r="J57" s="69">
        <f>J26-J34</f>
        <v>236</v>
      </c>
      <c r="K57" s="69">
        <f>K26-K34</f>
        <v>236</v>
      </c>
      <c r="L57" s="69">
        <f>L26-L34</f>
        <v>117</v>
      </c>
      <c r="M57" s="69">
        <f>M26-M34</f>
        <v>0</v>
      </c>
      <c r="N57" s="69">
        <f>N26-N34</f>
        <v>0</v>
      </c>
      <c r="O57" s="69">
        <f>O26-O34</f>
        <v>18</v>
      </c>
      <c r="P57" s="69">
        <f>P26-P34</f>
        <v>18</v>
      </c>
      <c r="Q57" s="69">
        <f>Q26-Q34</f>
        <v>0</v>
      </c>
      <c r="R57" s="69">
        <f>R26-R34</f>
        <v>0</v>
      </c>
      <c r="S57" s="69">
        <f>S26-S34</f>
        <v>0</v>
      </c>
      <c r="T57" s="69">
        <f>T26-T34</f>
        <v>0</v>
      </c>
      <c r="U57" s="69">
        <f>U26-U34</f>
        <v>398</v>
      </c>
    </row>
    <row r="58" spans="2:21">
      <c r="C58" s="69">
        <f>C28-C35</f>
        <v>0</v>
      </c>
      <c r="D58" s="69">
        <f>D28-D35</f>
        <v>1053</v>
      </c>
      <c r="E58" s="69">
        <f>E28-E35</f>
        <v>1029</v>
      </c>
      <c r="F58" s="69">
        <f>F28-F35</f>
        <v>2082</v>
      </c>
      <c r="G58" s="69">
        <f>G28-G35</f>
        <v>-127</v>
      </c>
      <c r="H58" s="69">
        <f>H28-H35</f>
        <v>1955</v>
      </c>
      <c r="I58" s="69">
        <f>I28-I35</f>
        <v>-129</v>
      </c>
      <c r="J58" s="69">
        <f>J28-J35</f>
        <v>20</v>
      </c>
      <c r="K58" s="69">
        <f>K28-K35</f>
        <v>-109</v>
      </c>
      <c r="L58" s="69">
        <f>L28-L35</f>
        <v>709</v>
      </c>
      <c r="M58" s="69">
        <f>M28-M35</f>
        <v>-21</v>
      </c>
      <c r="N58" s="69">
        <f>N28-N35</f>
        <v>-201</v>
      </c>
      <c r="O58" s="69">
        <f>O28-O35</f>
        <v>83</v>
      </c>
      <c r="P58" s="69">
        <f>P28-P35</f>
        <v>-139</v>
      </c>
      <c r="Q58" s="69">
        <f>Q28-Q35</f>
        <v>0</v>
      </c>
      <c r="R58" s="69">
        <f>R28-R35</f>
        <v>0</v>
      </c>
      <c r="S58" s="69">
        <f>S28-S35</f>
        <v>0</v>
      </c>
      <c r="T58" s="69">
        <f>T28-T35</f>
        <v>0</v>
      </c>
      <c r="U58" s="69">
        <f>U28-U35</f>
        <v>2416</v>
      </c>
    </row>
    <row r="59" spans="2:21"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</row>
    <row r="60" spans="2:21">
      <c r="C60" s="68" t="str">
        <f>IF(AND(OR(C56&gt;1000,C56&lt;-1000),IF(ISERROR(C56/C33),TRUE,OR(C56/C33&gt;0.05,C56/C33&lt;-0.05))),"FLAG","IGNORE")</f>
        <v>IGNORE</v>
      </c>
      <c r="D60" s="68" t="str">
        <f>IF(AND(OR(D56&gt;1000,D56&lt;-1000),IF(ISERROR(D56/D33),TRUE,OR(D56/D33&gt;0.05,D56/D33&lt;-0.05))),"FLAG","IGNORE")</f>
        <v>FLAG</v>
      </c>
      <c r="E60" s="68" t="str">
        <f>IF(AND(OR(E56&gt;1000,E56&lt;-1000),IF(ISERROR(E56/E33),TRUE,OR(E56/E33&gt;0.05,E56/E33&lt;-0.05))),"FLAG","IGNORE")</f>
        <v>IGNORE</v>
      </c>
      <c r="F60" s="68" t="str">
        <f>IF(AND(OR(F56&gt;1000,F56&lt;-1000),IF(ISERROR(F56/F33),TRUE,OR(F56/F33&gt;0.05,F56/F33&lt;-0.05))),"FLAG","IGNORE")</f>
        <v>FLAG</v>
      </c>
      <c r="G60" s="68" t="str">
        <f>IF(AND(OR(G56&gt;1000,G56&lt;-1000),IF(ISERROR(G56/G33),TRUE,OR(G56/G33&gt;0.05,G56/G33&lt;-0.05))),"FLAG","IGNORE")</f>
        <v>IGNORE</v>
      </c>
      <c r="H60" s="68" t="str">
        <f>IF(AND(OR(H56&gt;1000,H56&lt;-1000),IF(ISERROR(H56/H33),TRUE,OR(H56/H33&gt;0.05,H56/H33&lt;-0.05))),"FLAG","IGNORE")</f>
        <v>FLAG</v>
      </c>
      <c r="I60" s="68" t="str">
        <f>IF(AND(OR(I56&gt;1000,I56&lt;-1000),IF(ISERROR(I56/I33),TRUE,OR(I56/I33&gt;0.05,I56/I33&lt;-0.05))),"FLAG","IGNORE")</f>
        <v>IGNORE</v>
      </c>
      <c r="J60" s="68" t="str">
        <f>IF(AND(OR(J56&gt;1000,J56&lt;-1000),IF(ISERROR(J56/J33),TRUE,OR(J56/J33&gt;0.05,J56/J33&lt;-0.05))),"FLAG","IGNORE")</f>
        <v>IGNORE</v>
      </c>
      <c r="K60" s="68" t="str">
        <f>IF(AND(OR(K56&gt;1000,K56&lt;-1000),IF(ISERROR(K56/K33),TRUE,OR(K56/K33&gt;0.05,K56/K33&lt;-0.05))),"FLAG","IGNORE")</f>
        <v>IGNORE</v>
      </c>
      <c r="L60" s="68" t="str">
        <f>IF(AND(OR(L56&gt;1000,L56&lt;-1000),IF(ISERROR(L56/L33),TRUE,OR(L56/L33&gt;0.05,L56/L33&lt;-0.05))),"FLAG","IGNORE")</f>
        <v>IGNORE</v>
      </c>
      <c r="M60" s="68" t="str">
        <f>IF(AND(OR(M56&gt;1000,M56&lt;-1000),IF(ISERROR(M56/M33),TRUE,OR(M56/M33&gt;0.05,M56/M33&lt;-0.05))),"FLAG","IGNORE")</f>
        <v>IGNORE</v>
      </c>
      <c r="N60" s="68" t="str">
        <f>IF(AND(OR(N56&gt;1000,N56&lt;-1000),IF(ISERROR(N56/N33),TRUE,OR(N56/N33&gt;0.05,N56/N33&lt;-0.05))),"FLAG","IGNORE")</f>
        <v>IGNORE</v>
      </c>
      <c r="O60" s="68" t="str">
        <f>IF(AND(OR(O56&gt;1000,O56&lt;-1000),IF(ISERROR(O56/O33),TRUE,OR(O56/O33&gt;0.05,O56/O33&lt;-0.05))),"FLAG","IGNORE")</f>
        <v>IGNORE</v>
      </c>
      <c r="P60" s="68" t="str">
        <f>IF(AND(OR(P56&gt;1000,P56&lt;-1000),IF(ISERROR(P56/P33),TRUE,OR(P56/P33&gt;0.05,P56/P33&lt;-0.05))),"FLAG","IGNORE")</f>
        <v>IGNORE</v>
      </c>
      <c r="Q60" s="68" t="str">
        <f>IF(AND(OR(Q56&gt;1000,Q56&lt;-1000),IF(ISERROR(Q56/Q33),TRUE,OR(Q56/Q33&gt;0.05,Q56/Q33&lt;-0.05))),"FLAG","IGNORE")</f>
        <v>IGNORE</v>
      </c>
      <c r="R60" s="68" t="str">
        <f>IF(AND(OR(R56&gt;1000,R56&lt;-1000),IF(ISERROR(R56/R33),TRUE,OR(R56/R33&gt;0.05,R56/R33&lt;-0.05))),"FLAG","IGNORE")</f>
        <v>IGNORE</v>
      </c>
      <c r="S60" s="68" t="str">
        <f>IF(AND(OR(S56&gt;1000,S56&lt;-1000),IF(ISERROR(S56/S33),TRUE,OR(S56/S33&gt;0.05,S56/S33&lt;-0.05))),"FLAG","IGNORE")</f>
        <v>IGNORE</v>
      </c>
      <c r="T60" s="68" t="str">
        <f>IF(AND(OR(T56&gt;1000,T56&lt;-1000),IF(ISERROR(T56/T33),TRUE,OR(T56/T33&gt;0.05,T56/T33&lt;-0.05))),"FLAG","IGNORE")</f>
        <v>IGNORE</v>
      </c>
      <c r="U60" s="68" t="str">
        <f>IF(AND(OR(U56&gt;1000,U56&lt;-1000),IF(ISERROR(U56/U33),TRUE,OR(U56/U33&gt;0.05,U56/U33&lt;-0.05))),"FLAG","IGNORE")</f>
        <v>IGNORE</v>
      </c>
    </row>
    <row r="61" spans="2:21">
      <c r="C61" s="68" t="str">
        <f>IF(AND(OR(C57&gt;1000,C57&lt;-1000),IF(ISERROR(C57/C34),TRUE,OR(C57/C34&gt;0.05,C57/C34&lt;-0.05))),"FLAG","IGNORE")</f>
        <v>IGNORE</v>
      </c>
      <c r="D61" s="68" t="str">
        <f>IF(AND(OR(D57&gt;1000,D57&lt;-1000),IF(ISERROR(D57/D34),TRUE,OR(D57/D34&gt;0.05,D57/D34&lt;-0.05))),"FLAG","IGNORE")</f>
        <v>IGNORE</v>
      </c>
      <c r="E61" s="68" t="str">
        <f>IF(AND(OR(E57&gt;1000,E57&lt;-1000),IF(ISERROR(E57/E34),TRUE,OR(E57/E34&gt;0.05,E57/E34&lt;-0.05))),"FLAG","IGNORE")</f>
        <v>IGNORE</v>
      </c>
      <c r="F61" s="68" t="str">
        <f>IF(AND(OR(F57&gt;1000,F57&lt;-1000),IF(ISERROR(F57/F34),TRUE,OR(F57/F34&gt;0.05,F57/F34&lt;-0.05))),"FLAG","IGNORE")</f>
        <v>IGNORE</v>
      </c>
      <c r="G61" s="68" t="str">
        <f>IF(AND(OR(G57&gt;1000,G57&lt;-1000),IF(ISERROR(G57/G34),TRUE,OR(G57/G34&gt;0.05,G57/G34&lt;-0.05))),"FLAG","IGNORE")</f>
        <v>IGNORE</v>
      </c>
      <c r="H61" s="68" t="str">
        <f>IF(AND(OR(H57&gt;1000,H57&lt;-1000),IF(ISERROR(H57/H34),TRUE,OR(H57/H34&gt;0.05,H57/H34&lt;-0.05))),"FLAG","IGNORE")</f>
        <v>IGNORE</v>
      </c>
      <c r="I61" s="68" t="str">
        <f>IF(AND(OR(I57&gt;1000,I57&lt;-1000),IF(ISERROR(I57/I34),TRUE,OR(I57/I34&gt;0.05,I57/I34&lt;-0.05))),"FLAG","IGNORE")</f>
        <v>IGNORE</v>
      </c>
      <c r="J61" s="68" t="str">
        <f>IF(AND(OR(J57&gt;1000,J57&lt;-1000),IF(ISERROR(J57/J34),TRUE,OR(J57/J34&gt;0.05,J57/J34&lt;-0.05))),"FLAG","IGNORE")</f>
        <v>IGNORE</v>
      </c>
      <c r="K61" s="68" t="str">
        <f>IF(AND(OR(K57&gt;1000,K57&lt;-1000),IF(ISERROR(K57/K34),TRUE,OR(K57/K34&gt;0.05,K57/K34&lt;-0.05))),"FLAG","IGNORE")</f>
        <v>IGNORE</v>
      </c>
      <c r="L61" s="68" t="str">
        <f>IF(AND(OR(L57&gt;1000,L57&lt;-1000),IF(ISERROR(L57/L34),TRUE,OR(L57/L34&gt;0.05,L57/L34&lt;-0.05))),"FLAG","IGNORE")</f>
        <v>IGNORE</v>
      </c>
      <c r="M61" s="68" t="str">
        <f>IF(AND(OR(M57&gt;1000,M57&lt;-1000),IF(ISERROR(M57/M34),TRUE,OR(M57/M34&gt;0.05,M57/M34&lt;-0.05))),"FLAG","IGNORE")</f>
        <v>IGNORE</v>
      </c>
      <c r="N61" s="68" t="str">
        <f>IF(AND(OR(N57&gt;1000,N57&lt;-1000),IF(ISERROR(N57/N34),TRUE,OR(N57/N34&gt;0.05,N57/N34&lt;-0.05))),"FLAG","IGNORE")</f>
        <v>IGNORE</v>
      </c>
      <c r="O61" s="68" t="str">
        <f>IF(AND(OR(O57&gt;1000,O57&lt;-1000),IF(ISERROR(O57/O34),TRUE,OR(O57/O34&gt;0.05,O57/O34&lt;-0.05))),"FLAG","IGNORE")</f>
        <v>IGNORE</v>
      </c>
      <c r="P61" s="68" t="str">
        <f>IF(AND(OR(P57&gt;1000,P57&lt;-1000),IF(ISERROR(P57/P34),TRUE,OR(P57/P34&gt;0.05,P57/P34&lt;-0.05))),"FLAG","IGNORE")</f>
        <v>IGNORE</v>
      </c>
      <c r="Q61" s="68" t="str">
        <f>IF(AND(OR(Q57&gt;1000,Q57&lt;-1000),IF(ISERROR(Q57/Q34),TRUE,OR(Q57/Q34&gt;0.05,Q57/Q34&lt;-0.05))),"FLAG","IGNORE")</f>
        <v>IGNORE</v>
      </c>
      <c r="R61" s="68" t="str">
        <f>IF(AND(OR(R57&gt;1000,R57&lt;-1000),IF(ISERROR(R57/R34),TRUE,OR(R57/R34&gt;0.05,R57/R34&lt;-0.05))),"FLAG","IGNORE")</f>
        <v>IGNORE</v>
      </c>
      <c r="S61" s="68" t="str">
        <f>IF(AND(OR(S57&gt;1000,S57&lt;-1000),IF(ISERROR(S57/S34),TRUE,OR(S57/S34&gt;0.05,S57/S34&lt;-0.05))),"FLAG","IGNORE")</f>
        <v>IGNORE</v>
      </c>
      <c r="T61" s="68" t="str">
        <f>IF(AND(OR(T57&gt;1000,T57&lt;-1000),IF(ISERROR(T57/T34),TRUE,OR(T57/T34&gt;0.05,T57/T34&lt;-0.05))),"FLAG","IGNORE")</f>
        <v>IGNORE</v>
      </c>
      <c r="U61" s="68" t="str">
        <f>IF(AND(OR(U57&gt;1000,U57&lt;-1000),IF(ISERROR(U57/U34),TRUE,OR(U57/U34&gt;0.05,U57/U34&lt;-0.05))),"FLAG","IGNORE")</f>
        <v>IGNORE</v>
      </c>
    </row>
    <row r="62" spans="2:21">
      <c r="C62" s="68" t="str">
        <f>IF(AND(OR(C58&gt;1000,C58&lt;-1000),IF(ISERROR(C58/C35),TRUE,OR(C58/C35&gt;0.05,C58/C35&lt;-0.05))),"FLAG","IGNORE")</f>
        <v>IGNORE</v>
      </c>
      <c r="D62" s="68" t="str">
        <f>IF(AND(OR(D58&gt;1000,D58&lt;-1000),IF(ISERROR(D58/D35),TRUE,OR(D58/D35&gt;0.05,D58/D35&lt;-0.05))),"FLAG","IGNORE")</f>
        <v>FLAG</v>
      </c>
      <c r="E62" s="68" t="str">
        <f>IF(AND(OR(E58&gt;1000,E58&lt;-1000),IF(ISERROR(E58/E35),TRUE,OR(E58/E35&gt;0.05,E58/E35&lt;-0.05))),"FLAG","IGNORE")</f>
        <v>FLAG</v>
      </c>
      <c r="F62" s="68" t="str">
        <f>IF(AND(OR(F58&gt;1000,F58&lt;-1000),IF(ISERROR(F58/F35),TRUE,OR(F58/F35&gt;0.05,F58/F35&lt;-0.05))),"FLAG","IGNORE")</f>
        <v>FLAG</v>
      </c>
      <c r="G62" s="68" t="str">
        <f>IF(AND(OR(G58&gt;1000,G58&lt;-1000),IF(ISERROR(G58/G35),TRUE,OR(G58/G35&gt;0.05,G58/G35&lt;-0.05))),"FLAG","IGNORE")</f>
        <v>IGNORE</v>
      </c>
      <c r="H62" s="68" t="str">
        <f>IF(AND(OR(H58&gt;1000,H58&lt;-1000),IF(ISERROR(H58/H35),TRUE,OR(H58/H35&gt;0.05,H58/H35&lt;-0.05))),"FLAG","IGNORE")</f>
        <v>FLAG</v>
      </c>
      <c r="I62" s="68" t="str">
        <f>IF(AND(OR(I58&gt;1000,I58&lt;-1000),IF(ISERROR(I58/I35),TRUE,OR(I58/I35&gt;0.05,I58/I35&lt;-0.05))),"FLAG","IGNORE")</f>
        <v>IGNORE</v>
      </c>
      <c r="J62" s="68" t="str">
        <f>IF(AND(OR(J58&gt;1000,J58&lt;-1000),IF(ISERROR(J58/J35),TRUE,OR(J58/J35&gt;0.05,J58/J35&lt;-0.05))),"FLAG","IGNORE")</f>
        <v>IGNORE</v>
      </c>
      <c r="K62" s="68" t="str">
        <f>IF(AND(OR(K58&gt;1000,K58&lt;-1000),IF(ISERROR(K58/K35),TRUE,OR(K58/K35&gt;0.05,K58/K35&lt;-0.05))),"FLAG","IGNORE")</f>
        <v>IGNORE</v>
      </c>
      <c r="L62" s="68" t="str">
        <f>IF(AND(OR(L58&gt;1000,L58&lt;-1000),IF(ISERROR(L58/L35),TRUE,OR(L58/L35&gt;0.05,L58/L35&lt;-0.05))),"FLAG","IGNORE")</f>
        <v>IGNORE</v>
      </c>
      <c r="M62" s="68" t="str">
        <f>IF(AND(OR(M58&gt;1000,M58&lt;-1000),IF(ISERROR(M58/M35),TRUE,OR(M58/M35&gt;0.05,M58/M35&lt;-0.05))),"FLAG","IGNORE")</f>
        <v>IGNORE</v>
      </c>
      <c r="N62" s="68" t="str">
        <f>IF(AND(OR(N58&gt;1000,N58&lt;-1000),IF(ISERROR(N58/N35),TRUE,OR(N58/N35&gt;0.05,N58/N35&lt;-0.05))),"FLAG","IGNORE")</f>
        <v>IGNORE</v>
      </c>
      <c r="O62" s="68" t="str">
        <f>IF(AND(OR(O58&gt;1000,O58&lt;-1000),IF(ISERROR(O58/O35),TRUE,OR(O58/O35&gt;0.05,O58/O35&lt;-0.05))),"FLAG","IGNORE")</f>
        <v>IGNORE</v>
      </c>
      <c r="P62" s="68" t="str">
        <f>IF(AND(OR(P58&gt;1000,P58&lt;-1000),IF(ISERROR(P58/P35),TRUE,OR(P58/P35&gt;0.05,P58/P35&lt;-0.05))),"FLAG","IGNORE")</f>
        <v>IGNORE</v>
      </c>
      <c r="Q62" s="68" t="str">
        <f>IF(AND(OR(Q58&gt;1000,Q58&lt;-1000),IF(ISERROR(Q58/Q35),TRUE,OR(Q58/Q35&gt;0.05,Q58/Q35&lt;-0.05))),"FLAG","IGNORE")</f>
        <v>IGNORE</v>
      </c>
      <c r="R62" s="68" t="str">
        <f>IF(AND(OR(R58&gt;1000,R58&lt;-1000),IF(ISERROR(R58/R35),TRUE,OR(R58/R35&gt;0.05,R58/R35&lt;-0.05))),"FLAG","IGNORE")</f>
        <v>IGNORE</v>
      </c>
      <c r="S62" s="68" t="str">
        <f>IF(AND(OR(S58&gt;1000,S58&lt;-1000),IF(ISERROR(S58/S35),TRUE,OR(S58/S35&gt;0.05,S58/S35&lt;-0.05))),"FLAG","IGNORE")</f>
        <v>IGNORE</v>
      </c>
      <c r="T62" s="68" t="str">
        <f>IF(AND(OR(T58&gt;1000,T58&lt;-1000),IF(ISERROR(T58/T35),TRUE,OR(T58/T35&gt;0.05,T58/T35&lt;-0.05))),"FLAG","IGNORE")</f>
        <v>IGNORE</v>
      </c>
      <c r="U62" s="68" t="str">
        <f>IF(AND(OR(U58&gt;1000,U58&lt;-1000),IF(ISERROR(U58/U35),TRUE,OR(U58/U35&gt;0.05,U58/U35&lt;-0.05))),"FLAG","IGNORE")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647" priority="22" stopIfTrue="1">
      <formula>ABS(ROUND(C8,0)-C8)&gt;0</formula>
    </cfRule>
  </conditionalFormatting>
  <conditionalFormatting sqref="N49 N52">
    <cfRule type="cellIs" dxfId="646" priority="25" stopIfTrue="1" operator="equal">
      <formula>"FAIL"</formula>
    </cfRule>
  </conditionalFormatting>
  <conditionalFormatting sqref="N49">
    <cfRule type="cellIs" dxfId="645" priority="21" stopIfTrue="1" operator="equal">
      <formula>"PASS"</formula>
    </cfRule>
  </conditionalFormatting>
  <conditionalFormatting sqref="N52">
    <cfRule type="cellIs" dxfId="644" priority="20" stopIfTrue="1" operator="equal">
      <formula>"PASS"</formula>
    </cfRule>
  </conditionalFormatting>
  <conditionalFormatting sqref="C21:E21">
    <cfRule type="expression" dxfId="643" priority="19" stopIfTrue="1">
      <formula>ABS(ROUND(C21,0)-C21)&gt;0</formula>
    </cfRule>
  </conditionalFormatting>
  <conditionalFormatting sqref="G21">
    <cfRule type="expression" dxfId="642" priority="18" stopIfTrue="1">
      <formula>ABS(ROUND(G21,0)-G21)&gt;0</formula>
    </cfRule>
  </conditionalFormatting>
  <conditionalFormatting sqref="I21:J21">
    <cfRule type="expression" dxfId="641" priority="17" stopIfTrue="1">
      <formula>ABS(ROUND(I21,0)-I21)&gt;0</formula>
    </cfRule>
  </conditionalFormatting>
  <conditionalFormatting sqref="L21:O21">
    <cfRule type="expression" dxfId="640" priority="16" stopIfTrue="1">
      <formula>ABS(ROUND(L21,0)-L21)&gt;0</formula>
    </cfRule>
  </conditionalFormatting>
  <conditionalFormatting sqref="Q21:S21">
    <cfRule type="expression" dxfId="639" priority="15" stopIfTrue="1">
      <formula>ABS(ROUND(Q21,0)-Q21)&gt;0</formula>
    </cfRule>
  </conditionalFormatting>
  <conditionalFormatting sqref="C9:E9">
    <cfRule type="expression" dxfId="638" priority="14" stopIfTrue="1">
      <formula>ABS(ROUND(C9,0)-C9)&gt;0</formula>
    </cfRule>
  </conditionalFormatting>
  <conditionalFormatting sqref="G9">
    <cfRule type="expression" dxfId="637" priority="13" stopIfTrue="1">
      <formula>ABS(ROUND(G9,0)-G9)&gt;0</formula>
    </cfRule>
  </conditionalFormatting>
  <conditionalFormatting sqref="I9:J9">
    <cfRule type="expression" dxfId="636" priority="12" stopIfTrue="1">
      <formula>ABS(ROUND(I9,0)-I9)&gt;0</formula>
    </cfRule>
  </conditionalFormatting>
  <conditionalFormatting sqref="L9:O9">
    <cfRule type="expression" dxfId="635" priority="11" stopIfTrue="1">
      <formula>ABS(ROUND(L9,0)-L9)&gt;0</formula>
    </cfRule>
  </conditionalFormatting>
  <conditionalFormatting sqref="Q9:S9">
    <cfRule type="expression" dxfId="634" priority="10" stopIfTrue="1">
      <formula>ABS(ROUND(Q9,0)-Q9)&gt;0</formula>
    </cfRule>
  </conditionalFormatting>
  <conditionalFormatting sqref="C20:E20">
    <cfRule type="expression" dxfId="633" priority="9" stopIfTrue="1">
      <formula>ABS(ROUND(C20,0)-C20)&gt;0</formula>
    </cfRule>
  </conditionalFormatting>
  <conditionalFormatting sqref="G20">
    <cfRule type="expression" dxfId="632" priority="8" stopIfTrue="1">
      <formula>ABS(ROUND(G20,0)-G20)&gt;0</formula>
    </cfRule>
  </conditionalFormatting>
  <conditionalFormatting sqref="I20:J20">
    <cfRule type="expression" dxfId="631" priority="7" stopIfTrue="1">
      <formula>ABS(ROUND(I20,0)-I20)&gt;0</formula>
    </cfRule>
  </conditionalFormatting>
  <conditionalFormatting sqref="M20:O20">
    <cfRule type="expression" dxfId="630" priority="6" stopIfTrue="1">
      <formula>ABS(ROUND(M20,0)-M20)&gt;0</formula>
    </cfRule>
  </conditionalFormatting>
  <conditionalFormatting sqref="L20">
    <cfRule type="expression" dxfId="629" priority="5" stopIfTrue="1">
      <formula>ABS(ROUND(L20,0)-L20)&gt;0</formula>
    </cfRule>
  </conditionalFormatting>
  <conditionalFormatting sqref="Q20:S20">
    <cfRule type="expression" dxfId="628" priority="4" stopIfTrue="1">
      <formula>ABS(ROUND(Q20,0)-Q20)&gt;0</formula>
    </cfRule>
  </conditionalFormatting>
  <conditionalFormatting sqref="X28 X8:X13 X19:X23">
    <cfRule type="cellIs" dxfId="627" priority="23" stopIfTrue="1" operator="equal">
      <formula>0</formula>
    </cfRule>
    <cfRule type="cellIs" dxfId="626" priority="24" stopIfTrue="1" operator="notEqual">
      <formula>0</formula>
    </cfRule>
  </conditionalFormatting>
  <conditionalFormatting sqref="Q10:S10 L10:O10 I10:J10 G10 C10:E10">
    <cfRule type="expression" dxfId="625" priority="3" stopIfTrue="1">
      <formula>ABS(ROUND(C10,0)-C10)&gt;0</formula>
    </cfRule>
  </conditionalFormatting>
  <conditionalFormatting sqref="C33:U35">
    <cfRule type="expression" dxfId="624" priority="26">
      <formula>IF(C60="IGNORE","TRUE","FALSE")</formula>
    </cfRule>
    <cfRule type="expression" dxfId="623" priority="27">
      <formula>IF(C60="FLAG","TRUE","FALSE")</formula>
    </cfRule>
  </conditionalFormatting>
  <conditionalFormatting sqref="R30">
    <cfRule type="expression" dxfId="622" priority="2" stopIfTrue="1">
      <formula>ABS(ROUND(R30,0)-R30)&gt;0</formula>
    </cfRule>
  </conditionalFormatting>
  <conditionalFormatting sqref="C8">
    <cfRule type="expression" dxfId="621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X62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51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1448</v>
      </c>
      <c r="E8" s="33">
        <v>2981</v>
      </c>
      <c r="F8" s="34">
        <f>SUM(D8:E8)</f>
        <v>4429</v>
      </c>
      <c r="G8" s="33">
        <v>601</v>
      </c>
      <c r="H8" s="34">
        <f>SUM(C8,F8,G8)</f>
        <v>5030</v>
      </c>
      <c r="I8" s="33">
        <v>975</v>
      </c>
      <c r="J8" s="33">
        <v>906</v>
      </c>
      <c r="K8" s="34">
        <f>SUM(I8:J8)</f>
        <v>1881</v>
      </c>
      <c r="L8" s="33">
        <v>241</v>
      </c>
      <c r="M8" s="33">
        <v>0</v>
      </c>
      <c r="N8" s="33">
        <v>0</v>
      </c>
      <c r="O8" s="33">
        <v>271</v>
      </c>
      <c r="P8" s="34">
        <f>SUM(M8:O8)</f>
        <v>271</v>
      </c>
      <c r="Q8" s="33">
        <v>0</v>
      </c>
      <c r="R8" s="33">
        <v>228</v>
      </c>
      <c r="S8" s="33">
        <v>0</v>
      </c>
      <c r="T8" s="34">
        <f>SUM(Q8:S8)</f>
        <v>228</v>
      </c>
      <c r="U8" s="35">
        <f>SUM(H8,K8,L8,P8,T8)</f>
        <v>7651</v>
      </c>
      <c r="V8" s="4"/>
      <c r="W8" s="11">
        <v>7651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-15255</v>
      </c>
      <c r="E11" s="33">
        <v>-16919</v>
      </c>
      <c r="F11" s="34">
        <f>SUM(D11:E11)</f>
        <v>-32174</v>
      </c>
      <c r="G11" s="33">
        <v>-2936</v>
      </c>
      <c r="H11" s="34">
        <f>SUM(C11,F11,G11)</f>
        <v>-35110</v>
      </c>
      <c r="I11" s="33">
        <v>-569</v>
      </c>
      <c r="J11" s="33">
        <v>-1271</v>
      </c>
      <c r="K11" s="34">
        <f>SUM(I11:J11)</f>
        <v>-1840</v>
      </c>
      <c r="L11" s="33">
        <v>-380</v>
      </c>
      <c r="M11" s="33">
        <v>0</v>
      </c>
      <c r="N11" s="33">
        <v>-614</v>
      </c>
      <c r="O11" s="33">
        <v>-158</v>
      </c>
      <c r="P11" s="34">
        <f>SUM(M11:O11)</f>
        <v>-772</v>
      </c>
      <c r="Q11" s="33">
        <v>0</v>
      </c>
      <c r="R11" s="33">
        <v>-239</v>
      </c>
      <c r="S11" s="33">
        <v>0</v>
      </c>
      <c r="T11" s="34">
        <f>SUM(Q11:S11)</f>
        <v>-239</v>
      </c>
      <c r="U11" s="35">
        <f>SUM(H11,K11,L11,P11,T11)</f>
        <v>-38341</v>
      </c>
      <c r="W11" s="11">
        <v>-38341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18028</v>
      </c>
      <c r="E12" s="33">
        <v>23913</v>
      </c>
      <c r="F12" s="34">
        <f>SUM(D12:E12)</f>
        <v>41941</v>
      </c>
      <c r="G12" s="33">
        <v>8161</v>
      </c>
      <c r="H12" s="34">
        <f>SUM(C12,F12,G12)</f>
        <v>50102</v>
      </c>
      <c r="I12" s="33">
        <v>281</v>
      </c>
      <c r="J12" s="33">
        <v>3223</v>
      </c>
      <c r="K12" s="34">
        <f>SUM(I12:J12)</f>
        <v>3504</v>
      </c>
      <c r="L12" s="33">
        <v>1746</v>
      </c>
      <c r="M12" s="33">
        <v>146</v>
      </c>
      <c r="N12" s="33">
        <v>9172</v>
      </c>
      <c r="O12" s="33">
        <v>663</v>
      </c>
      <c r="P12" s="34">
        <f>SUM(M12:O12)</f>
        <v>9981</v>
      </c>
      <c r="Q12" s="33">
        <v>0</v>
      </c>
      <c r="R12" s="33">
        <v>1992</v>
      </c>
      <c r="S12" s="33">
        <v>0</v>
      </c>
      <c r="T12" s="34">
        <f>SUM(Q12:S12)</f>
        <v>1992</v>
      </c>
      <c r="U12" s="35">
        <f>SUM(H12,K12,L12,P12,T12)</f>
        <v>67325</v>
      </c>
      <c r="V12" s="4"/>
      <c r="W12" s="11">
        <v>67325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4221</v>
      </c>
      <c r="E13" s="21">
        <f t="shared" si="1"/>
        <v>9975</v>
      </c>
      <c r="F13" s="21">
        <f t="shared" si="1"/>
        <v>14196</v>
      </c>
      <c r="G13" s="21">
        <f t="shared" si="1"/>
        <v>5826</v>
      </c>
      <c r="H13" s="21">
        <f t="shared" si="1"/>
        <v>20022</v>
      </c>
      <c r="I13" s="21">
        <f t="shared" si="1"/>
        <v>687</v>
      </c>
      <c r="J13" s="21">
        <f t="shared" si="1"/>
        <v>2858</v>
      </c>
      <c r="K13" s="21">
        <f t="shared" si="1"/>
        <v>3545</v>
      </c>
      <c r="L13" s="21">
        <f t="shared" si="1"/>
        <v>1607</v>
      </c>
      <c r="M13" s="21">
        <f t="shared" si="1"/>
        <v>146</v>
      </c>
      <c r="N13" s="21">
        <f t="shared" si="1"/>
        <v>8558</v>
      </c>
      <c r="O13" s="21">
        <f t="shared" si="1"/>
        <v>776</v>
      </c>
      <c r="P13" s="21">
        <f t="shared" si="1"/>
        <v>9480</v>
      </c>
      <c r="Q13" s="21">
        <f t="shared" si="1"/>
        <v>0</v>
      </c>
      <c r="R13" s="21">
        <f t="shared" si="1"/>
        <v>1981</v>
      </c>
      <c r="S13" s="21">
        <f t="shared" si="1"/>
        <v>0</v>
      </c>
      <c r="T13" s="21">
        <f t="shared" si="1"/>
        <v>1981</v>
      </c>
      <c r="U13" s="22">
        <f t="shared" si="1"/>
        <v>36635</v>
      </c>
      <c r="V13" s="4"/>
      <c r="W13" s="11">
        <v>36635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4221</v>
      </c>
      <c r="E16" s="21">
        <f t="shared" si="2"/>
        <v>9975</v>
      </c>
      <c r="F16" s="21">
        <f t="shared" si="2"/>
        <v>14196</v>
      </c>
      <c r="G16" s="21">
        <f t="shared" si="2"/>
        <v>5826</v>
      </c>
      <c r="H16" s="21">
        <f t="shared" si="2"/>
        <v>20022</v>
      </c>
      <c r="I16" s="21">
        <f t="shared" si="2"/>
        <v>687</v>
      </c>
      <c r="J16" s="21">
        <f t="shared" si="2"/>
        <v>2858</v>
      </c>
      <c r="K16" s="21">
        <f t="shared" si="2"/>
        <v>3545</v>
      </c>
      <c r="L16" s="21">
        <f t="shared" si="2"/>
        <v>1607</v>
      </c>
      <c r="M16" s="21">
        <f t="shared" si="2"/>
        <v>146</v>
      </c>
      <c r="N16" s="21">
        <f t="shared" si="2"/>
        <v>8558</v>
      </c>
      <c r="O16" s="21">
        <f t="shared" si="2"/>
        <v>776</v>
      </c>
      <c r="P16" s="21">
        <f t="shared" si="2"/>
        <v>9480</v>
      </c>
      <c r="Q16" s="21">
        <f t="shared" si="2"/>
        <v>0</v>
      </c>
      <c r="R16" s="21">
        <f t="shared" si="2"/>
        <v>1981</v>
      </c>
      <c r="S16" s="21">
        <f t="shared" si="2"/>
        <v>0</v>
      </c>
      <c r="T16" s="21">
        <f t="shared" si="2"/>
        <v>1981</v>
      </c>
      <c r="U16" s="35">
        <f>SUM(H16,K16,L16,P16,T16)</f>
        <v>36635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-1436</v>
      </c>
      <c r="E22" s="33">
        <v>-2063</v>
      </c>
      <c r="F22" s="34">
        <f>SUM(D22:E22)</f>
        <v>-3499</v>
      </c>
      <c r="G22" s="33">
        <v>-1692</v>
      </c>
      <c r="H22" s="34">
        <f>SUM(C22,F22,G22)</f>
        <v>-5191</v>
      </c>
      <c r="I22" s="33">
        <v>0</v>
      </c>
      <c r="J22" s="33">
        <v>-1087</v>
      </c>
      <c r="K22" s="34">
        <f>SUM(I22:J22)</f>
        <v>-1087</v>
      </c>
      <c r="L22" s="33">
        <v>-2251</v>
      </c>
      <c r="M22" s="33">
        <v>0</v>
      </c>
      <c r="N22" s="33">
        <v>-10</v>
      </c>
      <c r="O22" s="33">
        <v>-19</v>
      </c>
      <c r="P22" s="34">
        <f>SUM(M22:O22)</f>
        <v>-29</v>
      </c>
      <c r="Q22" s="33">
        <v>0</v>
      </c>
      <c r="R22" s="33">
        <v>-1454</v>
      </c>
      <c r="S22" s="33">
        <v>0</v>
      </c>
      <c r="T22" s="34">
        <f>SUM(Q22:S22)</f>
        <v>-1454</v>
      </c>
      <c r="U22" s="35">
        <f>SUM(H22,K22,L22,P22,T22)</f>
        <v>-10012</v>
      </c>
      <c r="V22" s="4"/>
      <c r="W22" s="11">
        <v>-10012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-1436</v>
      </c>
      <c r="E23" s="21">
        <f t="shared" si="3"/>
        <v>-2063</v>
      </c>
      <c r="F23" s="21">
        <f t="shared" si="3"/>
        <v>-3499</v>
      </c>
      <c r="G23" s="21">
        <f t="shared" si="3"/>
        <v>-1692</v>
      </c>
      <c r="H23" s="21">
        <f t="shared" si="3"/>
        <v>-5191</v>
      </c>
      <c r="I23" s="21">
        <f t="shared" si="3"/>
        <v>0</v>
      </c>
      <c r="J23" s="21">
        <f t="shared" si="3"/>
        <v>-1087</v>
      </c>
      <c r="K23" s="21">
        <f t="shared" si="3"/>
        <v>-1087</v>
      </c>
      <c r="L23" s="21">
        <f t="shared" si="3"/>
        <v>-2251</v>
      </c>
      <c r="M23" s="21">
        <f t="shared" si="3"/>
        <v>0</v>
      </c>
      <c r="N23" s="21">
        <f t="shared" si="3"/>
        <v>-10</v>
      </c>
      <c r="O23" s="21">
        <f t="shared" si="3"/>
        <v>-19</v>
      </c>
      <c r="P23" s="21">
        <f t="shared" si="3"/>
        <v>-29</v>
      </c>
      <c r="Q23" s="21">
        <f t="shared" si="3"/>
        <v>0</v>
      </c>
      <c r="R23" s="21">
        <f t="shared" si="3"/>
        <v>-1454</v>
      </c>
      <c r="S23" s="21">
        <f t="shared" si="3"/>
        <v>0</v>
      </c>
      <c r="T23" s="21">
        <f t="shared" si="3"/>
        <v>-1454</v>
      </c>
      <c r="U23" s="22">
        <f>SUM(H23,K23,L23,P23,T23)</f>
        <v>-10012</v>
      </c>
      <c r="V23" s="4"/>
      <c r="W23" s="11">
        <v>-10012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-1436</v>
      </c>
      <c r="E26" s="21">
        <f t="shared" si="4"/>
        <v>-2063</v>
      </c>
      <c r="F26" s="21">
        <f t="shared" si="4"/>
        <v>-3499</v>
      </c>
      <c r="G26" s="21">
        <f t="shared" si="4"/>
        <v>-1692</v>
      </c>
      <c r="H26" s="21">
        <f t="shared" si="4"/>
        <v>-5191</v>
      </c>
      <c r="I26" s="21">
        <f t="shared" si="4"/>
        <v>0</v>
      </c>
      <c r="J26" s="21">
        <f t="shared" si="4"/>
        <v>-1087</v>
      </c>
      <c r="K26" s="21">
        <f t="shared" si="4"/>
        <v>-1087</v>
      </c>
      <c r="L26" s="21">
        <f t="shared" si="4"/>
        <v>-2251</v>
      </c>
      <c r="M26" s="21">
        <f t="shared" si="4"/>
        <v>0</v>
      </c>
      <c r="N26" s="21">
        <f t="shared" si="4"/>
        <v>-10</v>
      </c>
      <c r="O26" s="21">
        <f t="shared" si="4"/>
        <v>-19</v>
      </c>
      <c r="P26" s="21">
        <f t="shared" si="4"/>
        <v>-29</v>
      </c>
      <c r="Q26" s="21">
        <f t="shared" si="4"/>
        <v>0</v>
      </c>
      <c r="R26" s="21">
        <f t="shared" si="4"/>
        <v>-1454</v>
      </c>
      <c r="S26" s="21">
        <f t="shared" si="4"/>
        <v>0</v>
      </c>
      <c r="T26" s="21">
        <f t="shared" si="4"/>
        <v>-1454</v>
      </c>
      <c r="U26" s="22">
        <f>SUM(H26,K26,L26,P26,T26)</f>
        <v>-10012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2785</v>
      </c>
      <c r="E28" s="17">
        <f t="shared" si="5"/>
        <v>7912</v>
      </c>
      <c r="F28" s="17">
        <f t="shared" si="5"/>
        <v>10697</v>
      </c>
      <c r="G28" s="17">
        <f t="shared" si="5"/>
        <v>4134</v>
      </c>
      <c r="H28" s="17">
        <f t="shared" si="5"/>
        <v>14831</v>
      </c>
      <c r="I28" s="17">
        <f t="shared" si="5"/>
        <v>687</v>
      </c>
      <c r="J28" s="17">
        <f t="shared" si="5"/>
        <v>1771</v>
      </c>
      <c r="K28" s="17">
        <f t="shared" si="5"/>
        <v>2458</v>
      </c>
      <c r="L28" s="17">
        <f t="shared" si="5"/>
        <v>-644</v>
      </c>
      <c r="M28" s="17">
        <f t="shared" si="5"/>
        <v>146</v>
      </c>
      <c r="N28" s="17">
        <f t="shared" si="5"/>
        <v>8548</v>
      </c>
      <c r="O28" s="17">
        <f t="shared" si="5"/>
        <v>757</v>
      </c>
      <c r="P28" s="17">
        <f t="shared" si="5"/>
        <v>9451</v>
      </c>
      <c r="Q28" s="17">
        <f t="shared" si="5"/>
        <v>0</v>
      </c>
      <c r="R28" s="17">
        <f t="shared" si="5"/>
        <v>527</v>
      </c>
      <c r="S28" s="17">
        <f t="shared" si="5"/>
        <v>0</v>
      </c>
      <c r="T28" s="17">
        <f t="shared" si="5"/>
        <v>527</v>
      </c>
      <c r="U28" s="18">
        <f t="shared" si="5"/>
        <v>26623</v>
      </c>
      <c r="V28" s="4"/>
      <c r="W28" s="11">
        <v>26623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291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291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291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4004</v>
      </c>
      <c r="E33" s="38">
        <v>12291</v>
      </c>
      <c r="F33" s="38">
        <v>16295</v>
      </c>
      <c r="G33" s="38">
        <v>5424</v>
      </c>
      <c r="H33" s="38">
        <v>21719</v>
      </c>
      <c r="I33" s="38">
        <v>305</v>
      </c>
      <c r="J33" s="38">
        <v>1872</v>
      </c>
      <c r="K33" s="38">
        <v>2177</v>
      </c>
      <c r="L33" s="38">
        <v>1334</v>
      </c>
      <c r="M33" s="38">
        <v>247</v>
      </c>
      <c r="N33" s="38">
        <v>4450</v>
      </c>
      <c r="O33" s="38">
        <v>726</v>
      </c>
      <c r="P33" s="38">
        <v>5423</v>
      </c>
      <c r="Q33" s="38">
        <v>0</v>
      </c>
      <c r="R33" s="38">
        <v>1301</v>
      </c>
      <c r="S33" s="38">
        <v>0</v>
      </c>
      <c r="T33" s="38">
        <v>1301</v>
      </c>
      <c r="U33" s="38">
        <v>31954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-22</v>
      </c>
      <c r="E34" s="38">
        <v>-229</v>
      </c>
      <c r="F34" s="38">
        <v>-251</v>
      </c>
      <c r="G34" s="38">
        <v>-1206</v>
      </c>
      <c r="H34" s="38">
        <v>-1457</v>
      </c>
      <c r="I34" s="38">
        <v>0</v>
      </c>
      <c r="J34" s="38">
        <v>-699</v>
      </c>
      <c r="K34" s="38">
        <v>-699</v>
      </c>
      <c r="L34" s="38">
        <v>-1815</v>
      </c>
      <c r="M34" s="38">
        <v>0</v>
      </c>
      <c r="N34" s="38">
        <v>0</v>
      </c>
      <c r="O34" s="38">
        <v>-40</v>
      </c>
      <c r="P34" s="38">
        <v>-40</v>
      </c>
      <c r="Q34" s="38">
        <v>0</v>
      </c>
      <c r="R34" s="38">
        <v>-1366</v>
      </c>
      <c r="S34" s="38">
        <v>0</v>
      </c>
      <c r="T34" s="38">
        <v>-1366</v>
      </c>
      <c r="U34" s="38">
        <v>-5377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3982</v>
      </c>
      <c r="E35" s="38">
        <v>12062</v>
      </c>
      <c r="F35" s="38">
        <v>16044</v>
      </c>
      <c r="G35" s="38">
        <v>4218</v>
      </c>
      <c r="H35" s="38">
        <v>20262</v>
      </c>
      <c r="I35" s="38">
        <v>305</v>
      </c>
      <c r="J35" s="38">
        <v>1173</v>
      </c>
      <c r="K35" s="38">
        <v>1478</v>
      </c>
      <c r="L35" s="38">
        <v>-481</v>
      </c>
      <c r="M35" s="38">
        <v>247</v>
      </c>
      <c r="N35" s="38">
        <v>4450</v>
      </c>
      <c r="O35" s="38">
        <v>686</v>
      </c>
      <c r="P35" s="38">
        <v>5383</v>
      </c>
      <c r="Q35" s="38">
        <v>0</v>
      </c>
      <c r="R35" s="38">
        <v>-65</v>
      </c>
      <c r="S35" s="38">
        <v>0</v>
      </c>
      <c r="T35" s="38">
        <v>-65</v>
      </c>
      <c r="U35" s="38">
        <v>26577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8819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110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42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201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9172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201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6" spans="2:21">
      <c r="C56" s="69">
        <f>C16-C33</f>
        <v>0</v>
      </c>
      <c r="D56" s="69">
        <f>D16-D33</f>
        <v>217</v>
      </c>
      <c r="E56" s="69">
        <f>E16-E33</f>
        <v>-2316</v>
      </c>
      <c r="F56" s="69">
        <f>F16-F33</f>
        <v>-2099</v>
      </c>
      <c r="G56" s="69">
        <f>G16-G33</f>
        <v>402</v>
      </c>
      <c r="H56" s="69">
        <f>H16-H33</f>
        <v>-1697</v>
      </c>
      <c r="I56" s="69">
        <f>I16-I33</f>
        <v>382</v>
      </c>
      <c r="J56" s="69">
        <f>J16-J33</f>
        <v>986</v>
      </c>
      <c r="K56" s="69">
        <f>K16-K33</f>
        <v>1368</v>
      </c>
      <c r="L56" s="69">
        <f>L16-L33</f>
        <v>273</v>
      </c>
      <c r="M56" s="69">
        <f>M16-M33</f>
        <v>-101</v>
      </c>
      <c r="N56" s="69">
        <f>N16-N33</f>
        <v>4108</v>
      </c>
      <c r="O56" s="69">
        <f>O16-O33</f>
        <v>50</v>
      </c>
      <c r="P56" s="69">
        <f>P16-P33</f>
        <v>4057</v>
      </c>
      <c r="Q56" s="69">
        <f>Q16-Q33</f>
        <v>0</v>
      </c>
      <c r="R56" s="69">
        <f>R16-R33</f>
        <v>680</v>
      </c>
      <c r="S56" s="69">
        <f>S16-S33</f>
        <v>0</v>
      </c>
      <c r="T56" s="69">
        <f>T16-T33</f>
        <v>680</v>
      </c>
      <c r="U56" s="69">
        <f>U16-U33</f>
        <v>4681</v>
      </c>
    </row>
    <row r="57" spans="2:21">
      <c r="C57" s="69">
        <f>C26-C34</f>
        <v>0</v>
      </c>
      <c r="D57" s="69">
        <f>D26-D34</f>
        <v>-1414</v>
      </c>
      <c r="E57" s="69">
        <f>E26-E34</f>
        <v>-1834</v>
      </c>
      <c r="F57" s="69">
        <f>F26-F34</f>
        <v>-3248</v>
      </c>
      <c r="G57" s="69">
        <f>G26-G34</f>
        <v>-486</v>
      </c>
      <c r="H57" s="69">
        <f>H26-H34</f>
        <v>-3734</v>
      </c>
      <c r="I57" s="69">
        <f>I26-I34</f>
        <v>0</v>
      </c>
      <c r="J57" s="69">
        <f>J26-J34</f>
        <v>-388</v>
      </c>
      <c r="K57" s="69">
        <f>K26-K34</f>
        <v>-388</v>
      </c>
      <c r="L57" s="69">
        <f>L26-L34</f>
        <v>-436</v>
      </c>
      <c r="M57" s="69">
        <f>M26-M34</f>
        <v>0</v>
      </c>
      <c r="N57" s="69">
        <f>N26-N34</f>
        <v>-10</v>
      </c>
      <c r="O57" s="69">
        <f>O26-O34</f>
        <v>21</v>
      </c>
      <c r="P57" s="69">
        <f>P26-P34</f>
        <v>11</v>
      </c>
      <c r="Q57" s="69">
        <f>Q26-Q34</f>
        <v>0</v>
      </c>
      <c r="R57" s="69">
        <f>R26-R34</f>
        <v>-88</v>
      </c>
      <c r="S57" s="69">
        <f>S26-S34</f>
        <v>0</v>
      </c>
      <c r="T57" s="69">
        <f>T26-T34</f>
        <v>-88</v>
      </c>
      <c r="U57" s="69">
        <f>U26-U34</f>
        <v>-4635</v>
      </c>
    </row>
    <row r="58" spans="2:21">
      <c r="C58" s="69">
        <f>C28-C35</f>
        <v>0</v>
      </c>
      <c r="D58" s="69">
        <f>D28-D35</f>
        <v>-1197</v>
      </c>
      <c r="E58" s="69">
        <f>E28-E35</f>
        <v>-4150</v>
      </c>
      <c r="F58" s="69">
        <f>F28-F35</f>
        <v>-5347</v>
      </c>
      <c r="G58" s="69">
        <f>G28-G35</f>
        <v>-84</v>
      </c>
      <c r="H58" s="69">
        <f>H28-H35</f>
        <v>-5431</v>
      </c>
      <c r="I58" s="69">
        <f>I28-I35</f>
        <v>382</v>
      </c>
      <c r="J58" s="69">
        <f>J28-J35</f>
        <v>598</v>
      </c>
      <c r="K58" s="69">
        <f>K28-K35</f>
        <v>980</v>
      </c>
      <c r="L58" s="69">
        <f>L28-L35</f>
        <v>-163</v>
      </c>
      <c r="M58" s="69">
        <f>M28-M35</f>
        <v>-101</v>
      </c>
      <c r="N58" s="69">
        <f>N28-N35</f>
        <v>4098</v>
      </c>
      <c r="O58" s="69">
        <f>O28-O35</f>
        <v>71</v>
      </c>
      <c r="P58" s="69">
        <f>P28-P35</f>
        <v>4068</v>
      </c>
      <c r="Q58" s="69">
        <f>Q28-Q35</f>
        <v>0</v>
      </c>
      <c r="R58" s="69">
        <f>R28-R35</f>
        <v>592</v>
      </c>
      <c r="S58" s="69">
        <f>S28-S35</f>
        <v>0</v>
      </c>
      <c r="T58" s="69">
        <f>T28-T35</f>
        <v>592</v>
      </c>
      <c r="U58" s="69">
        <f>U28-U35</f>
        <v>46</v>
      </c>
    </row>
    <row r="59" spans="2:21"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</row>
    <row r="60" spans="2:21">
      <c r="C60" s="68" t="str">
        <f>IF(AND(OR(C56&gt;1000,C56&lt;-1000),IF(ISERROR(C56/C33),TRUE,OR(C56/C33&gt;0.05,C56/C33&lt;-0.05))),"FLAG","IGNORE")</f>
        <v>IGNORE</v>
      </c>
      <c r="D60" s="68" t="str">
        <f>IF(AND(OR(D56&gt;1000,D56&lt;-1000),IF(ISERROR(D56/D33),TRUE,OR(D56/D33&gt;0.05,D56/D33&lt;-0.05))),"FLAG","IGNORE")</f>
        <v>IGNORE</v>
      </c>
      <c r="E60" s="68" t="str">
        <f>IF(AND(OR(E56&gt;1000,E56&lt;-1000),IF(ISERROR(E56/E33),TRUE,OR(E56/E33&gt;0.05,E56/E33&lt;-0.05))),"FLAG","IGNORE")</f>
        <v>FLAG</v>
      </c>
      <c r="F60" s="68" t="str">
        <f>IF(AND(OR(F56&gt;1000,F56&lt;-1000),IF(ISERROR(F56/F33),TRUE,OR(F56/F33&gt;0.05,F56/F33&lt;-0.05))),"FLAG","IGNORE")</f>
        <v>FLAG</v>
      </c>
      <c r="G60" s="68" t="str">
        <f>IF(AND(OR(G56&gt;1000,G56&lt;-1000),IF(ISERROR(G56/G33),TRUE,OR(G56/G33&gt;0.05,G56/G33&lt;-0.05))),"FLAG","IGNORE")</f>
        <v>IGNORE</v>
      </c>
      <c r="H60" s="68" t="str">
        <f>IF(AND(OR(H56&gt;1000,H56&lt;-1000),IF(ISERROR(H56/H33),TRUE,OR(H56/H33&gt;0.05,H56/H33&lt;-0.05))),"FLAG","IGNORE")</f>
        <v>FLAG</v>
      </c>
      <c r="I60" s="68" t="str">
        <f>IF(AND(OR(I56&gt;1000,I56&lt;-1000),IF(ISERROR(I56/I33),TRUE,OR(I56/I33&gt;0.05,I56/I33&lt;-0.05))),"FLAG","IGNORE")</f>
        <v>IGNORE</v>
      </c>
      <c r="J60" s="68" t="str">
        <f>IF(AND(OR(J56&gt;1000,J56&lt;-1000),IF(ISERROR(J56/J33),TRUE,OR(J56/J33&gt;0.05,J56/J33&lt;-0.05))),"FLAG","IGNORE")</f>
        <v>IGNORE</v>
      </c>
      <c r="K60" s="68" t="str">
        <f>IF(AND(OR(K56&gt;1000,K56&lt;-1000),IF(ISERROR(K56/K33),TRUE,OR(K56/K33&gt;0.05,K56/K33&lt;-0.05))),"FLAG","IGNORE")</f>
        <v>FLAG</v>
      </c>
      <c r="L60" s="68" t="str">
        <f>IF(AND(OR(L56&gt;1000,L56&lt;-1000),IF(ISERROR(L56/L33),TRUE,OR(L56/L33&gt;0.05,L56/L33&lt;-0.05))),"FLAG","IGNORE")</f>
        <v>IGNORE</v>
      </c>
      <c r="M60" s="68" t="str">
        <f>IF(AND(OR(M56&gt;1000,M56&lt;-1000),IF(ISERROR(M56/M33),TRUE,OR(M56/M33&gt;0.05,M56/M33&lt;-0.05))),"FLAG","IGNORE")</f>
        <v>IGNORE</v>
      </c>
      <c r="N60" s="68" t="str">
        <f>IF(AND(OR(N56&gt;1000,N56&lt;-1000),IF(ISERROR(N56/N33),TRUE,OR(N56/N33&gt;0.05,N56/N33&lt;-0.05))),"FLAG","IGNORE")</f>
        <v>FLAG</v>
      </c>
      <c r="O60" s="68" t="str">
        <f>IF(AND(OR(O56&gt;1000,O56&lt;-1000),IF(ISERROR(O56/O33),TRUE,OR(O56/O33&gt;0.05,O56/O33&lt;-0.05))),"FLAG","IGNORE")</f>
        <v>IGNORE</v>
      </c>
      <c r="P60" s="68" t="str">
        <f>IF(AND(OR(P56&gt;1000,P56&lt;-1000),IF(ISERROR(P56/P33),TRUE,OR(P56/P33&gt;0.05,P56/P33&lt;-0.05))),"FLAG","IGNORE")</f>
        <v>FLAG</v>
      </c>
      <c r="Q60" s="68" t="str">
        <f>IF(AND(OR(Q56&gt;1000,Q56&lt;-1000),IF(ISERROR(Q56/Q33),TRUE,OR(Q56/Q33&gt;0.05,Q56/Q33&lt;-0.05))),"FLAG","IGNORE")</f>
        <v>IGNORE</v>
      </c>
      <c r="R60" s="68" t="str">
        <f>IF(AND(OR(R56&gt;1000,R56&lt;-1000),IF(ISERROR(R56/R33),TRUE,OR(R56/R33&gt;0.05,R56/R33&lt;-0.05))),"FLAG","IGNORE")</f>
        <v>IGNORE</v>
      </c>
      <c r="S60" s="68" t="str">
        <f>IF(AND(OR(S56&gt;1000,S56&lt;-1000),IF(ISERROR(S56/S33),TRUE,OR(S56/S33&gt;0.05,S56/S33&lt;-0.05))),"FLAG","IGNORE")</f>
        <v>IGNORE</v>
      </c>
      <c r="T60" s="68" t="str">
        <f>IF(AND(OR(T56&gt;1000,T56&lt;-1000),IF(ISERROR(T56/T33),TRUE,OR(T56/T33&gt;0.05,T56/T33&lt;-0.05))),"FLAG","IGNORE")</f>
        <v>IGNORE</v>
      </c>
      <c r="U60" s="68" t="str">
        <f>IF(AND(OR(U56&gt;1000,U56&lt;-1000),IF(ISERROR(U56/U33),TRUE,OR(U56/U33&gt;0.05,U56/U33&lt;-0.05))),"FLAG","IGNORE")</f>
        <v>FLAG</v>
      </c>
    </row>
    <row r="61" spans="2:21">
      <c r="C61" s="68" t="str">
        <f>IF(AND(OR(C57&gt;1000,C57&lt;-1000),IF(ISERROR(C57/C34),TRUE,OR(C57/C34&gt;0.05,C57/C34&lt;-0.05))),"FLAG","IGNORE")</f>
        <v>IGNORE</v>
      </c>
      <c r="D61" s="68" t="str">
        <f>IF(AND(OR(D57&gt;1000,D57&lt;-1000),IF(ISERROR(D57/D34),TRUE,OR(D57/D34&gt;0.05,D57/D34&lt;-0.05))),"FLAG","IGNORE")</f>
        <v>FLAG</v>
      </c>
      <c r="E61" s="68" t="str">
        <f>IF(AND(OR(E57&gt;1000,E57&lt;-1000),IF(ISERROR(E57/E34),TRUE,OR(E57/E34&gt;0.05,E57/E34&lt;-0.05))),"FLAG","IGNORE")</f>
        <v>FLAG</v>
      </c>
      <c r="F61" s="68" t="str">
        <f>IF(AND(OR(F57&gt;1000,F57&lt;-1000),IF(ISERROR(F57/F34),TRUE,OR(F57/F34&gt;0.05,F57/F34&lt;-0.05))),"FLAG","IGNORE")</f>
        <v>FLAG</v>
      </c>
      <c r="G61" s="68" t="str">
        <f>IF(AND(OR(G57&gt;1000,G57&lt;-1000),IF(ISERROR(G57/G34),TRUE,OR(G57/G34&gt;0.05,G57/G34&lt;-0.05))),"FLAG","IGNORE")</f>
        <v>IGNORE</v>
      </c>
      <c r="H61" s="68" t="str">
        <f>IF(AND(OR(H57&gt;1000,H57&lt;-1000),IF(ISERROR(H57/H34),TRUE,OR(H57/H34&gt;0.05,H57/H34&lt;-0.05))),"FLAG","IGNORE")</f>
        <v>FLAG</v>
      </c>
      <c r="I61" s="68" t="str">
        <f>IF(AND(OR(I57&gt;1000,I57&lt;-1000),IF(ISERROR(I57/I34),TRUE,OR(I57/I34&gt;0.05,I57/I34&lt;-0.05))),"FLAG","IGNORE")</f>
        <v>IGNORE</v>
      </c>
      <c r="J61" s="68" t="str">
        <f>IF(AND(OR(J57&gt;1000,J57&lt;-1000),IF(ISERROR(J57/J34),TRUE,OR(J57/J34&gt;0.05,J57/J34&lt;-0.05))),"FLAG","IGNORE")</f>
        <v>IGNORE</v>
      </c>
      <c r="K61" s="68" t="str">
        <f>IF(AND(OR(K57&gt;1000,K57&lt;-1000),IF(ISERROR(K57/K34),TRUE,OR(K57/K34&gt;0.05,K57/K34&lt;-0.05))),"FLAG","IGNORE")</f>
        <v>IGNORE</v>
      </c>
      <c r="L61" s="68" t="str">
        <f>IF(AND(OR(L57&gt;1000,L57&lt;-1000),IF(ISERROR(L57/L34),TRUE,OR(L57/L34&gt;0.05,L57/L34&lt;-0.05))),"FLAG","IGNORE")</f>
        <v>IGNORE</v>
      </c>
      <c r="M61" s="68" t="str">
        <f>IF(AND(OR(M57&gt;1000,M57&lt;-1000),IF(ISERROR(M57/M34),TRUE,OR(M57/M34&gt;0.05,M57/M34&lt;-0.05))),"FLAG","IGNORE")</f>
        <v>IGNORE</v>
      </c>
      <c r="N61" s="68" t="str">
        <f>IF(AND(OR(N57&gt;1000,N57&lt;-1000),IF(ISERROR(N57/N34),TRUE,OR(N57/N34&gt;0.05,N57/N34&lt;-0.05))),"FLAG","IGNORE")</f>
        <v>IGNORE</v>
      </c>
      <c r="O61" s="68" t="str">
        <f>IF(AND(OR(O57&gt;1000,O57&lt;-1000),IF(ISERROR(O57/O34),TRUE,OR(O57/O34&gt;0.05,O57/O34&lt;-0.05))),"FLAG","IGNORE")</f>
        <v>IGNORE</v>
      </c>
      <c r="P61" s="68" t="str">
        <f>IF(AND(OR(P57&gt;1000,P57&lt;-1000),IF(ISERROR(P57/P34),TRUE,OR(P57/P34&gt;0.05,P57/P34&lt;-0.05))),"FLAG","IGNORE")</f>
        <v>IGNORE</v>
      </c>
      <c r="Q61" s="68" t="str">
        <f>IF(AND(OR(Q57&gt;1000,Q57&lt;-1000),IF(ISERROR(Q57/Q34),TRUE,OR(Q57/Q34&gt;0.05,Q57/Q34&lt;-0.05))),"FLAG","IGNORE")</f>
        <v>IGNORE</v>
      </c>
      <c r="R61" s="68" t="str">
        <f>IF(AND(OR(R57&gt;1000,R57&lt;-1000),IF(ISERROR(R57/R34),TRUE,OR(R57/R34&gt;0.05,R57/R34&lt;-0.05))),"FLAG","IGNORE")</f>
        <v>IGNORE</v>
      </c>
      <c r="S61" s="68" t="str">
        <f>IF(AND(OR(S57&gt;1000,S57&lt;-1000),IF(ISERROR(S57/S34),TRUE,OR(S57/S34&gt;0.05,S57/S34&lt;-0.05))),"FLAG","IGNORE")</f>
        <v>IGNORE</v>
      </c>
      <c r="T61" s="68" t="str">
        <f>IF(AND(OR(T57&gt;1000,T57&lt;-1000),IF(ISERROR(T57/T34),TRUE,OR(T57/T34&gt;0.05,T57/T34&lt;-0.05))),"FLAG","IGNORE")</f>
        <v>IGNORE</v>
      </c>
      <c r="U61" s="68" t="str">
        <f>IF(AND(OR(U57&gt;1000,U57&lt;-1000),IF(ISERROR(U57/U34),TRUE,OR(U57/U34&gt;0.05,U57/U34&lt;-0.05))),"FLAG","IGNORE")</f>
        <v>FLAG</v>
      </c>
    </row>
    <row r="62" spans="2:21">
      <c r="C62" s="68" t="str">
        <f>IF(AND(OR(C58&gt;1000,C58&lt;-1000),IF(ISERROR(C58/C35),TRUE,OR(C58/C35&gt;0.05,C58/C35&lt;-0.05))),"FLAG","IGNORE")</f>
        <v>IGNORE</v>
      </c>
      <c r="D62" s="68" t="str">
        <f>IF(AND(OR(D58&gt;1000,D58&lt;-1000),IF(ISERROR(D58/D35),TRUE,OR(D58/D35&gt;0.05,D58/D35&lt;-0.05))),"FLAG","IGNORE")</f>
        <v>FLAG</v>
      </c>
      <c r="E62" s="68" t="str">
        <f>IF(AND(OR(E58&gt;1000,E58&lt;-1000),IF(ISERROR(E58/E35),TRUE,OR(E58/E35&gt;0.05,E58/E35&lt;-0.05))),"FLAG","IGNORE")</f>
        <v>FLAG</v>
      </c>
      <c r="F62" s="68" t="str">
        <f>IF(AND(OR(F58&gt;1000,F58&lt;-1000),IF(ISERROR(F58/F35),TRUE,OR(F58/F35&gt;0.05,F58/F35&lt;-0.05))),"FLAG","IGNORE")</f>
        <v>FLAG</v>
      </c>
      <c r="G62" s="68" t="str">
        <f>IF(AND(OR(G58&gt;1000,G58&lt;-1000),IF(ISERROR(G58/G35),TRUE,OR(G58/G35&gt;0.05,G58/G35&lt;-0.05))),"FLAG","IGNORE")</f>
        <v>IGNORE</v>
      </c>
      <c r="H62" s="68" t="str">
        <f>IF(AND(OR(H58&gt;1000,H58&lt;-1000),IF(ISERROR(H58/H35),TRUE,OR(H58/H35&gt;0.05,H58/H35&lt;-0.05))),"FLAG","IGNORE")</f>
        <v>FLAG</v>
      </c>
      <c r="I62" s="68" t="str">
        <f>IF(AND(OR(I58&gt;1000,I58&lt;-1000),IF(ISERROR(I58/I35),TRUE,OR(I58/I35&gt;0.05,I58/I35&lt;-0.05))),"FLAG","IGNORE")</f>
        <v>IGNORE</v>
      </c>
      <c r="J62" s="68" t="str">
        <f>IF(AND(OR(J58&gt;1000,J58&lt;-1000),IF(ISERROR(J58/J35),TRUE,OR(J58/J35&gt;0.05,J58/J35&lt;-0.05))),"FLAG","IGNORE")</f>
        <v>IGNORE</v>
      </c>
      <c r="K62" s="68" t="str">
        <f>IF(AND(OR(K58&gt;1000,K58&lt;-1000),IF(ISERROR(K58/K35),TRUE,OR(K58/K35&gt;0.05,K58/K35&lt;-0.05))),"FLAG","IGNORE")</f>
        <v>IGNORE</v>
      </c>
      <c r="L62" s="68" t="str">
        <f>IF(AND(OR(L58&gt;1000,L58&lt;-1000),IF(ISERROR(L58/L35),TRUE,OR(L58/L35&gt;0.05,L58/L35&lt;-0.05))),"FLAG","IGNORE")</f>
        <v>IGNORE</v>
      </c>
      <c r="M62" s="68" t="str">
        <f>IF(AND(OR(M58&gt;1000,M58&lt;-1000),IF(ISERROR(M58/M35),TRUE,OR(M58/M35&gt;0.05,M58/M35&lt;-0.05))),"FLAG","IGNORE")</f>
        <v>IGNORE</v>
      </c>
      <c r="N62" s="68" t="str">
        <f>IF(AND(OR(N58&gt;1000,N58&lt;-1000),IF(ISERROR(N58/N35),TRUE,OR(N58/N35&gt;0.05,N58/N35&lt;-0.05))),"FLAG","IGNORE")</f>
        <v>FLAG</v>
      </c>
      <c r="O62" s="68" t="str">
        <f>IF(AND(OR(O58&gt;1000,O58&lt;-1000),IF(ISERROR(O58/O35),TRUE,OR(O58/O35&gt;0.05,O58/O35&lt;-0.05))),"FLAG","IGNORE")</f>
        <v>IGNORE</v>
      </c>
      <c r="P62" s="68" t="str">
        <f>IF(AND(OR(P58&gt;1000,P58&lt;-1000),IF(ISERROR(P58/P35),TRUE,OR(P58/P35&gt;0.05,P58/P35&lt;-0.05))),"FLAG","IGNORE")</f>
        <v>FLAG</v>
      </c>
      <c r="Q62" s="68" t="str">
        <f>IF(AND(OR(Q58&gt;1000,Q58&lt;-1000),IF(ISERROR(Q58/Q35),TRUE,OR(Q58/Q35&gt;0.05,Q58/Q35&lt;-0.05))),"FLAG","IGNORE")</f>
        <v>IGNORE</v>
      </c>
      <c r="R62" s="68" t="str">
        <f>IF(AND(OR(R58&gt;1000,R58&lt;-1000),IF(ISERROR(R58/R35),TRUE,OR(R58/R35&gt;0.05,R58/R35&lt;-0.05))),"FLAG","IGNORE")</f>
        <v>IGNORE</v>
      </c>
      <c r="S62" s="68" t="str">
        <f>IF(AND(OR(S58&gt;1000,S58&lt;-1000),IF(ISERROR(S58/S35),TRUE,OR(S58/S35&gt;0.05,S58/S35&lt;-0.05))),"FLAG","IGNORE")</f>
        <v>IGNORE</v>
      </c>
      <c r="T62" s="68" t="str">
        <f>IF(AND(OR(T58&gt;1000,T58&lt;-1000),IF(ISERROR(T58/T35),TRUE,OR(T58/T35&gt;0.05,T58/T35&lt;-0.05))),"FLAG","IGNORE")</f>
        <v>IGNORE</v>
      </c>
      <c r="U62" s="68" t="str">
        <f>IF(AND(OR(U58&gt;1000,U58&lt;-1000),IF(ISERROR(U58/U35),TRUE,OR(U58/U35&gt;0.05,U58/U35&lt;-0.05))),"FLAG","IGNORE")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620" priority="22" stopIfTrue="1">
      <formula>ABS(ROUND(C8,0)-C8)&gt;0</formula>
    </cfRule>
  </conditionalFormatting>
  <conditionalFormatting sqref="N49 N52">
    <cfRule type="cellIs" dxfId="619" priority="25" stopIfTrue="1" operator="equal">
      <formula>"FAIL"</formula>
    </cfRule>
  </conditionalFormatting>
  <conditionalFormatting sqref="N49">
    <cfRule type="cellIs" dxfId="618" priority="21" stopIfTrue="1" operator="equal">
      <formula>"PASS"</formula>
    </cfRule>
  </conditionalFormatting>
  <conditionalFormatting sqref="N52">
    <cfRule type="cellIs" dxfId="617" priority="20" stopIfTrue="1" operator="equal">
      <formula>"PASS"</formula>
    </cfRule>
  </conditionalFormatting>
  <conditionalFormatting sqref="C21:E21">
    <cfRule type="expression" dxfId="616" priority="19" stopIfTrue="1">
      <formula>ABS(ROUND(C21,0)-C21)&gt;0</formula>
    </cfRule>
  </conditionalFormatting>
  <conditionalFormatting sqref="G21">
    <cfRule type="expression" dxfId="615" priority="18" stopIfTrue="1">
      <formula>ABS(ROUND(G21,0)-G21)&gt;0</formula>
    </cfRule>
  </conditionalFormatting>
  <conditionalFormatting sqref="I21:J21">
    <cfRule type="expression" dxfId="614" priority="17" stopIfTrue="1">
      <formula>ABS(ROUND(I21,0)-I21)&gt;0</formula>
    </cfRule>
  </conditionalFormatting>
  <conditionalFormatting sqref="L21:O21">
    <cfRule type="expression" dxfId="613" priority="16" stopIfTrue="1">
      <formula>ABS(ROUND(L21,0)-L21)&gt;0</formula>
    </cfRule>
  </conditionalFormatting>
  <conditionalFormatting sqref="Q21:S21">
    <cfRule type="expression" dxfId="612" priority="15" stopIfTrue="1">
      <formula>ABS(ROUND(Q21,0)-Q21)&gt;0</formula>
    </cfRule>
  </conditionalFormatting>
  <conditionalFormatting sqref="C9:E9">
    <cfRule type="expression" dxfId="611" priority="14" stopIfTrue="1">
      <formula>ABS(ROUND(C9,0)-C9)&gt;0</formula>
    </cfRule>
  </conditionalFormatting>
  <conditionalFormatting sqref="G9">
    <cfRule type="expression" dxfId="610" priority="13" stopIfTrue="1">
      <formula>ABS(ROUND(G9,0)-G9)&gt;0</formula>
    </cfRule>
  </conditionalFormatting>
  <conditionalFormatting sqref="I9:J9">
    <cfRule type="expression" dxfId="609" priority="12" stopIfTrue="1">
      <formula>ABS(ROUND(I9,0)-I9)&gt;0</formula>
    </cfRule>
  </conditionalFormatting>
  <conditionalFormatting sqref="L9:O9">
    <cfRule type="expression" dxfId="608" priority="11" stopIfTrue="1">
      <formula>ABS(ROUND(L9,0)-L9)&gt;0</formula>
    </cfRule>
  </conditionalFormatting>
  <conditionalFormatting sqref="Q9:S9">
    <cfRule type="expression" dxfId="607" priority="10" stopIfTrue="1">
      <formula>ABS(ROUND(Q9,0)-Q9)&gt;0</formula>
    </cfRule>
  </conditionalFormatting>
  <conditionalFormatting sqref="C20:E20">
    <cfRule type="expression" dxfId="606" priority="9" stopIfTrue="1">
      <formula>ABS(ROUND(C20,0)-C20)&gt;0</formula>
    </cfRule>
  </conditionalFormatting>
  <conditionalFormatting sqref="G20">
    <cfRule type="expression" dxfId="605" priority="8" stopIfTrue="1">
      <formula>ABS(ROUND(G20,0)-G20)&gt;0</formula>
    </cfRule>
  </conditionalFormatting>
  <conditionalFormatting sqref="I20:J20">
    <cfRule type="expression" dxfId="604" priority="7" stopIfTrue="1">
      <formula>ABS(ROUND(I20,0)-I20)&gt;0</formula>
    </cfRule>
  </conditionalFormatting>
  <conditionalFormatting sqref="M20:O20">
    <cfRule type="expression" dxfId="603" priority="6" stopIfTrue="1">
      <formula>ABS(ROUND(M20,0)-M20)&gt;0</formula>
    </cfRule>
  </conditionalFormatting>
  <conditionalFormatting sqref="L20">
    <cfRule type="expression" dxfId="602" priority="5" stopIfTrue="1">
      <formula>ABS(ROUND(L20,0)-L20)&gt;0</formula>
    </cfRule>
  </conditionalFormatting>
  <conditionalFormatting sqref="Q20:S20">
    <cfRule type="expression" dxfId="601" priority="4" stopIfTrue="1">
      <formula>ABS(ROUND(Q20,0)-Q20)&gt;0</formula>
    </cfRule>
  </conditionalFormatting>
  <conditionalFormatting sqref="X28 X8:X13 X19:X23">
    <cfRule type="cellIs" dxfId="600" priority="23" stopIfTrue="1" operator="equal">
      <formula>0</formula>
    </cfRule>
    <cfRule type="cellIs" dxfId="599" priority="24" stopIfTrue="1" operator="notEqual">
      <formula>0</formula>
    </cfRule>
  </conditionalFormatting>
  <conditionalFormatting sqref="Q10:S10 L10:O10 I10:J10 G10 C10:E10">
    <cfRule type="expression" dxfId="598" priority="3" stopIfTrue="1">
      <formula>ABS(ROUND(C10,0)-C10)&gt;0</formula>
    </cfRule>
  </conditionalFormatting>
  <conditionalFormatting sqref="C33:U35">
    <cfRule type="expression" dxfId="597" priority="26">
      <formula>IF(C60="IGNORE","TRUE","FALSE")</formula>
    </cfRule>
    <cfRule type="expression" dxfId="596" priority="27">
      <formula>IF(C60="FLAG","TRUE","FALSE")</formula>
    </cfRule>
  </conditionalFormatting>
  <conditionalFormatting sqref="R30">
    <cfRule type="expression" dxfId="595" priority="2" stopIfTrue="1">
      <formula>ABS(ROUND(R30,0)-R30)&gt;0</formula>
    </cfRule>
  </conditionalFormatting>
  <conditionalFormatting sqref="C8">
    <cfRule type="expression" dxfId="594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B1:X62"/>
  <sheetViews>
    <sheetView zoomScale="85" zoomScaleNormal="85" workbookViewId="0">
      <pane ySplit="7" topLeftCell="A8" activePane="bottomLeft" state="frozen"/>
      <selection activeCell="T48" sqref="T48"/>
      <selection pane="bottomLeft" activeCell="A54" sqref="A54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3</v>
      </c>
      <c r="F2" s="83"/>
      <c r="G2" s="83"/>
      <c r="H2" s="83"/>
      <c r="I2" s="84"/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1" t="s">
        <v>27</v>
      </c>
      <c r="E7" s="72" t="s">
        <v>92</v>
      </c>
      <c r="F7" s="71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f>SUM('Aberdeen City:ZetTrans'!C8)</f>
        <v>275</v>
      </c>
      <c r="D8" s="33">
        <f>SUM('Aberdeen City:ZetTrans'!D8)</f>
        <v>3246</v>
      </c>
      <c r="E8" s="33">
        <f>SUM('Aberdeen City:ZetTrans'!E8)</f>
        <v>16912</v>
      </c>
      <c r="F8" s="34">
        <f>SUM(D8:E8)</f>
        <v>20158</v>
      </c>
      <c r="G8" s="33">
        <f>SUM('Aberdeen City:ZetTrans'!G8)</f>
        <v>3218</v>
      </c>
      <c r="H8" s="34">
        <f>SUM(C8,F8,G8)</f>
        <v>23651</v>
      </c>
      <c r="I8" s="33">
        <f>SUM('Aberdeen City:ZetTrans'!I8)</f>
        <v>1807</v>
      </c>
      <c r="J8" s="33">
        <f>SUM('Aberdeen City:ZetTrans'!J8)</f>
        <v>5904</v>
      </c>
      <c r="K8" s="34">
        <f>SUM(I8:J8)</f>
        <v>7711</v>
      </c>
      <c r="L8" s="33">
        <f>SUM('Aberdeen City:ZetTrans'!L8)</f>
        <v>1514</v>
      </c>
      <c r="M8" s="33">
        <f>SUM('Aberdeen City:ZetTrans'!M8)</f>
        <v>143</v>
      </c>
      <c r="N8" s="33">
        <f>SUM('Aberdeen City:ZetTrans'!N8)</f>
        <v>1251</v>
      </c>
      <c r="O8" s="33">
        <f>SUM('Aberdeen City:ZetTrans'!O8)</f>
        <v>2409</v>
      </c>
      <c r="P8" s="34">
        <f>SUM(M8:O8)</f>
        <v>3803</v>
      </c>
      <c r="Q8" s="33">
        <f>SUM('Aberdeen City:ZetTrans'!Q8)</f>
        <v>18</v>
      </c>
      <c r="R8" s="33">
        <f>SUM('Aberdeen City:ZetTrans'!R8)</f>
        <v>503</v>
      </c>
      <c r="S8" s="33">
        <f>SUM('Aberdeen City:ZetTrans'!S8)</f>
        <v>206</v>
      </c>
      <c r="T8" s="34">
        <f>SUM(Q8:S8)</f>
        <v>727</v>
      </c>
      <c r="U8" s="35">
        <f>SUM(H8,K8,L8,P8,T8)</f>
        <v>37406</v>
      </c>
      <c r="V8" s="4"/>
      <c r="W8" s="11">
        <f>SUM('Aberdeen City:ZetTrans'!W8)</f>
        <v>37406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f>SUM('Aberdeen City:ZetTrans'!C9)</f>
        <v>0</v>
      </c>
      <c r="D9" s="33">
        <f>SUM('Aberdeen City:ZetTrans'!D9)</f>
        <v>0</v>
      </c>
      <c r="E9" s="33">
        <f>SUM('Aberdeen City:ZetTrans'!E9)</f>
        <v>0</v>
      </c>
      <c r="F9" s="34">
        <f>SUM(D9:E9)</f>
        <v>0</v>
      </c>
      <c r="G9" s="33">
        <f>SUM('Aberdeen City:ZetTrans'!G9)</f>
        <v>0</v>
      </c>
      <c r="H9" s="34">
        <f>SUM(C9,F9,G9)</f>
        <v>0</v>
      </c>
      <c r="I9" s="33">
        <f>SUM('Aberdeen City:ZetTrans'!I9)</f>
        <v>0</v>
      </c>
      <c r="J9" s="33">
        <f>SUM('Aberdeen City:ZetTrans'!J9)</f>
        <v>0</v>
      </c>
      <c r="K9" s="34">
        <f>SUM(I9:J9)</f>
        <v>0</v>
      </c>
      <c r="L9" s="33">
        <f>SUM('Aberdeen City:ZetTrans'!L9)</f>
        <v>0</v>
      </c>
      <c r="M9" s="33">
        <f>SUM('Aberdeen City:ZetTrans'!M9)</f>
        <v>0</v>
      </c>
      <c r="N9" s="33">
        <f>SUM('Aberdeen City:ZetTrans'!N9)</f>
        <v>0</v>
      </c>
      <c r="O9" s="33">
        <f>SUM('Aberdeen City:ZetTrans'!O9)</f>
        <v>0</v>
      </c>
      <c r="P9" s="34">
        <f>SUM(M9:O9)</f>
        <v>0</v>
      </c>
      <c r="Q9" s="33">
        <f>SUM('Aberdeen City:ZetTrans'!Q9)</f>
        <v>0</v>
      </c>
      <c r="R9" s="33">
        <f>SUM('Aberdeen City:ZetTrans'!R9)</f>
        <v>0</v>
      </c>
      <c r="S9" s="33">
        <f>SUM('Aberdeen City:ZetTrans'!S9)</f>
        <v>0</v>
      </c>
      <c r="T9" s="34">
        <f>SUM(Q9:S9)</f>
        <v>0</v>
      </c>
      <c r="U9" s="35">
        <f>SUM(H9,K9,L9,P9,T9)</f>
        <v>0</v>
      </c>
      <c r="V9" s="4"/>
      <c r="W9" s="11">
        <f>SUM('Aberdeen City:ZetTrans'!W9)</f>
        <v>0</v>
      </c>
      <c r="X9" s="12">
        <f t="shared" si="0"/>
        <v>0</v>
      </c>
    </row>
    <row r="10" spans="2:24" ht="12.75" customHeight="1">
      <c r="B10" s="23" t="s">
        <v>106</v>
      </c>
      <c r="C10" s="33">
        <f>SUM('Aberdeen City:ZetTrans'!C10)</f>
        <v>0</v>
      </c>
      <c r="D10" s="33">
        <f>SUM('Aberdeen City:ZetTrans'!D10)</f>
        <v>0</v>
      </c>
      <c r="E10" s="33">
        <f>SUM('Aberdeen City:ZetTrans'!E10)</f>
        <v>0</v>
      </c>
      <c r="F10" s="34">
        <f>SUM(D10:E10)</f>
        <v>0</v>
      </c>
      <c r="G10" s="33">
        <f>SUM('Aberdeen City:ZetTrans'!G10)</f>
        <v>0</v>
      </c>
      <c r="H10" s="34">
        <f>SUM(C10,F10,G10)</f>
        <v>0</v>
      </c>
      <c r="I10" s="33">
        <f>SUM('Aberdeen City:ZetTrans'!I10)</f>
        <v>0</v>
      </c>
      <c r="J10" s="33">
        <f>SUM('Aberdeen City:ZetTrans'!J10)</f>
        <v>0</v>
      </c>
      <c r="K10" s="34">
        <f>SUM(I10:J10)</f>
        <v>0</v>
      </c>
      <c r="L10" s="33">
        <f>SUM('Aberdeen City:ZetTrans'!L10)</f>
        <v>0</v>
      </c>
      <c r="M10" s="33">
        <f>SUM('Aberdeen City:ZetTrans'!M10)</f>
        <v>0</v>
      </c>
      <c r="N10" s="33">
        <f>SUM('Aberdeen City:ZetTrans'!N10)</f>
        <v>0</v>
      </c>
      <c r="O10" s="33">
        <f>SUM('Aberdeen City:ZetTrans'!O10)</f>
        <v>0</v>
      </c>
      <c r="P10" s="34">
        <f>SUM(M10:O10)</f>
        <v>0</v>
      </c>
      <c r="Q10" s="33">
        <f>SUM('Aberdeen City:ZetTrans'!Q10)</f>
        <v>0</v>
      </c>
      <c r="R10" s="33">
        <f>SUM('Aberdeen City:ZetTrans'!R10)</f>
        <v>0</v>
      </c>
      <c r="S10" s="33">
        <f>SUM('Aberdeen City:ZetTrans'!S10)</f>
        <v>0</v>
      </c>
      <c r="T10" s="34">
        <f>SUM(Q10:S10)</f>
        <v>0</v>
      </c>
      <c r="U10" s="35">
        <f>SUM(H10,K10,L10,P10,T10)</f>
        <v>0</v>
      </c>
      <c r="V10" s="4"/>
      <c r="W10" s="11">
        <f>SUM('Aberdeen City:ZetTrans'!W10)</f>
        <v>0</v>
      </c>
      <c r="X10" s="12">
        <f t="shared" si="0"/>
        <v>0</v>
      </c>
    </row>
    <row r="11" spans="2:24" ht="12.75" customHeight="1">
      <c r="B11" s="23" t="s">
        <v>103</v>
      </c>
      <c r="C11" s="33">
        <f>SUM('Aberdeen City:ZetTrans'!C11)</f>
        <v>-5169</v>
      </c>
      <c r="D11" s="33">
        <f>SUM('Aberdeen City:ZetTrans'!D11)</f>
        <v>-17746</v>
      </c>
      <c r="E11" s="33">
        <f>SUM('Aberdeen City:ZetTrans'!E11)</f>
        <v>-58056</v>
      </c>
      <c r="F11" s="34">
        <f>SUM(D11:E11)</f>
        <v>-75802</v>
      </c>
      <c r="G11" s="33">
        <f>SUM('Aberdeen City:ZetTrans'!G11)</f>
        <v>-9416</v>
      </c>
      <c r="H11" s="34">
        <f>SUM(C11,F11,G11)</f>
        <v>-90387</v>
      </c>
      <c r="I11" s="33">
        <f>SUM('Aberdeen City:ZetTrans'!I11)</f>
        <v>-603</v>
      </c>
      <c r="J11" s="33">
        <f>SUM('Aberdeen City:ZetTrans'!J11)</f>
        <v>-6133</v>
      </c>
      <c r="K11" s="34">
        <f>SUM(I11:J11)</f>
        <v>-6736</v>
      </c>
      <c r="L11" s="33">
        <f>SUM('Aberdeen City:ZetTrans'!L11)</f>
        <v>-598</v>
      </c>
      <c r="M11" s="33">
        <f>SUM('Aberdeen City:ZetTrans'!M11)</f>
        <v>-8</v>
      </c>
      <c r="N11" s="33">
        <f>SUM('Aberdeen City:ZetTrans'!N11)</f>
        <v>-12400</v>
      </c>
      <c r="O11" s="33">
        <f>SUM('Aberdeen City:ZetTrans'!O11)</f>
        <v>-691</v>
      </c>
      <c r="P11" s="34">
        <f>SUM(M11:O11)</f>
        <v>-13099</v>
      </c>
      <c r="Q11" s="33">
        <f>SUM('Aberdeen City:ZetTrans'!Q11)</f>
        <v>-1060</v>
      </c>
      <c r="R11" s="33">
        <f>SUM('Aberdeen City:ZetTrans'!R11)</f>
        <v>-542</v>
      </c>
      <c r="S11" s="33">
        <f>SUM('Aberdeen City:ZetTrans'!S11)</f>
        <v>-880</v>
      </c>
      <c r="T11" s="34">
        <f>SUM(Q11:S11)</f>
        <v>-2482</v>
      </c>
      <c r="U11" s="35">
        <f>SUM(H11,K11,L11,P11,T11)</f>
        <v>-113302</v>
      </c>
      <c r="W11" s="11">
        <f>SUM('Aberdeen City:ZetTrans'!W11)</f>
        <v>-113302</v>
      </c>
      <c r="X11" s="12">
        <f>W11-U11</f>
        <v>0</v>
      </c>
    </row>
    <row r="12" spans="2:24" ht="12.75" customHeight="1">
      <c r="B12" s="39" t="s">
        <v>11</v>
      </c>
      <c r="C12" s="33">
        <f>SUM('Aberdeen City:ZetTrans'!C12)</f>
        <v>11411</v>
      </c>
      <c r="D12" s="33">
        <f>SUM('Aberdeen City:ZetTrans'!D12)</f>
        <v>103764</v>
      </c>
      <c r="E12" s="33">
        <f>SUM('Aberdeen City:ZetTrans'!E12)</f>
        <v>239194</v>
      </c>
      <c r="F12" s="34">
        <f>SUM(D12:E12)</f>
        <v>342958</v>
      </c>
      <c r="G12" s="33">
        <f>SUM('Aberdeen City:ZetTrans'!G12)</f>
        <v>77628</v>
      </c>
      <c r="H12" s="34">
        <f>SUM(C12,F12,G12)</f>
        <v>431997</v>
      </c>
      <c r="I12" s="33">
        <f>SUM('Aberdeen City:ZetTrans'!I12)</f>
        <v>11950</v>
      </c>
      <c r="J12" s="33">
        <f>SUM('Aberdeen City:ZetTrans'!J12)</f>
        <v>46106</v>
      </c>
      <c r="K12" s="34">
        <f>SUM(I12:J12)</f>
        <v>58056</v>
      </c>
      <c r="L12" s="33">
        <f>SUM('Aberdeen City:ZetTrans'!L12)</f>
        <v>37589</v>
      </c>
      <c r="M12" s="33">
        <f>SUM('Aberdeen City:ZetTrans'!M12)</f>
        <v>7981</v>
      </c>
      <c r="N12" s="33">
        <f>SUM('Aberdeen City:ZetTrans'!N12)</f>
        <v>101939</v>
      </c>
      <c r="O12" s="33">
        <f>SUM('Aberdeen City:ZetTrans'!O12)</f>
        <v>89898</v>
      </c>
      <c r="P12" s="34">
        <f>SUM(M12:O12)</f>
        <v>199818</v>
      </c>
      <c r="Q12" s="33">
        <f>SUM('Aberdeen City:ZetTrans'!Q12)</f>
        <v>1447</v>
      </c>
      <c r="R12" s="33">
        <f>SUM('Aberdeen City:ZetTrans'!R12)</f>
        <v>25118</v>
      </c>
      <c r="S12" s="33">
        <f>SUM('Aberdeen City:ZetTrans'!S12)</f>
        <v>5229</v>
      </c>
      <c r="T12" s="34">
        <f>SUM(Q12:S12)</f>
        <v>31794</v>
      </c>
      <c r="U12" s="35">
        <f>SUM(H12,K12,L12,P12,T12)</f>
        <v>759254</v>
      </c>
      <c r="V12" s="4"/>
      <c r="W12" s="11">
        <f>SUM('Aberdeen City:ZetTrans'!W12)</f>
        <v>759254</v>
      </c>
      <c r="X12" s="12">
        <f t="shared" si="0"/>
        <v>0</v>
      </c>
    </row>
    <row r="13" spans="2:24" ht="12.75" customHeight="1">
      <c r="B13" s="25" t="s">
        <v>91</v>
      </c>
      <c r="C13" s="21">
        <f>C8+C9+C10+C11+C12</f>
        <v>6517</v>
      </c>
      <c r="D13" s="21">
        <f t="shared" ref="D13:U13" si="1">D8+D9+D10+D11+D12</f>
        <v>89264</v>
      </c>
      <c r="E13" s="21">
        <f t="shared" si="1"/>
        <v>198050</v>
      </c>
      <c r="F13" s="21">
        <f t="shared" si="1"/>
        <v>287314</v>
      </c>
      <c r="G13" s="21">
        <f t="shared" si="1"/>
        <v>71430</v>
      </c>
      <c r="H13" s="21">
        <f t="shared" si="1"/>
        <v>365261</v>
      </c>
      <c r="I13" s="21">
        <f t="shared" si="1"/>
        <v>13154</v>
      </c>
      <c r="J13" s="21">
        <f t="shared" si="1"/>
        <v>45877</v>
      </c>
      <c r="K13" s="21">
        <f t="shared" si="1"/>
        <v>59031</v>
      </c>
      <c r="L13" s="21">
        <f t="shared" si="1"/>
        <v>38505</v>
      </c>
      <c r="M13" s="21">
        <f t="shared" si="1"/>
        <v>8116</v>
      </c>
      <c r="N13" s="21">
        <f t="shared" si="1"/>
        <v>90790</v>
      </c>
      <c r="O13" s="21">
        <f t="shared" si="1"/>
        <v>91616</v>
      </c>
      <c r="P13" s="21">
        <f t="shared" si="1"/>
        <v>190522</v>
      </c>
      <c r="Q13" s="21">
        <f t="shared" si="1"/>
        <v>405</v>
      </c>
      <c r="R13" s="21">
        <f t="shared" si="1"/>
        <v>25079</v>
      </c>
      <c r="S13" s="21">
        <f t="shared" si="1"/>
        <v>4555</v>
      </c>
      <c r="T13" s="21">
        <f t="shared" si="1"/>
        <v>30039</v>
      </c>
      <c r="U13" s="22">
        <f t="shared" si="1"/>
        <v>683358</v>
      </c>
      <c r="V13" s="4"/>
      <c r="W13" s="11">
        <f>SUM('Aberdeen City:ZetTrans'!W13)</f>
        <v>683358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f>SUM('Aberdeen City:ZetTrans'!C15)</f>
        <v>0</v>
      </c>
      <c r="D15" s="38">
        <f>SUM('Aberdeen City:ZetTrans'!D15)</f>
        <v>0</v>
      </c>
      <c r="E15" s="38">
        <f>SUM('Aberdeen City:ZetTrans'!E15)</f>
        <v>0</v>
      </c>
      <c r="F15" s="34">
        <f>SUM('Aberdeen City:ZetTrans'!F15)</f>
        <v>0</v>
      </c>
      <c r="G15" s="38">
        <f>SUM('Aberdeen City:ZetTrans'!G15)</f>
        <v>0</v>
      </c>
      <c r="H15" s="34">
        <f>SUM('Aberdeen City:ZetTrans'!H15)</f>
        <v>0</v>
      </c>
      <c r="I15" s="38">
        <f>SUM('Aberdeen City:ZetTrans'!I15)</f>
        <v>0</v>
      </c>
      <c r="J15" s="38">
        <f>SUM('Aberdeen City:ZetTrans'!J15)</f>
        <v>0</v>
      </c>
      <c r="K15" s="34">
        <f>SUM('Aberdeen City:ZetTrans'!K15)</f>
        <v>0</v>
      </c>
      <c r="L15" s="38">
        <f>SUM('Aberdeen City:ZetTrans'!L15)</f>
        <v>0</v>
      </c>
      <c r="M15" s="38">
        <f>SUM('Aberdeen City:ZetTrans'!M15)</f>
        <v>0</v>
      </c>
      <c r="N15" s="38">
        <f>SUM('Aberdeen City:ZetTrans'!N15)</f>
        <v>0</v>
      </c>
      <c r="O15" s="38">
        <f>SUM('Aberdeen City:ZetTrans'!O15)</f>
        <v>0</v>
      </c>
      <c r="P15" s="34">
        <f>SUM('Aberdeen City:ZetTrans'!P15)</f>
        <v>0</v>
      </c>
      <c r="Q15" s="38">
        <f>SUM('Aberdeen City:ZetTrans'!Q15)</f>
        <v>0</v>
      </c>
      <c r="R15" s="38">
        <f>SUM('Aberdeen City:ZetTrans'!R15)</f>
        <v>0</v>
      </c>
      <c r="S15" s="38">
        <f>SUM('Aberdeen City:ZetTrans'!S15)</f>
        <v>0</v>
      </c>
      <c r="T15" s="34">
        <f>SUM('Aberdeen City:ZetTrans'!T15)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>SUM(C8:C9,C12,C15)+C19+C20+C11</f>
        <v>2449</v>
      </c>
      <c r="D16" s="21">
        <f t="shared" ref="D16:T16" si="2">SUM(D8:D9,D12,D15)+D19+D20+D11</f>
        <v>88241</v>
      </c>
      <c r="E16" s="21">
        <f t="shared" si="2"/>
        <v>192910</v>
      </c>
      <c r="F16" s="21">
        <f t="shared" si="2"/>
        <v>281151</v>
      </c>
      <c r="G16" s="21">
        <f t="shared" si="2"/>
        <v>69791</v>
      </c>
      <c r="H16" s="21">
        <f t="shared" si="2"/>
        <v>353391</v>
      </c>
      <c r="I16" s="21">
        <f t="shared" si="2"/>
        <v>13154</v>
      </c>
      <c r="J16" s="21">
        <f t="shared" si="2"/>
        <v>45104</v>
      </c>
      <c r="K16" s="21">
        <f t="shared" si="2"/>
        <v>58258</v>
      </c>
      <c r="L16" s="21">
        <f t="shared" si="2"/>
        <v>38573</v>
      </c>
      <c r="M16" s="21">
        <f t="shared" si="2"/>
        <v>8116</v>
      </c>
      <c r="N16" s="21">
        <f t="shared" si="2"/>
        <v>90410</v>
      </c>
      <c r="O16" s="21">
        <f t="shared" si="2"/>
        <v>62687</v>
      </c>
      <c r="P16" s="21">
        <f t="shared" si="2"/>
        <v>161213</v>
      </c>
      <c r="Q16" s="21">
        <f t="shared" si="2"/>
        <v>405</v>
      </c>
      <c r="R16" s="21">
        <f t="shared" si="2"/>
        <v>25079</v>
      </c>
      <c r="S16" s="21">
        <f t="shared" si="2"/>
        <v>4555</v>
      </c>
      <c r="T16" s="21">
        <f t="shared" si="2"/>
        <v>30039</v>
      </c>
      <c r="U16" s="35">
        <f>SUM(H16,K16,L16,P16,T16)</f>
        <v>641474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f>SUM('Aberdeen City:ZetTrans'!C19)</f>
        <v>-4068</v>
      </c>
      <c r="D19" s="33">
        <f>SUM('Aberdeen City:ZetTrans'!D19)</f>
        <v>-1023</v>
      </c>
      <c r="E19" s="33">
        <f>SUM('Aberdeen City:ZetTrans'!E19)</f>
        <v>-5140</v>
      </c>
      <c r="F19" s="34">
        <f>SUM(D19:E19)</f>
        <v>-6163</v>
      </c>
      <c r="G19" s="33">
        <f>SUM('Aberdeen City:ZetTrans'!G19)</f>
        <v>-1639</v>
      </c>
      <c r="H19" s="34">
        <f>SUM(C19,F19,G19)</f>
        <v>-11870</v>
      </c>
      <c r="I19" s="33">
        <f>SUM('Aberdeen City:ZetTrans'!I19)</f>
        <v>0</v>
      </c>
      <c r="J19" s="33">
        <f>SUM('Aberdeen City:ZetTrans'!J19)</f>
        <v>-773</v>
      </c>
      <c r="K19" s="34">
        <f>SUM(I19:J19)</f>
        <v>-773</v>
      </c>
      <c r="L19" s="33">
        <f>SUM('Aberdeen City:ZetTrans'!L19)</f>
        <v>68</v>
      </c>
      <c r="M19" s="33">
        <f>SUM('Aberdeen City:ZetTrans'!M19)</f>
        <v>0</v>
      </c>
      <c r="N19" s="33">
        <f>SUM('Aberdeen City:ZetTrans'!N19)</f>
        <v>-380</v>
      </c>
      <c r="O19" s="33">
        <f>SUM('Aberdeen City:ZetTrans'!O19)</f>
        <v>-8001</v>
      </c>
      <c r="P19" s="34">
        <f>SUM(M19:O19)</f>
        <v>-8381</v>
      </c>
      <c r="Q19" s="33">
        <f>SUM('Aberdeen City:ZetTrans'!Q19)</f>
        <v>0</v>
      </c>
      <c r="R19" s="33">
        <f>SUM('Aberdeen City:ZetTrans'!R19)</f>
        <v>0</v>
      </c>
      <c r="S19" s="33">
        <f>SUM('Aberdeen City:ZetTrans'!S19)</f>
        <v>0</v>
      </c>
      <c r="T19" s="34">
        <f>SUM(Q19:S19)</f>
        <v>0</v>
      </c>
      <c r="U19" s="35">
        <f t="shared" ref="U19:U26" si="3">SUM(H19,K19,L19,P19,T19)</f>
        <v>-20956</v>
      </c>
      <c r="W19" s="11">
        <f>SUM('Aberdeen City:ZetTrans'!W19)</f>
        <v>-20956</v>
      </c>
      <c r="X19" s="12">
        <f t="shared" ref="X19:X23" si="4">W19-U19</f>
        <v>0</v>
      </c>
    </row>
    <row r="20" spans="2:24" ht="12.75" customHeight="1">
      <c r="B20" s="39" t="s">
        <v>85</v>
      </c>
      <c r="C20" s="33">
        <f>SUM('Aberdeen City:ZetTrans'!C20)</f>
        <v>0</v>
      </c>
      <c r="D20" s="33">
        <f>SUM('Aberdeen City:ZetTrans'!D20)</f>
        <v>0</v>
      </c>
      <c r="E20" s="33">
        <f>SUM('Aberdeen City:ZetTrans'!E20)</f>
        <v>0</v>
      </c>
      <c r="F20" s="34">
        <f>SUM(D20:E20)</f>
        <v>0</v>
      </c>
      <c r="G20" s="33">
        <f>SUM('Aberdeen City:ZetTrans'!G20)</f>
        <v>0</v>
      </c>
      <c r="H20" s="34">
        <f>SUM(C20,F20,G20)</f>
        <v>0</v>
      </c>
      <c r="I20" s="33">
        <f>SUM('Aberdeen City:ZetTrans'!I20)</f>
        <v>0</v>
      </c>
      <c r="J20" s="33">
        <f>SUM('Aberdeen City:ZetTrans'!J20)</f>
        <v>0</v>
      </c>
      <c r="K20" s="34">
        <f>SUM(I20:J20)</f>
        <v>0</v>
      </c>
      <c r="L20" s="33">
        <f>SUM('Aberdeen City:ZetTrans'!L20)</f>
        <v>0</v>
      </c>
      <c r="M20" s="33">
        <f>SUM('Aberdeen City:ZetTrans'!M20)</f>
        <v>0</v>
      </c>
      <c r="N20" s="33">
        <f>SUM('Aberdeen City:ZetTrans'!N20)</f>
        <v>0</v>
      </c>
      <c r="O20" s="33">
        <f>SUM('Aberdeen City:ZetTrans'!O20)</f>
        <v>-20928</v>
      </c>
      <c r="P20" s="34">
        <f>SUM(M20:O20)</f>
        <v>-20928</v>
      </c>
      <c r="Q20" s="33">
        <f>SUM('Aberdeen City:ZetTrans'!Q20)</f>
        <v>0</v>
      </c>
      <c r="R20" s="33">
        <f>SUM('Aberdeen City:ZetTrans'!R20)</f>
        <v>0</v>
      </c>
      <c r="S20" s="33">
        <f>SUM('Aberdeen City:ZetTrans'!S20)</f>
        <v>0</v>
      </c>
      <c r="T20" s="34">
        <f>SUM(Q20:S20)</f>
        <v>0</v>
      </c>
      <c r="U20" s="35">
        <f t="shared" si="3"/>
        <v>-20928</v>
      </c>
      <c r="W20" s="11">
        <f>SUM('Aberdeen City:ZetTrans'!W20)</f>
        <v>-20928</v>
      </c>
      <c r="X20" s="12">
        <f t="shared" si="4"/>
        <v>0</v>
      </c>
    </row>
    <row r="21" spans="2:24" ht="12.75" customHeight="1">
      <c r="B21" s="40" t="s">
        <v>109</v>
      </c>
      <c r="C21" s="33">
        <f>SUM('Aberdeen City:ZetTrans'!C21)</f>
        <v>0</v>
      </c>
      <c r="D21" s="33">
        <f>SUM('Aberdeen City:ZetTrans'!D21)</f>
        <v>0</v>
      </c>
      <c r="E21" s="33">
        <f>SUM('Aberdeen City:ZetTrans'!E21)</f>
        <v>0</v>
      </c>
      <c r="F21" s="34">
        <f>SUM(D21:E21)</f>
        <v>0</v>
      </c>
      <c r="G21" s="33">
        <f>SUM('Aberdeen City:ZetTrans'!G21)</f>
        <v>0</v>
      </c>
      <c r="H21" s="34">
        <f>SUM(C21,F21,G21)</f>
        <v>0</v>
      </c>
      <c r="I21" s="33">
        <f>SUM('Aberdeen City:ZetTrans'!I21)</f>
        <v>0</v>
      </c>
      <c r="J21" s="33">
        <f>SUM('Aberdeen City:ZetTrans'!J21)</f>
        <v>0</v>
      </c>
      <c r="K21" s="34">
        <f>SUM(I21:J21)</f>
        <v>0</v>
      </c>
      <c r="L21" s="33">
        <f>SUM('Aberdeen City:ZetTrans'!L21)</f>
        <v>0</v>
      </c>
      <c r="M21" s="33">
        <f>SUM('Aberdeen City:ZetTrans'!M21)</f>
        <v>0</v>
      </c>
      <c r="N21" s="33">
        <f>SUM('Aberdeen City:ZetTrans'!N21)</f>
        <v>-74</v>
      </c>
      <c r="O21" s="33">
        <f>SUM('Aberdeen City:ZetTrans'!O21)</f>
        <v>0</v>
      </c>
      <c r="P21" s="34">
        <f>SUM(M21:O21)</f>
        <v>-74</v>
      </c>
      <c r="Q21" s="33">
        <f>SUM('Aberdeen City:ZetTrans'!Q21)</f>
        <v>0</v>
      </c>
      <c r="R21" s="33">
        <f>SUM('Aberdeen City:ZetTrans'!R21)</f>
        <v>0</v>
      </c>
      <c r="S21" s="33">
        <f>SUM('Aberdeen City:ZetTrans'!S21)</f>
        <v>0</v>
      </c>
      <c r="T21" s="34">
        <f>SUM(Q21:S21)</f>
        <v>0</v>
      </c>
      <c r="U21" s="35">
        <f t="shared" si="3"/>
        <v>-74</v>
      </c>
      <c r="W21" s="11">
        <f>SUM('Aberdeen City:ZetTrans'!W21)</f>
        <v>-74</v>
      </c>
      <c r="X21" s="12">
        <f t="shared" si="4"/>
        <v>0</v>
      </c>
    </row>
    <row r="22" spans="2:24" ht="12.75" customHeight="1">
      <c r="B22" s="39" t="s">
        <v>12</v>
      </c>
      <c r="C22" s="33">
        <f>SUM('Aberdeen City:ZetTrans'!C22)</f>
        <v>913</v>
      </c>
      <c r="D22" s="33">
        <f>SUM('Aberdeen City:ZetTrans'!D22)</f>
        <v>-6759</v>
      </c>
      <c r="E22" s="33">
        <f>SUM('Aberdeen City:ZetTrans'!E22)</f>
        <v>-53036</v>
      </c>
      <c r="F22" s="34">
        <f>SUM(D22:E22)</f>
        <v>-59795</v>
      </c>
      <c r="G22" s="33">
        <f>SUM('Aberdeen City:ZetTrans'!G22)</f>
        <v>-6360</v>
      </c>
      <c r="H22" s="34">
        <f>SUM(C22,F22,G22)</f>
        <v>-65242</v>
      </c>
      <c r="I22" s="33">
        <f>SUM('Aberdeen City:ZetTrans'!I22)</f>
        <v>-16</v>
      </c>
      <c r="J22" s="33">
        <f>SUM('Aberdeen City:ZetTrans'!J22)</f>
        <v>-14343</v>
      </c>
      <c r="K22" s="34">
        <f>SUM(I22:J22)</f>
        <v>-14359</v>
      </c>
      <c r="L22" s="33">
        <f>SUM('Aberdeen City:ZetTrans'!L22)</f>
        <v>-79818</v>
      </c>
      <c r="M22" s="33">
        <f>SUM('Aberdeen City:ZetTrans'!M22)</f>
        <v>-1307</v>
      </c>
      <c r="N22" s="33">
        <f>SUM('Aberdeen City:ZetTrans'!N22)</f>
        <v>-4177</v>
      </c>
      <c r="O22" s="33">
        <f>SUM('Aberdeen City:ZetTrans'!O22)</f>
        <v>-40188</v>
      </c>
      <c r="P22" s="34">
        <f>SUM(M22:O22)</f>
        <v>-45672</v>
      </c>
      <c r="Q22" s="33">
        <f>SUM('Aberdeen City:ZetTrans'!Q22)</f>
        <v>-412</v>
      </c>
      <c r="R22" s="33">
        <f>SUM('Aberdeen City:ZetTrans'!R22)</f>
        <v>-3723</v>
      </c>
      <c r="S22" s="33">
        <f>SUM('Aberdeen City:ZetTrans'!S22)</f>
        <v>-2383</v>
      </c>
      <c r="T22" s="34">
        <f>SUM(Q22:S22)</f>
        <v>-6518</v>
      </c>
      <c r="U22" s="35">
        <f t="shared" si="3"/>
        <v>-211609</v>
      </c>
      <c r="V22" s="4"/>
      <c r="W22" s="11">
        <f>SUM('Aberdeen City:ZetTrans'!W22)</f>
        <v>-211609</v>
      </c>
      <c r="X22" s="12">
        <f t="shared" si="4"/>
        <v>0</v>
      </c>
    </row>
    <row r="23" spans="2:24" ht="12.75" customHeight="1">
      <c r="B23" s="75" t="s">
        <v>102</v>
      </c>
      <c r="C23" s="21">
        <f t="shared" ref="C23:T23" si="5">SUM(C19:C22)</f>
        <v>-3155</v>
      </c>
      <c r="D23" s="21">
        <f t="shared" si="5"/>
        <v>-7782</v>
      </c>
      <c r="E23" s="21">
        <f t="shared" si="5"/>
        <v>-58176</v>
      </c>
      <c r="F23" s="21">
        <f t="shared" si="5"/>
        <v>-65958</v>
      </c>
      <c r="G23" s="21">
        <f t="shared" si="5"/>
        <v>-7999</v>
      </c>
      <c r="H23" s="21">
        <f t="shared" si="5"/>
        <v>-77112</v>
      </c>
      <c r="I23" s="21">
        <f t="shared" si="5"/>
        <v>-16</v>
      </c>
      <c r="J23" s="21">
        <f t="shared" si="5"/>
        <v>-15116</v>
      </c>
      <c r="K23" s="21">
        <f t="shared" si="5"/>
        <v>-15132</v>
      </c>
      <c r="L23" s="21">
        <f t="shared" si="5"/>
        <v>-79750</v>
      </c>
      <c r="M23" s="21">
        <f t="shared" si="5"/>
        <v>-1307</v>
      </c>
      <c r="N23" s="21">
        <f t="shared" si="5"/>
        <v>-4631</v>
      </c>
      <c r="O23" s="21">
        <f t="shared" si="5"/>
        <v>-69117</v>
      </c>
      <c r="P23" s="21">
        <f t="shared" si="5"/>
        <v>-75055</v>
      </c>
      <c r="Q23" s="21">
        <f t="shared" si="5"/>
        <v>-412</v>
      </c>
      <c r="R23" s="21">
        <f t="shared" si="5"/>
        <v>-3723</v>
      </c>
      <c r="S23" s="21">
        <f t="shared" si="5"/>
        <v>-2383</v>
      </c>
      <c r="T23" s="21">
        <f t="shared" si="5"/>
        <v>-6518</v>
      </c>
      <c r="U23" s="22">
        <f t="shared" si="3"/>
        <v>-253567</v>
      </c>
      <c r="V23" s="4"/>
      <c r="W23" s="11">
        <f>SUM('Aberdeen City:ZetTrans'!W23)</f>
        <v>-253567</v>
      </c>
      <c r="X23" s="12">
        <f t="shared" si="4"/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f>SUM('Aberdeen City:ZetTrans'!C25)</f>
        <v>0</v>
      </c>
      <c r="D25" s="38">
        <f>SUM('Aberdeen City:ZetTrans'!D25)</f>
        <v>0</v>
      </c>
      <c r="E25" s="38">
        <f>SUM('Aberdeen City:ZetTrans'!E25)</f>
        <v>0</v>
      </c>
      <c r="F25" s="34">
        <f>SUM('Aberdeen City:ZetTrans'!F25)</f>
        <v>0</v>
      </c>
      <c r="G25" s="38">
        <f>SUM('Aberdeen City:ZetTrans'!G25)</f>
        <v>0</v>
      </c>
      <c r="H25" s="34">
        <f>SUM('Aberdeen City:ZetTrans'!H25)</f>
        <v>0</v>
      </c>
      <c r="I25" s="38">
        <f>SUM('Aberdeen City:ZetTrans'!I25)</f>
        <v>0</v>
      </c>
      <c r="J25" s="38">
        <f>SUM('Aberdeen City:ZetTrans'!J25)</f>
        <v>0</v>
      </c>
      <c r="K25" s="34">
        <f>SUM('Aberdeen City:ZetTrans'!K25)</f>
        <v>0</v>
      </c>
      <c r="L25" s="38">
        <f>SUM('Aberdeen City:ZetTrans'!L25)</f>
        <v>0</v>
      </c>
      <c r="M25" s="38">
        <f>SUM('Aberdeen City:ZetTrans'!M25)</f>
        <v>0</v>
      </c>
      <c r="N25" s="38">
        <f>SUM('Aberdeen City:ZetTrans'!N25)</f>
        <v>-74</v>
      </c>
      <c r="O25" s="38">
        <f>SUM('Aberdeen City:ZetTrans'!O25)</f>
        <v>0</v>
      </c>
      <c r="P25" s="34">
        <f>SUM('Aberdeen City:ZetTrans'!P25)</f>
        <v>-74</v>
      </c>
      <c r="Q25" s="38">
        <f>SUM('Aberdeen City:ZetTrans'!Q25)</f>
        <v>0</v>
      </c>
      <c r="R25" s="38">
        <f>SUM('Aberdeen City:ZetTrans'!R25)</f>
        <v>0</v>
      </c>
      <c r="S25" s="38">
        <f>SUM('Aberdeen City:ZetTrans'!S25)</f>
        <v>0</v>
      </c>
      <c r="T25" s="34">
        <f>SUM('Aberdeen City:ZetTrans'!T25)</f>
        <v>0</v>
      </c>
      <c r="U25" s="35">
        <f t="shared" si="3"/>
        <v>-74</v>
      </c>
    </row>
    <row r="26" spans="2:24" ht="12.75" customHeight="1">
      <c r="B26" s="25" t="s">
        <v>105</v>
      </c>
      <c r="C26" s="21">
        <f>SUM(C22,C25)</f>
        <v>913</v>
      </c>
      <c r="D26" s="21">
        <f t="shared" ref="D26:T26" si="6">SUM(D22,D25)</f>
        <v>-6759</v>
      </c>
      <c r="E26" s="21">
        <f t="shared" si="6"/>
        <v>-53036</v>
      </c>
      <c r="F26" s="21">
        <f t="shared" si="6"/>
        <v>-59795</v>
      </c>
      <c r="G26" s="21">
        <f t="shared" si="6"/>
        <v>-6360</v>
      </c>
      <c r="H26" s="21">
        <f t="shared" si="6"/>
        <v>-65242</v>
      </c>
      <c r="I26" s="21">
        <f t="shared" si="6"/>
        <v>-16</v>
      </c>
      <c r="J26" s="21">
        <f t="shared" si="6"/>
        <v>-14343</v>
      </c>
      <c r="K26" s="21">
        <f t="shared" si="6"/>
        <v>-14359</v>
      </c>
      <c r="L26" s="21">
        <f t="shared" si="6"/>
        <v>-79818</v>
      </c>
      <c r="M26" s="21">
        <f t="shared" si="6"/>
        <v>-1307</v>
      </c>
      <c r="N26" s="21">
        <f t="shared" si="6"/>
        <v>-4251</v>
      </c>
      <c r="O26" s="21">
        <f t="shared" si="6"/>
        <v>-40188</v>
      </c>
      <c r="P26" s="21">
        <f t="shared" si="6"/>
        <v>-45746</v>
      </c>
      <c r="Q26" s="21">
        <f t="shared" si="6"/>
        <v>-412</v>
      </c>
      <c r="R26" s="21">
        <f t="shared" si="6"/>
        <v>-3723</v>
      </c>
      <c r="S26" s="21">
        <f t="shared" si="6"/>
        <v>-2383</v>
      </c>
      <c r="T26" s="21">
        <f t="shared" si="6"/>
        <v>-6518</v>
      </c>
      <c r="U26" s="22">
        <f t="shared" si="3"/>
        <v>-211683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>C13+C23</f>
        <v>3362</v>
      </c>
      <c r="D28" s="17">
        <f t="shared" ref="D28:U28" si="7">D13+D23</f>
        <v>81482</v>
      </c>
      <c r="E28" s="17">
        <f t="shared" si="7"/>
        <v>139874</v>
      </c>
      <c r="F28" s="17">
        <f t="shared" si="7"/>
        <v>221356</v>
      </c>
      <c r="G28" s="17">
        <f t="shared" si="7"/>
        <v>63431</v>
      </c>
      <c r="H28" s="17">
        <f t="shared" si="7"/>
        <v>288149</v>
      </c>
      <c r="I28" s="17">
        <f t="shared" si="7"/>
        <v>13138</v>
      </c>
      <c r="J28" s="17">
        <f t="shared" si="7"/>
        <v>30761</v>
      </c>
      <c r="K28" s="17">
        <f t="shared" si="7"/>
        <v>43899</v>
      </c>
      <c r="L28" s="17">
        <f t="shared" si="7"/>
        <v>-41245</v>
      </c>
      <c r="M28" s="17">
        <f t="shared" si="7"/>
        <v>6809</v>
      </c>
      <c r="N28" s="17">
        <f t="shared" si="7"/>
        <v>86159</v>
      </c>
      <c r="O28" s="17">
        <f t="shared" si="7"/>
        <v>22499</v>
      </c>
      <c r="P28" s="17">
        <f t="shared" si="7"/>
        <v>115467</v>
      </c>
      <c r="Q28" s="17">
        <f t="shared" si="7"/>
        <v>-7</v>
      </c>
      <c r="R28" s="17">
        <f t="shared" si="7"/>
        <v>21356</v>
      </c>
      <c r="S28" s="17">
        <f t="shared" si="7"/>
        <v>2172</v>
      </c>
      <c r="T28" s="17">
        <f t="shared" si="7"/>
        <v>23521</v>
      </c>
      <c r="U28" s="18">
        <f t="shared" si="7"/>
        <v>429791</v>
      </c>
      <c r="V28" s="4"/>
      <c r="W28" s="11">
        <f>SUM('Aberdeen City:ZetTrans'!W28)</f>
        <v>429791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f>SUM('Aberdeen City:ZetTrans'!C30)</f>
        <v>291</v>
      </c>
      <c r="D30" s="33">
        <f>SUM('Aberdeen City:ZetTrans'!D30)</f>
        <v>19</v>
      </c>
      <c r="E30" s="33">
        <f>SUM('Aberdeen City:ZetTrans'!E30)</f>
        <v>5850</v>
      </c>
      <c r="F30" s="34">
        <f>SUM(D30:E30)</f>
        <v>5869</v>
      </c>
      <c r="G30" s="33">
        <f>SUM('Aberdeen City:ZetTrans'!G30)</f>
        <v>1063</v>
      </c>
      <c r="H30" s="34">
        <f>SUM(C30,F30,G30)</f>
        <v>7223</v>
      </c>
      <c r="I30" s="33">
        <f>SUM('Aberdeen City:ZetTrans'!I30)</f>
        <v>1</v>
      </c>
      <c r="J30" s="33">
        <f>SUM('Aberdeen City:ZetTrans'!J30)</f>
        <v>232</v>
      </c>
      <c r="K30" s="34">
        <f>SUM(I30:J30)</f>
        <v>233</v>
      </c>
      <c r="L30" s="33">
        <f>SUM('Aberdeen City:ZetTrans'!L30)</f>
        <v>134</v>
      </c>
      <c r="M30" s="33">
        <f>SUM('Aberdeen City:ZetTrans'!M30)</f>
        <v>1</v>
      </c>
      <c r="N30" s="36"/>
      <c r="O30" s="33">
        <f>SUM('Aberdeen City:ZetTrans'!O30)</f>
        <v>8633</v>
      </c>
      <c r="P30" s="34">
        <f>SUM(M30:O30)</f>
        <v>8634</v>
      </c>
      <c r="Q30" s="36"/>
      <c r="R30" s="33">
        <f>SUM('Aberdeen City:ZetTrans'!R30)</f>
        <v>1</v>
      </c>
      <c r="S30" s="36"/>
      <c r="T30" s="34">
        <f>SUM(Q30:S30)</f>
        <v>1</v>
      </c>
      <c r="U30" s="35">
        <f>SUM(H30,K30,L30,P30,T30)</f>
        <v>16225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132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f>SUM('Aberdeen City:ZetTrans'!C33)</f>
        <v>2576</v>
      </c>
      <c r="D33" s="38">
        <f>SUM('Aberdeen City:ZetTrans'!D33)</f>
        <v>55682</v>
      </c>
      <c r="E33" s="38">
        <f>SUM('Aberdeen City:ZetTrans'!E33)</f>
        <v>198544</v>
      </c>
      <c r="F33" s="38">
        <f>SUM('Aberdeen City:ZetTrans'!F33)</f>
        <v>254226</v>
      </c>
      <c r="G33" s="38">
        <f>SUM('Aberdeen City:ZetTrans'!G33)</f>
        <v>73128</v>
      </c>
      <c r="H33" s="38">
        <f>SUM('Aberdeen City:ZetTrans'!H33)</f>
        <v>329930</v>
      </c>
      <c r="I33" s="38">
        <f>SUM('Aberdeen City:ZetTrans'!I33)</f>
        <v>14106</v>
      </c>
      <c r="J33" s="38">
        <f>SUM('Aberdeen City:ZetTrans'!J33)</f>
        <v>50989</v>
      </c>
      <c r="K33" s="38">
        <f>SUM('Aberdeen City:ZetTrans'!K33)</f>
        <v>65095</v>
      </c>
      <c r="L33" s="38">
        <f>SUM('Aberdeen City:ZetTrans'!L33)</f>
        <v>35151</v>
      </c>
      <c r="M33" s="38">
        <f>SUM('Aberdeen City:ZetTrans'!M33)</f>
        <v>8547</v>
      </c>
      <c r="N33" s="38">
        <f>SUM('Aberdeen City:ZetTrans'!N33)</f>
        <v>86924</v>
      </c>
      <c r="O33" s="38">
        <f>SUM('Aberdeen City:ZetTrans'!O33)</f>
        <v>37828</v>
      </c>
      <c r="P33" s="38">
        <f>SUM('Aberdeen City:ZetTrans'!P33)</f>
        <v>133299</v>
      </c>
      <c r="Q33" s="38">
        <f>SUM('Aberdeen City:ZetTrans'!Q33)</f>
        <v>307</v>
      </c>
      <c r="R33" s="38">
        <f>SUM('Aberdeen City:ZetTrans'!R33)</f>
        <v>25520</v>
      </c>
      <c r="S33" s="38">
        <f>SUM('Aberdeen City:ZetTrans'!S33)</f>
        <v>4215</v>
      </c>
      <c r="T33" s="38">
        <f>SUM('Aberdeen City:ZetTrans'!T33)</f>
        <v>30042</v>
      </c>
      <c r="U33" s="38">
        <f>SUM('Aberdeen City:ZetTrans'!U33)</f>
        <v>593517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f>SUM('Aberdeen City:ZetTrans'!C34)</f>
        <v>475</v>
      </c>
      <c r="D34" s="38">
        <f>SUM('Aberdeen City:ZetTrans'!D34)</f>
        <v>-1528</v>
      </c>
      <c r="E34" s="38">
        <f>SUM('Aberdeen City:ZetTrans'!E34)</f>
        <v>-50124</v>
      </c>
      <c r="F34" s="38">
        <f>SUM('Aberdeen City:ZetTrans'!F34)</f>
        <v>-51652</v>
      </c>
      <c r="G34" s="38">
        <f>SUM('Aberdeen City:ZetTrans'!G34)</f>
        <v>-7096</v>
      </c>
      <c r="H34" s="38">
        <f>SUM('Aberdeen City:ZetTrans'!H34)</f>
        <v>-58273</v>
      </c>
      <c r="I34" s="38">
        <f>SUM('Aberdeen City:ZetTrans'!I34)</f>
        <v>-13</v>
      </c>
      <c r="J34" s="38">
        <f>SUM('Aberdeen City:ZetTrans'!J34)</f>
        <v>-15308</v>
      </c>
      <c r="K34" s="38">
        <f>SUM('Aberdeen City:ZetTrans'!K34)</f>
        <v>-15321</v>
      </c>
      <c r="L34" s="38">
        <f>SUM('Aberdeen City:ZetTrans'!L34)</f>
        <v>-74537</v>
      </c>
      <c r="M34" s="38">
        <f>SUM('Aberdeen City:ZetTrans'!M34)</f>
        <v>-1058</v>
      </c>
      <c r="N34" s="38">
        <f>SUM('Aberdeen City:ZetTrans'!N34)</f>
        <v>-4360</v>
      </c>
      <c r="O34" s="38">
        <f>SUM('Aberdeen City:ZetTrans'!O34)</f>
        <v>-36062</v>
      </c>
      <c r="P34" s="38">
        <f>SUM('Aberdeen City:ZetTrans'!P34)</f>
        <v>-41480</v>
      </c>
      <c r="Q34" s="38">
        <f>SUM('Aberdeen City:ZetTrans'!Q34)</f>
        <v>-313</v>
      </c>
      <c r="R34" s="38">
        <f>SUM('Aberdeen City:ZetTrans'!R34)</f>
        <v>-3555</v>
      </c>
      <c r="S34" s="38">
        <f>SUM('Aberdeen City:ZetTrans'!S34)</f>
        <v>-2275</v>
      </c>
      <c r="T34" s="38">
        <f>SUM('Aberdeen City:ZetTrans'!T34)</f>
        <v>-6143</v>
      </c>
      <c r="U34" s="38">
        <f>SUM('Aberdeen City:ZetTrans'!U34)</f>
        <v>-195754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f>SUM('Aberdeen City:ZetTrans'!C35)</f>
        <v>3051</v>
      </c>
      <c r="D35" s="38">
        <f>SUM('Aberdeen City:ZetTrans'!D35)</f>
        <v>54154</v>
      </c>
      <c r="E35" s="38">
        <f>SUM('Aberdeen City:ZetTrans'!E35)</f>
        <v>148420</v>
      </c>
      <c r="F35" s="38">
        <f>SUM('Aberdeen City:ZetTrans'!F35)</f>
        <v>202574</v>
      </c>
      <c r="G35" s="38">
        <f>SUM('Aberdeen City:ZetTrans'!G35)</f>
        <v>66032</v>
      </c>
      <c r="H35" s="38">
        <f>SUM('Aberdeen City:ZetTrans'!H35)</f>
        <v>271657</v>
      </c>
      <c r="I35" s="38">
        <f>SUM('Aberdeen City:ZetTrans'!I35)</f>
        <v>14093</v>
      </c>
      <c r="J35" s="38">
        <f>SUM('Aberdeen City:ZetTrans'!J35)</f>
        <v>35681</v>
      </c>
      <c r="K35" s="38">
        <f>SUM('Aberdeen City:ZetTrans'!K35)</f>
        <v>49774</v>
      </c>
      <c r="L35" s="38">
        <f>SUM('Aberdeen City:ZetTrans'!L35)</f>
        <v>-39386</v>
      </c>
      <c r="M35" s="38">
        <f>SUM('Aberdeen City:ZetTrans'!M35)</f>
        <v>7489</v>
      </c>
      <c r="N35" s="38">
        <f>SUM('Aberdeen City:ZetTrans'!N35)</f>
        <v>82564</v>
      </c>
      <c r="O35" s="38">
        <f>SUM('Aberdeen City:ZetTrans'!O35)</f>
        <v>1766</v>
      </c>
      <c r="P35" s="38">
        <f>SUM('Aberdeen City:ZetTrans'!P35)</f>
        <v>91819</v>
      </c>
      <c r="Q35" s="38">
        <f>SUM('Aberdeen City:ZetTrans'!Q35)</f>
        <v>-6</v>
      </c>
      <c r="R35" s="38">
        <f>SUM('Aberdeen City:ZetTrans'!R35)</f>
        <v>21965</v>
      </c>
      <c r="S35" s="38">
        <f>SUM('Aberdeen City:ZetTrans'!S35)</f>
        <v>1940</v>
      </c>
      <c r="T35" s="38">
        <f>SUM('Aberdeen City:ZetTrans'!T35)</f>
        <v>23899</v>
      </c>
      <c r="U35" s="38">
        <f>SUM('Aberdeen City:ZetTrans'!U35)</f>
        <v>397763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f>SUM('Aberdeen City:ZetTrans'!N40)</f>
        <v>48356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f>SUM('Aberdeen City:ZetTrans'!N41)</f>
        <v>6040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f>SUM('Aberdeen City:ZetTrans'!N42)</f>
        <v>207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f>SUM('Aberdeen City:ZetTrans'!N43)</f>
        <v>781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f>SUM('Aberdeen City:ZetTrans'!N44)</f>
        <v>3089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f>SUM('Aberdeen City:ZetTrans'!N45)</f>
        <v>9016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f>SUM('Aberdeen City:ZetTrans'!N46)</f>
        <v>6873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f>SUM('Aberdeen City:ZetTrans'!N47)</f>
        <v>2579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76941</v>
      </c>
      <c r="O48" s="5"/>
      <c r="P48" s="4"/>
      <c r="Q48" s="4"/>
      <c r="R48" s="4"/>
      <c r="S48" s="4"/>
      <c r="T48" s="4"/>
      <c r="U48" s="4"/>
    </row>
    <row r="49" spans="2:21" ht="12.75" customHeight="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 ht="12.75" customHeight="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 ht="12.75" customHeight="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f>SUM('Aberdeen City:ZetTrans'!N51)</f>
        <v>781</v>
      </c>
      <c r="O51" s="5"/>
      <c r="P51" s="4"/>
      <c r="Q51" s="4"/>
      <c r="R51" s="4"/>
      <c r="S51" s="4"/>
      <c r="T51" s="4"/>
    </row>
    <row r="52" spans="2:21" ht="12.75" customHeight="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 ht="12.75" customHeight="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ht="12.75" customHeight="1">
      <c r="C54" s="69">
        <f>C16-C33</f>
        <v>-127</v>
      </c>
      <c r="D54" s="69">
        <f>D16-D33</f>
        <v>32559</v>
      </c>
      <c r="E54" s="69">
        <f>E16-E33</f>
        <v>-5634</v>
      </c>
      <c r="F54" s="69">
        <f>F16-F33</f>
        <v>26925</v>
      </c>
      <c r="G54" s="69">
        <f>G16-G33</f>
        <v>-3337</v>
      </c>
      <c r="H54" s="69">
        <f>H16-H33</f>
        <v>23461</v>
      </c>
      <c r="I54" s="69">
        <f>I16-I33</f>
        <v>-952</v>
      </c>
      <c r="J54" s="69">
        <f>J16-J33</f>
        <v>-5885</v>
      </c>
      <c r="K54" s="69">
        <f>K16-K33</f>
        <v>-6837</v>
      </c>
      <c r="L54" s="69">
        <f>L16-L33</f>
        <v>3422</v>
      </c>
      <c r="M54" s="69">
        <f>M16-M33</f>
        <v>-431</v>
      </c>
      <c r="N54" s="69">
        <f>N16-N33</f>
        <v>3486</v>
      </c>
      <c r="O54" s="69">
        <f>O16-O33</f>
        <v>24859</v>
      </c>
      <c r="P54" s="69">
        <f>P16-P33</f>
        <v>27914</v>
      </c>
      <c r="Q54" s="69">
        <f>Q16-Q33</f>
        <v>98</v>
      </c>
      <c r="R54" s="69">
        <f>R16-R33</f>
        <v>-441</v>
      </c>
      <c r="S54" s="69">
        <f>S16-S33</f>
        <v>340</v>
      </c>
      <c r="T54" s="69">
        <f>T16-T33</f>
        <v>-3</v>
      </c>
      <c r="U54" s="69">
        <f>U16-U33</f>
        <v>47957</v>
      </c>
    </row>
    <row r="55" spans="2:21" ht="12.75" customHeight="1">
      <c r="C55" s="69">
        <f>C26-C34</f>
        <v>438</v>
      </c>
      <c r="D55" s="69">
        <f>D26-D34</f>
        <v>-5231</v>
      </c>
      <c r="E55" s="69">
        <f>E26-E34</f>
        <v>-2912</v>
      </c>
      <c r="F55" s="69">
        <f>F26-F34</f>
        <v>-8143</v>
      </c>
      <c r="G55" s="69">
        <f>G26-G34</f>
        <v>736</v>
      </c>
      <c r="H55" s="69">
        <f>H26-H34</f>
        <v>-6969</v>
      </c>
      <c r="I55" s="69">
        <f>I26-I34</f>
        <v>-3</v>
      </c>
      <c r="J55" s="69">
        <f>J26-J34</f>
        <v>965</v>
      </c>
      <c r="K55" s="69">
        <f>K26-K34</f>
        <v>962</v>
      </c>
      <c r="L55" s="69">
        <f>L26-L34</f>
        <v>-5281</v>
      </c>
      <c r="M55" s="69">
        <f>M26-M34</f>
        <v>-249</v>
      </c>
      <c r="N55" s="69">
        <f>N26-N34</f>
        <v>109</v>
      </c>
      <c r="O55" s="69">
        <f>O26-O34</f>
        <v>-4126</v>
      </c>
      <c r="P55" s="69">
        <f>P26-P34</f>
        <v>-4266</v>
      </c>
      <c r="Q55" s="69">
        <f>Q26-Q34</f>
        <v>-99</v>
      </c>
      <c r="R55" s="69">
        <f>R26-R34</f>
        <v>-168</v>
      </c>
      <c r="S55" s="69">
        <f>S26-S34</f>
        <v>-108</v>
      </c>
      <c r="T55" s="69">
        <f>T26-T34</f>
        <v>-375</v>
      </c>
      <c r="U55" s="69">
        <f>U26-U34</f>
        <v>-15929</v>
      </c>
    </row>
    <row r="56" spans="2:21" ht="12.75" customHeight="1">
      <c r="C56" s="69">
        <f>C28-C35</f>
        <v>311</v>
      </c>
      <c r="D56" s="69">
        <f>D28-D35</f>
        <v>27328</v>
      </c>
      <c r="E56" s="69">
        <f>E28-E35</f>
        <v>-8546</v>
      </c>
      <c r="F56" s="69">
        <f>F28-F35</f>
        <v>18782</v>
      </c>
      <c r="G56" s="69">
        <f>G28-G35</f>
        <v>-2601</v>
      </c>
      <c r="H56" s="69">
        <f>H28-H35</f>
        <v>16492</v>
      </c>
      <c r="I56" s="69">
        <f>I28-I35</f>
        <v>-955</v>
      </c>
      <c r="J56" s="69">
        <f>J28-J35</f>
        <v>-4920</v>
      </c>
      <c r="K56" s="69">
        <f>K28-K35</f>
        <v>-5875</v>
      </c>
      <c r="L56" s="69">
        <f>L28-L35</f>
        <v>-1859</v>
      </c>
      <c r="M56" s="69">
        <f>M28-M35</f>
        <v>-680</v>
      </c>
      <c r="N56" s="69">
        <f>N28-N35</f>
        <v>3595</v>
      </c>
      <c r="O56" s="69">
        <f>O28-O35</f>
        <v>20733</v>
      </c>
      <c r="P56" s="69">
        <f>P28-P35</f>
        <v>23648</v>
      </c>
      <c r="Q56" s="69">
        <f>Q28-Q35</f>
        <v>-1</v>
      </c>
      <c r="R56" s="69">
        <f>R28-R35</f>
        <v>-609</v>
      </c>
      <c r="S56" s="69">
        <f>S28-S35</f>
        <v>232</v>
      </c>
      <c r="T56" s="69">
        <f>T28-T35</f>
        <v>-378</v>
      </c>
      <c r="U56" s="69">
        <f>U28-U35</f>
        <v>32028</v>
      </c>
    </row>
    <row r="57" spans="2:21" ht="12.75" customHeight="1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2:21" ht="12.75" customHeight="1">
      <c r="C58" s="68" t="str">
        <f>IF(AND(OR(C54&gt;1000,C54&lt;-1000),IF(ISERROR(C54/C33),TRUE,OR(C54/C33&gt;0.05,C54/C33&lt;-0.05))),"FLAG","IGNORE")</f>
        <v>IGNORE</v>
      </c>
      <c r="D58" s="68" t="str">
        <f>IF(AND(OR(D54&gt;1000,D54&lt;-1000),IF(ISERROR(D54/D33),TRUE,OR(D54/D33&gt;0.05,D54/D33&lt;-0.05))),"FLAG","IGNORE")</f>
        <v>FLAG</v>
      </c>
      <c r="E58" s="68" t="str">
        <f>IF(AND(OR(E54&gt;1000,E54&lt;-1000),IF(ISERROR(E54/E33),TRUE,OR(E54/E33&gt;0.05,E54/E33&lt;-0.05))),"FLAG","IGNORE")</f>
        <v>IGNORE</v>
      </c>
      <c r="F58" s="68" t="str">
        <f>IF(AND(OR(F54&gt;1000,F54&lt;-1000),IF(ISERROR(F54/F33),TRUE,OR(F54/F33&gt;0.05,F54/F33&lt;-0.05))),"FLAG","IGNORE")</f>
        <v>FLAG</v>
      </c>
      <c r="G58" s="68" t="str">
        <f>IF(AND(OR(G54&gt;1000,G54&lt;-1000),IF(ISERROR(G54/G33),TRUE,OR(G54/G33&gt;0.05,G54/G33&lt;-0.05))),"FLAG","IGNORE")</f>
        <v>IGNORE</v>
      </c>
      <c r="H58" s="68" t="str">
        <f>IF(AND(OR(H54&gt;1000,H54&lt;-1000),IF(ISERROR(H54/H33),TRUE,OR(H54/H33&gt;0.05,H54/H33&lt;-0.05))),"FLAG","IGNORE")</f>
        <v>FLAG</v>
      </c>
      <c r="I58" s="68" t="str">
        <f>IF(AND(OR(I54&gt;1000,I54&lt;-1000),IF(ISERROR(I54/I33),TRUE,OR(I54/I33&gt;0.05,I54/I33&lt;-0.05))),"FLAG","IGNORE")</f>
        <v>IGNORE</v>
      </c>
      <c r="J58" s="68" t="str">
        <f>IF(AND(OR(J54&gt;1000,J54&lt;-1000),IF(ISERROR(J54/J33),TRUE,OR(J54/J33&gt;0.05,J54/J33&lt;-0.05))),"FLAG","IGNORE")</f>
        <v>FLAG</v>
      </c>
      <c r="K58" s="68" t="str">
        <f>IF(AND(OR(K54&gt;1000,K54&lt;-1000),IF(ISERROR(K54/K33),TRUE,OR(K54/K33&gt;0.05,K54/K33&lt;-0.05))),"FLAG","IGNORE")</f>
        <v>FLAG</v>
      </c>
      <c r="L58" s="68" t="str">
        <f>IF(AND(OR(L54&gt;1000,L54&lt;-1000),IF(ISERROR(L54/L33),TRUE,OR(L54/L33&gt;0.05,L54/L33&lt;-0.05))),"FLAG","IGNORE")</f>
        <v>FLAG</v>
      </c>
      <c r="M58" s="68" t="str">
        <f>IF(AND(OR(M54&gt;1000,M54&lt;-1000),IF(ISERROR(M54/M33),TRUE,OR(M54/M33&gt;0.05,M54/M33&lt;-0.05))),"FLAG","IGNORE")</f>
        <v>IGNORE</v>
      </c>
      <c r="N58" s="68" t="str">
        <f>IF(AND(OR(N54&gt;1000,N54&lt;-1000),IF(ISERROR(N54/N33),TRUE,OR(N54/N33&gt;0.05,N54/N33&lt;-0.05))),"FLAG","IGNORE")</f>
        <v>IGNORE</v>
      </c>
      <c r="O58" s="68" t="str">
        <f>IF(AND(OR(O54&gt;1000,O54&lt;-1000),IF(ISERROR(O54/O33),TRUE,OR(O54/O33&gt;0.05,O54/O33&lt;-0.05))),"FLAG","IGNORE")</f>
        <v>FLAG</v>
      </c>
      <c r="P58" s="68" t="str">
        <f>IF(AND(OR(P54&gt;1000,P54&lt;-1000),IF(ISERROR(P54/P33),TRUE,OR(P54/P33&gt;0.05,P54/P33&lt;-0.05))),"FLAG","IGNORE")</f>
        <v>FLAG</v>
      </c>
      <c r="Q58" s="68" t="str">
        <f>IF(AND(OR(Q54&gt;1000,Q54&lt;-1000),IF(ISERROR(Q54/Q33),TRUE,OR(Q54/Q33&gt;0.05,Q54/Q33&lt;-0.05))),"FLAG","IGNORE")</f>
        <v>IGNORE</v>
      </c>
      <c r="R58" s="68" t="str">
        <f>IF(AND(OR(R54&gt;1000,R54&lt;-1000),IF(ISERROR(R54/R33),TRUE,OR(R54/R33&gt;0.05,R54/R33&lt;-0.05))),"FLAG","IGNORE")</f>
        <v>IGNORE</v>
      </c>
      <c r="S58" s="68" t="str">
        <f>IF(AND(OR(S54&gt;1000,S54&lt;-1000),IF(ISERROR(S54/S33),TRUE,OR(S54/S33&gt;0.05,S54/S33&lt;-0.05))),"FLAG","IGNORE")</f>
        <v>IGNORE</v>
      </c>
      <c r="T58" s="68" t="str">
        <f>IF(AND(OR(T54&gt;1000,T54&lt;-1000),IF(ISERROR(T54/T33),TRUE,OR(T54/T33&gt;0.05,T54/T33&lt;-0.05))),"FLAG","IGNORE")</f>
        <v>IGNORE</v>
      </c>
      <c r="U58" s="68" t="str">
        <f>IF(AND(OR(U54&gt;1000,U54&lt;-1000),IF(ISERROR(U54/U33),TRUE,OR(U54/U33&gt;0.05,U54/U33&lt;-0.05))),"FLAG","IGNORE")</f>
        <v>FLAG</v>
      </c>
    </row>
    <row r="59" spans="2:21" ht="12.75" customHeight="1">
      <c r="C59" s="68" t="str">
        <f>IF(AND(OR(C55&gt;1000,C55&lt;-1000),IF(ISERROR(C55/C34),TRUE,OR(C55/C34&gt;0.05,C55/C34&lt;-0.05))),"FLAG","IGNORE")</f>
        <v>IGNORE</v>
      </c>
      <c r="D59" s="68" t="str">
        <f>IF(AND(OR(D55&gt;1000,D55&lt;-1000),IF(ISERROR(D55/D34),TRUE,OR(D55/D34&gt;0.05,D55/D34&lt;-0.05))),"FLAG","IGNORE")</f>
        <v>FLAG</v>
      </c>
      <c r="E59" s="68" t="str">
        <f>IF(AND(OR(E55&gt;1000,E55&lt;-1000),IF(ISERROR(E55/E34),TRUE,OR(E55/E34&gt;0.05,E55/E34&lt;-0.05))),"FLAG","IGNORE")</f>
        <v>FLAG</v>
      </c>
      <c r="F59" s="68" t="str">
        <f>IF(AND(OR(F55&gt;1000,F55&lt;-1000),IF(ISERROR(F55/F34),TRUE,OR(F55/F34&gt;0.05,F55/F34&lt;-0.05))),"FLAG","IGNORE")</f>
        <v>FLAG</v>
      </c>
      <c r="G59" s="68" t="str">
        <f>IF(AND(OR(G55&gt;1000,G55&lt;-1000),IF(ISERROR(G55/G34),TRUE,OR(G55/G34&gt;0.05,G55/G34&lt;-0.05))),"FLAG","IGNORE")</f>
        <v>IGNORE</v>
      </c>
      <c r="H59" s="68" t="str">
        <f>IF(AND(OR(H55&gt;1000,H55&lt;-1000),IF(ISERROR(H55/H34),TRUE,OR(H55/H34&gt;0.05,H55/H34&lt;-0.05))),"FLAG","IGNORE")</f>
        <v>FLAG</v>
      </c>
      <c r="I59" s="68" t="str">
        <f>IF(AND(OR(I55&gt;1000,I55&lt;-1000),IF(ISERROR(I55/I34),TRUE,OR(I55/I34&gt;0.05,I55/I34&lt;-0.05))),"FLAG","IGNORE")</f>
        <v>IGNORE</v>
      </c>
      <c r="J59" s="68" t="str">
        <f>IF(AND(OR(J55&gt;1000,J55&lt;-1000),IF(ISERROR(J55/J34),TRUE,OR(J55/J34&gt;0.05,J55/J34&lt;-0.05))),"FLAG","IGNORE")</f>
        <v>IGNORE</v>
      </c>
      <c r="K59" s="68" t="str">
        <f>IF(AND(OR(K55&gt;1000,K55&lt;-1000),IF(ISERROR(K55/K34),TRUE,OR(K55/K34&gt;0.05,K55/K34&lt;-0.05))),"FLAG","IGNORE")</f>
        <v>IGNORE</v>
      </c>
      <c r="L59" s="68" t="str">
        <f>IF(AND(OR(L55&gt;1000,L55&lt;-1000),IF(ISERROR(L55/L34),TRUE,OR(L55/L34&gt;0.05,L55/L34&lt;-0.05))),"FLAG","IGNORE")</f>
        <v>FLAG</v>
      </c>
      <c r="M59" s="68" t="str">
        <f>IF(AND(OR(M55&gt;1000,M55&lt;-1000),IF(ISERROR(M55/M34),TRUE,OR(M55/M34&gt;0.05,M55/M34&lt;-0.05))),"FLAG","IGNORE")</f>
        <v>IGNORE</v>
      </c>
      <c r="N59" s="68" t="str">
        <f>IF(AND(OR(N55&gt;1000,N55&lt;-1000),IF(ISERROR(N55/N34),TRUE,OR(N55/N34&gt;0.05,N55/N34&lt;-0.05))),"FLAG","IGNORE")</f>
        <v>IGNORE</v>
      </c>
      <c r="O59" s="68" t="str">
        <f>IF(AND(OR(O55&gt;1000,O55&lt;-1000),IF(ISERROR(O55/O34),TRUE,OR(O55/O34&gt;0.05,O55/O34&lt;-0.05))),"FLAG","IGNORE")</f>
        <v>FLAG</v>
      </c>
      <c r="P59" s="68" t="str">
        <f>IF(AND(OR(P55&gt;1000,P55&lt;-1000),IF(ISERROR(P55/P34),TRUE,OR(P55/P34&gt;0.05,P55/P34&lt;-0.05))),"FLAG","IGNORE")</f>
        <v>FLAG</v>
      </c>
      <c r="Q59" s="68" t="str">
        <f>IF(AND(OR(Q55&gt;1000,Q55&lt;-1000),IF(ISERROR(Q55/Q34),TRUE,OR(Q55/Q34&gt;0.05,Q55/Q34&lt;-0.05))),"FLAG","IGNORE")</f>
        <v>IGNORE</v>
      </c>
      <c r="R59" s="68" t="str">
        <f>IF(AND(OR(R55&gt;1000,R55&lt;-1000),IF(ISERROR(R55/R34),TRUE,OR(R55/R34&gt;0.05,R55/R34&lt;-0.05))),"FLAG","IGNORE")</f>
        <v>IGNORE</v>
      </c>
      <c r="S59" s="68" t="str">
        <f>IF(AND(OR(S55&gt;1000,S55&lt;-1000),IF(ISERROR(S55/S34),TRUE,OR(S55/S34&gt;0.05,S55/S34&lt;-0.05))),"FLAG","IGNORE")</f>
        <v>IGNORE</v>
      </c>
      <c r="T59" s="68" t="str">
        <f>IF(AND(OR(T55&gt;1000,T55&lt;-1000),IF(ISERROR(T55/T34),TRUE,OR(T55/T34&gt;0.05,T55/T34&lt;-0.05))),"FLAG","IGNORE")</f>
        <v>IGNORE</v>
      </c>
      <c r="U59" s="68" t="str">
        <f>IF(AND(OR(U55&gt;1000,U55&lt;-1000),IF(ISERROR(U55/U34),TRUE,OR(U55/U34&gt;0.05,U55/U34&lt;-0.05))),"FLAG","IGNORE")</f>
        <v>FLAG</v>
      </c>
    </row>
    <row r="60" spans="2:21" ht="12.75" customHeight="1">
      <c r="C60" s="68" t="str">
        <f>IF(AND(OR(C56&gt;1000,C56&lt;-1000),IF(ISERROR(C56/C35),TRUE,OR(C56/C35&gt;0.05,C56/C35&lt;-0.05))),"FLAG","IGNORE")</f>
        <v>IGNORE</v>
      </c>
      <c r="D60" s="68" t="str">
        <f>IF(AND(OR(D56&gt;1000,D56&lt;-1000),IF(ISERROR(D56/D35),TRUE,OR(D56/D35&gt;0.05,D56/D35&lt;-0.05))),"FLAG","IGNORE")</f>
        <v>FLAG</v>
      </c>
      <c r="E60" s="68" t="str">
        <f>IF(AND(OR(E56&gt;1000,E56&lt;-1000),IF(ISERROR(E56/E35),TRUE,OR(E56/E35&gt;0.05,E56/E35&lt;-0.05))),"FLAG","IGNORE")</f>
        <v>FLAG</v>
      </c>
      <c r="F60" s="68" t="str">
        <f>IF(AND(OR(F56&gt;1000,F56&lt;-1000),IF(ISERROR(F56/F35),TRUE,OR(F56/F35&gt;0.05,F56/F35&lt;-0.05))),"FLAG","IGNORE")</f>
        <v>FLAG</v>
      </c>
      <c r="G60" s="68" t="str">
        <f>IF(AND(OR(G56&gt;1000,G56&lt;-1000),IF(ISERROR(G56/G35),TRUE,OR(G56/G35&gt;0.05,G56/G35&lt;-0.05))),"FLAG","IGNORE")</f>
        <v>IGNORE</v>
      </c>
      <c r="H60" s="68" t="str">
        <f>IF(AND(OR(H56&gt;1000,H56&lt;-1000),IF(ISERROR(H56/H35),TRUE,OR(H56/H35&gt;0.05,H56/H35&lt;-0.05))),"FLAG","IGNORE")</f>
        <v>FLAG</v>
      </c>
      <c r="I60" s="68" t="str">
        <f>IF(AND(OR(I56&gt;1000,I56&lt;-1000),IF(ISERROR(I56/I35),TRUE,OR(I56/I35&gt;0.05,I56/I35&lt;-0.05))),"FLAG","IGNORE")</f>
        <v>IGNORE</v>
      </c>
      <c r="J60" s="68" t="str">
        <f>IF(AND(OR(J56&gt;1000,J56&lt;-1000),IF(ISERROR(J56/J35),TRUE,OR(J56/J35&gt;0.05,J56/J35&lt;-0.05))),"FLAG","IGNORE")</f>
        <v>FLAG</v>
      </c>
      <c r="K60" s="68" t="str">
        <f>IF(AND(OR(K56&gt;1000,K56&lt;-1000),IF(ISERROR(K56/K35),TRUE,OR(K56/K35&gt;0.05,K56/K35&lt;-0.05))),"FLAG","IGNORE")</f>
        <v>FLAG</v>
      </c>
      <c r="L60" s="68" t="str">
        <f>IF(AND(OR(L56&gt;1000,L56&lt;-1000),IF(ISERROR(L56/L35),TRUE,OR(L56/L35&gt;0.05,L56/L35&lt;-0.05))),"FLAG","IGNORE")</f>
        <v>IGNORE</v>
      </c>
      <c r="M60" s="68" t="str">
        <f>IF(AND(OR(M56&gt;1000,M56&lt;-1000),IF(ISERROR(M56/M35),TRUE,OR(M56/M35&gt;0.05,M56/M35&lt;-0.05))),"FLAG","IGNORE")</f>
        <v>IGNORE</v>
      </c>
      <c r="N60" s="68" t="str">
        <f>IF(AND(OR(N56&gt;1000,N56&lt;-1000),IF(ISERROR(N56/N35),TRUE,OR(N56/N35&gt;0.05,N56/N35&lt;-0.05))),"FLAG","IGNORE")</f>
        <v>IGNORE</v>
      </c>
      <c r="O60" s="68" t="str">
        <f>IF(AND(OR(O56&gt;1000,O56&lt;-1000),IF(ISERROR(O56/O35),TRUE,OR(O56/O35&gt;0.05,O56/O35&lt;-0.05))),"FLAG","IGNORE")</f>
        <v>FLAG</v>
      </c>
      <c r="P60" s="68" t="str">
        <f>IF(AND(OR(P56&gt;1000,P56&lt;-1000),IF(ISERROR(P56/P35),TRUE,OR(P56/P35&gt;0.05,P56/P35&lt;-0.05))),"FLAG","IGNORE")</f>
        <v>FLAG</v>
      </c>
      <c r="Q60" s="68" t="str">
        <f>IF(AND(OR(Q56&gt;1000,Q56&lt;-1000),IF(ISERROR(Q56/Q35),TRUE,OR(Q56/Q35&gt;0.05,Q56/Q35&lt;-0.05))),"FLAG","IGNORE")</f>
        <v>IGNORE</v>
      </c>
      <c r="R60" s="68" t="str">
        <f>IF(AND(OR(R56&gt;1000,R56&lt;-1000),IF(ISERROR(R56/R35),TRUE,OR(R56/R35&gt;0.05,R56/R35&lt;-0.05))),"FLAG","IGNORE")</f>
        <v>IGNORE</v>
      </c>
      <c r="S60" s="68" t="str">
        <f>IF(AND(OR(S56&gt;1000,S56&lt;-1000),IF(ISERROR(S56/S35),TRUE,OR(S56/S35&gt;0.05,S56/S35&lt;-0.05))),"FLAG","IGNORE")</f>
        <v>IGNORE</v>
      </c>
      <c r="T60" s="68" t="str">
        <f>IF(AND(OR(T56&gt;1000,T56&lt;-1000),IF(ISERROR(T56/T35),TRUE,OR(T56/T35&gt;0.05,T56/T35&lt;-0.05))),"FLAG","IGNORE")</f>
        <v>IGNORE</v>
      </c>
      <c r="U60" s="68" t="str">
        <f>IF(AND(OR(U56&gt;1000,U56&lt;-1000),IF(ISERROR(U56/U35),TRUE,OR(U56/U35&gt;0.05,U56/U35&lt;-0.05))),"FLAG","IGNORE")</f>
        <v>FLAG</v>
      </c>
    </row>
    <row r="61" spans="2:21" ht="12.75" customHeight="1"/>
    <row r="62" spans="2:21" ht="12.75" customHeight="1"/>
  </sheetData>
  <mergeCells count="27">
    <mergeCell ref="C2:D2"/>
    <mergeCell ref="E2:I2"/>
    <mergeCell ref="C3:D3"/>
    <mergeCell ref="E3:F3"/>
    <mergeCell ref="C5:H5"/>
    <mergeCell ref="I5:K5"/>
    <mergeCell ref="L5:L7"/>
    <mergeCell ref="M5:P5"/>
    <mergeCell ref="Q5:T5"/>
    <mergeCell ref="R6:R7"/>
    <mergeCell ref="S6:S7"/>
    <mergeCell ref="T6:T7"/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</mergeCells>
  <conditionalFormatting sqref="C19:E19 G19 I19:J19 L19:O19 Q19:S19 N40:N47 N51 Q8:S8 C8:E8 G8 I8:J8 O30 L8:O8 L30:M30 Q22:S22 Q11:S12 L22:O22 L11:O12 I22:J22 I11:J12 G22 G11:G12 C22:E22 C11:E12 L31:O32 Q31:S32 I30:J32 G30:G32 C30:E32 C36:E36 G36 I36:J36 Q36:S36 L36:O36">
    <cfRule type="expression" dxfId="1078" priority="21" stopIfTrue="1">
      <formula>ABS(ROUND(C8,0)-C8)&gt;0</formula>
    </cfRule>
  </conditionalFormatting>
  <conditionalFormatting sqref="N49 N52">
    <cfRule type="cellIs" dxfId="1077" priority="24" stopIfTrue="1" operator="equal">
      <formula>"FAIL"</formula>
    </cfRule>
  </conditionalFormatting>
  <conditionalFormatting sqref="N49">
    <cfRule type="cellIs" dxfId="1076" priority="20" stopIfTrue="1" operator="equal">
      <formula>"PASS"</formula>
    </cfRule>
  </conditionalFormatting>
  <conditionalFormatting sqref="N52">
    <cfRule type="cellIs" dxfId="1075" priority="19" stopIfTrue="1" operator="equal">
      <formula>"PASS"</formula>
    </cfRule>
  </conditionalFormatting>
  <conditionalFormatting sqref="C21:E21">
    <cfRule type="expression" dxfId="1074" priority="18" stopIfTrue="1">
      <formula>ABS(ROUND(C21,0)-C21)&gt;0</formula>
    </cfRule>
  </conditionalFormatting>
  <conditionalFormatting sqref="G21">
    <cfRule type="expression" dxfId="1073" priority="17" stopIfTrue="1">
      <formula>ABS(ROUND(G21,0)-G21)&gt;0</formula>
    </cfRule>
  </conditionalFormatting>
  <conditionalFormatting sqref="I21:J21">
    <cfRule type="expression" dxfId="1072" priority="16" stopIfTrue="1">
      <formula>ABS(ROUND(I21,0)-I21)&gt;0</formula>
    </cfRule>
  </conditionalFormatting>
  <conditionalFormatting sqref="L21:O21">
    <cfRule type="expression" dxfId="1071" priority="15" stopIfTrue="1">
      <formula>ABS(ROUND(L21,0)-L21)&gt;0</formula>
    </cfRule>
  </conditionalFormatting>
  <conditionalFormatting sqref="Q21:S21">
    <cfRule type="expression" dxfId="1070" priority="14" stopIfTrue="1">
      <formula>ABS(ROUND(Q21,0)-Q21)&gt;0</formula>
    </cfRule>
  </conditionalFormatting>
  <conditionalFormatting sqref="C9:E9">
    <cfRule type="expression" dxfId="1069" priority="13" stopIfTrue="1">
      <formula>ABS(ROUND(C9,0)-C9)&gt;0</formula>
    </cfRule>
  </conditionalFormatting>
  <conditionalFormatting sqref="G9">
    <cfRule type="expression" dxfId="1068" priority="12" stopIfTrue="1">
      <formula>ABS(ROUND(G9,0)-G9)&gt;0</formula>
    </cfRule>
  </conditionalFormatting>
  <conditionalFormatting sqref="I9:J9">
    <cfRule type="expression" dxfId="1067" priority="11" stopIfTrue="1">
      <formula>ABS(ROUND(I9,0)-I9)&gt;0</formula>
    </cfRule>
  </conditionalFormatting>
  <conditionalFormatting sqref="L9:O9">
    <cfRule type="expression" dxfId="1066" priority="10" stopIfTrue="1">
      <formula>ABS(ROUND(L9,0)-L9)&gt;0</formula>
    </cfRule>
  </conditionalFormatting>
  <conditionalFormatting sqref="Q9:S9">
    <cfRule type="expression" dxfId="1065" priority="9" stopIfTrue="1">
      <formula>ABS(ROUND(Q9,0)-Q9)&gt;0</formula>
    </cfRule>
  </conditionalFormatting>
  <conditionalFormatting sqref="C20:E20">
    <cfRule type="expression" dxfId="1064" priority="8" stopIfTrue="1">
      <formula>ABS(ROUND(C20,0)-C20)&gt;0</formula>
    </cfRule>
  </conditionalFormatting>
  <conditionalFormatting sqref="G20">
    <cfRule type="expression" dxfId="1063" priority="7" stopIfTrue="1">
      <formula>ABS(ROUND(G20,0)-G20)&gt;0</formula>
    </cfRule>
  </conditionalFormatting>
  <conditionalFormatting sqref="I20:J20">
    <cfRule type="expression" dxfId="1062" priority="6" stopIfTrue="1">
      <formula>ABS(ROUND(I20,0)-I20)&gt;0</formula>
    </cfRule>
  </conditionalFormatting>
  <conditionalFormatting sqref="M20:O20">
    <cfRule type="expression" dxfId="1061" priority="5" stopIfTrue="1">
      <formula>ABS(ROUND(M20,0)-M20)&gt;0</formula>
    </cfRule>
  </conditionalFormatting>
  <conditionalFormatting sqref="L20">
    <cfRule type="expression" dxfId="1060" priority="4" stopIfTrue="1">
      <formula>ABS(ROUND(L20,0)-L20)&gt;0</formula>
    </cfRule>
  </conditionalFormatting>
  <conditionalFormatting sqref="Q20:S20">
    <cfRule type="expression" dxfId="1059" priority="3" stopIfTrue="1">
      <formula>ABS(ROUND(Q20,0)-Q20)&gt;0</formula>
    </cfRule>
  </conditionalFormatting>
  <conditionalFormatting sqref="X28 X8:X13 X19:X23">
    <cfRule type="cellIs" dxfId="1058" priority="22" stopIfTrue="1" operator="equal">
      <formula>0</formula>
    </cfRule>
    <cfRule type="cellIs" dxfId="1057" priority="23" stopIfTrue="1" operator="notEqual">
      <formula>0</formula>
    </cfRule>
  </conditionalFormatting>
  <conditionalFormatting sqref="Q10:S10 L10:O10 I10:J10 G10 C10:E10">
    <cfRule type="expression" dxfId="1056" priority="2" stopIfTrue="1">
      <formula>ABS(ROUND(C10,0)-C10)&gt;0</formula>
    </cfRule>
  </conditionalFormatting>
  <conditionalFormatting sqref="C33:U35">
    <cfRule type="expression" dxfId="1055" priority="25">
      <formula>IF(C58="IGNORE","TRUE","FALSE")</formula>
    </cfRule>
    <cfRule type="expression" dxfId="1054" priority="26">
      <formula>IF(C58="FLAG","TRUE","FALSE")</formula>
    </cfRule>
  </conditionalFormatting>
  <conditionalFormatting sqref="R30">
    <cfRule type="expression" dxfId="1053" priority="1" stopIfTrue="1">
      <formula>ABS(ROUND(R30,0)-R30)&gt;0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B1:X60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52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13</v>
      </c>
      <c r="E8" s="33">
        <v>241</v>
      </c>
      <c r="F8" s="34">
        <f>SUM(D8:E8)</f>
        <v>254</v>
      </c>
      <c r="G8" s="33">
        <v>35</v>
      </c>
      <c r="H8" s="34">
        <f>SUM(C8,F8,G8)</f>
        <v>289</v>
      </c>
      <c r="I8" s="33">
        <v>8</v>
      </c>
      <c r="J8" s="33">
        <v>11</v>
      </c>
      <c r="K8" s="34">
        <f>SUM(I8:J8)</f>
        <v>19</v>
      </c>
      <c r="L8" s="33">
        <v>16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324</v>
      </c>
      <c r="V8" s="4"/>
      <c r="W8" s="11">
        <v>324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-257</v>
      </c>
      <c r="E11" s="33">
        <v>-689</v>
      </c>
      <c r="F11" s="34">
        <f>SUM(D11:E11)</f>
        <v>-946</v>
      </c>
      <c r="G11" s="33">
        <v>0</v>
      </c>
      <c r="H11" s="34">
        <f>SUM(C11,F11,G11)</f>
        <v>-946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-946</v>
      </c>
      <c r="W11" s="11">
        <v>-946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808</v>
      </c>
      <c r="E12" s="33">
        <v>4491</v>
      </c>
      <c r="F12" s="34">
        <f>SUM(D12:E12)</f>
        <v>5299</v>
      </c>
      <c r="G12" s="33">
        <v>1024</v>
      </c>
      <c r="H12" s="34">
        <f>SUM(C12,F12,G12)</f>
        <v>6323</v>
      </c>
      <c r="I12" s="33">
        <v>303</v>
      </c>
      <c r="J12" s="33">
        <v>204</v>
      </c>
      <c r="K12" s="34">
        <f>SUM(I12:J12)</f>
        <v>507</v>
      </c>
      <c r="L12" s="33">
        <v>381</v>
      </c>
      <c r="M12" s="33">
        <v>168</v>
      </c>
      <c r="N12" s="33">
        <v>1449</v>
      </c>
      <c r="O12" s="33">
        <v>36</v>
      </c>
      <c r="P12" s="34">
        <f>SUM(M12:O12)</f>
        <v>1653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8864</v>
      </c>
      <c r="V12" s="4"/>
      <c r="W12" s="11">
        <v>8864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564</v>
      </c>
      <c r="E13" s="21">
        <f t="shared" si="1"/>
        <v>4043</v>
      </c>
      <c r="F13" s="21">
        <f t="shared" si="1"/>
        <v>4607</v>
      </c>
      <c r="G13" s="21">
        <f t="shared" si="1"/>
        <v>1059</v>
      </c>
      <c r="H13" s="21">
        <f t="shared" si="1"/>
        <v>5666</v>
      </c>
      <c r="I13" s="21">
        <f t="shared" si="1"/>
        <v>311</v>
      </c>
      <c r="J13" s="21">
        <f t="shared" si="1"/>
        <v>215</v>
      </c>
      <c r="K13" s="21">
        <f t="shared" si="1"/>
        <v>526</v>
      </c>
      <c r="L13" s="21">
        <f t="shared" si="1"/>
        <v>397</v>
      </c>
      <c r="M13" s="21">
        <f t="shared" si="1"/>
        <v>168</v>
      </c>
      <c r="N13" s="21">
        <f t="shared" si="1"/>
        <v>1449</v>
      </c>
      <c r="O13" s="21">
        <f t="shared" si="1"/>
        <v>36</v>
      </c>
      <c r="P13" s="21">
        <f t="shared" si="1"/>
        <v>1653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8242</v>
      </c>
      <c r="V13" s="4"/>
      <c r="W13" s="11">
        <v>8242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564</v>
      </c>
      <c r="E16" s="21">
        <f t="shared" si="2"/>
        <v>4043</v>
      </c>
      <c r="F16" s="21">
        <f t="shared" si="2"/>
        <v>4607</v>
      </c>
      <c r="G16" s="21">
        <f t="shared" si="2"/>
        <v>1059</v>
      </c>
      <c r="H16" s="21">
        <f t="shared" si="2"/>
        <v>5666</v>
      </c>
      <c r="I16" s="21">
        <f t="shared" si="2"/>
        <v>311</v>
      </c>
      <c r="J16" s="21">
        <f t="shared" si="2"/>
        <v>215</v>
      </c>
      <c r="K16" s="21">
        <f t="shared" si="2"/>
        <v>526</v>
      </c>
      <c r="L16" s="21">
        <f t="shared" si="2"/>
        <v>397</v>
      </c>
      <c r="M16" s="21">
        <f t="shared" si="2"/>
        <v>168</v>
      </c>
      <c r="N16" s="21">
        <f t="shared" si="2"/>
        <v>1449</v>
      </c>
      <c r="O16" s="21">
        <f t="shared" si="2"/>
        <v>36</v>
      </c>
      <c r="P16" s="21">
        <f t="shared" si="2"/>
        <v>1653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8242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-2566</v>
      </c>
      <c r="F22" s="34">
        <f>SUM(D22:E22)</f>
        <v>-2566</v>
      </c>
      <c r="G22" s="33">
        <v>-18</v>
      </c>
      <c r="H22" s="34">
        <f>SUM(C22,F22,G22)</f>
        <v>-2584</v>
      </c>
      <c r="I22" s="33">
        <v>0</v>
      </c>
      <c r="J22" s="33">
        <v>0</v>
      </c>
      <c r="K22" s="34">
        <f>SUM(I22:J22)</f>
        <v>0</v>
      </c>
      <c r="L22" s="33">
        <v>-396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-2980</v>
      </c>
      <c r="V22" s="4"/>
      <c r="W22" s="11">
        <v>-2980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-2566</v>
      </c>
      <c r="F23" s="21">
        <f t="shared" si="3"/>
        <v>-2566</v>
      </c>
      <c r="G23" s="21">
        <f t="shared" si="3"/>
        <v>-18</v>
      </c>
      <c r="H23" s="21">
        <f t="shared" si="3"/>
        <v>-2584</v>
      </c>
      <c r="I23" s="21">
        <f t="shared" si="3"/>
        <v>0</v>
      </c>
      <c r="J23" s="21">
        <f t="shared" si="3"/>
        <v>0</v>
      </c>
      <c r="K23" s="21">
        <f t="shared" si="3"/>
        <v>0</v>
      </c>
      <c r="L23" s="21">
        <f t="shared" si="3"/>
        <v>-396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-2980</v>
      </c>
      <c r="V23" s="4"/>
      <c r="W23" s="11">
        <v>-2980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-2566</v>
      </c>
      <c r="F26" s="21">
        <f t="shared" si="4"/>
        <v>-2566</v>
      </c>
      <c r="G26" s="21">
        <f t="shared" si="4"/>
        <v>-18</v>
      </c>
      <c r="H26" s="21">
        <f t="shared" si="4"/>
        <v>-2584</v>
      </c>
      <c r="I26" s="21">
        <f t="shared" si="4"/>
        <v>0</v>
      </c>
      <c r="J26" s="21">
        <f t="shared" si="4"/>
        <v>0</v>
      </c>
      <c r="K26" s="21">
        <f t="shared" si="4"/>
        <v>0</v>
      </c>
      <c r="L26" s="21">
        <f t="shared" si="4"/>
        <v>-396</v>
      </c>
      <c r="M26" s="21">
        <f t="shared" si="4"/>
        <v>0</v>
      </c>
      <c r="N26" s="21">
        <f t="shared" si="4"/>
        <v>0</v>
      </c>
      <c r="O26" s="21">
        <f t="shared" si="4"/>
        <v>0</v>
      </c>
      <c r="P26" s="21">
        <f t="shared" si="4"/>
        <v>0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-2980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564</v>
      </c>
      <c r="E28" s="17">
        <f t="shared" si="5"/>
        <v>1477</v>
      </c>
      <c r="F28" s="17">
        <f t="shared" si="5"/>
        <v>2041</v>
      </c>
      <c r="G28" s="17">
        <f t="shared" si="5"/>
        <v>1041</v>
      </c>
      <c r="H28" s="17">
        <f t="shared" si="5"/>
        <v>3082</v>
      </c>
      <c r="I28" s="17">
        <f t="shared" si="5"/>
        <v>311</v>
      </c>
      <c r="J28" s="17">
        <f t="shared" si="5"/>
        <v>215</v>
      </c>
      <c r="K28" s="17">
        <f t="shared" si="5"/>
        <v>526</v>
      </c>
      <c r="L28" s="17">
        <f t="shared" si="5"/>
        <v>1</v>
      </c>
      <c r="M28" s="17">
        <f t="shared" si="5"/>
        <v>168</v>
      </c>
      <c r="N28" s="17">
        <f t="shared" si="5"/>
        <v>1449</v>
      </c>
      <c r="O28" s="17">
        <f t="shared" si="5"/>
        <v>36</v>
      </c>
      <c r="P28" s="17">
        <f t="shared" si="5"/>
        <v>1653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5262</v>
      </c>
      <c r="V28" s="4"/>
      <c r="W28" s="11">
        <v>5262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4463</v>
      </c>
      <c r="F30" s="34">
        <f>SUM(D30:E30)</f>
        <v>4463</v>
      </c>
      <c r="G30" s="33">
        <v>0</v>
      </c>
      <c r="H30" s="34">
        <f>SUM(C30,F30,G30)</f>
        <v>4463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4463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465</v>
      </c>
      <c r="E33" s="38">
        <v>3705</v>
      </c>
      <c r="F33" s="38">
        <v>4170</v>
      </c>
      <c r="G33" s="38">
        <v>1217</v>
      </c>
      <c r="H33" s="38">
        <v>5387</v>
      </c>
      <c r="I33" s="38">
        <v>296</v>
      </c>
      <c r="J33" s="38">
        <v>204</v>
      </c>
      <c r="K33" s="38">
        <v>500</v>
      </c>
      <c r="L33" s="38">
        <v>346</v>
      </c>
      <c r="M33" s="38">
        <v>171</v>
      </c>
      <c r="N33" s="38">
        <v>1478</v>
      </c>
      <c r="O33" s="38">
        <v>37</v>
      </c>
      <c r="P33" s="38">
        <v>1686</v>
      </c>
      <c r="Q33" s="38">
        <v>0</v>
      </c>
      <c r="R33" s="38">
        <v>0</v>
      </c>
      <c r="S33" s="38">
        <v>0</v>
      </c>
      <c r="T33" s="38">
        <v>0</v>
      </c>
      <c r="U33" s="38">
        <v>7919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-2610</v>
      </c>
      <c r="F34" s="38">
        <v>-2610</v>
      </c>
      <c r="G34" s="38">
        <v>-4</v>
      </c>
      <c r="H34" s="38">
        <v>-2614</v>
      </c>
      <c r="I34" s="38">
        <v>0</v>
      </c>
      <c r="J34" s="38">
        <v>0</v>
      </c>
      <c r="K34" s="38">
        <v>0</v>
      </c>
      <c r="L34" s="38">
        <v>-385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-2999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465</v>
      </c>
      <c r="E35" s="38">
        <v>1095</v>
      </c>
      <c r="F35" s="38">
        <v>1560</v>
      </c>
      <c r="G35" s="38">
        <v>1213</v>
      </c>
      <c r="H35" s="38">
        <v>2773</v>
      </c>
      <c r="I35" s="38">
        <v>296</v>
      </c>
      <c r="J35" s="38">
        <v>204</v>
      </c>
      <c r="K35" s="38">
        <v>500</v>
      </c>
      <c r="L35" s="38">
        <v>-39</v>
      </c>
      <c r="M35" s="38">
        <v>171</v>
      </c>
      <c r="N35" s="38">
        <v>1478</v>
      </c>
      <c r="O35" s="38">
        <v>37</v>
      </c>
      <c r="P35" s="38">
        <v>1686</v>
      </c>
      <c r="Q35" s="38">
        <v>0</v>
      </c>
      <c r="R35" s="38">
        <v>0</v>
      </c>
      <c r="S35" s="38">
        <v>0</v>
      </c>
      <c r="T35" s="38">
        <v>0</v>
      </c>
      <c r="U35" s="38">
        <v>4920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305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193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8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603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340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1449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8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>
      <c r="C54" s="69">
        <f>C16-C33</f>
        <v>0</v>
      </c>
      <c r="D54" s="69">
        <f>D16-D33</f>
        <v>99</v>
      </c>
      <c r="E54" s="69">
        <f>E16-E33</f>
        <v>338</v>
      </c>
      <c r="F54" s="69">
        <f>F16-F33</f>
        <v>437</v>
      </c>
      <c r="G54" s="69">
        <f>G16-G33</f>
        <v>-158</v>
      </c>
      <c r="H54" s="69">
        <f>H16-H33</f>
        <v>279</v>
      </c>
      <c r="I54" s="69">
        <f>I16-I33</f>
        <v>15</v>
      </c>
      <c r="J54" s="69">
        <f>J16-J33</f>
        <v>11</v>
      </c>
      <c r="K54" s="69">
        <f>K16-K33</f>
        <v>26</v>
      </c>
      <c r="L54" s="69">
        <f>L16-L33</f>
        <v>51</v>
      </c>
      <c r="M54" s="69">
        <f>M16-M33</f>
        <v>-3</v>
      </c>
      <c r="N54" s="69">
        <f>N16-N33</f>
        <v>-29</v>
      </c>
      <c r="O54" s="69">
        <f>O16-O33</f>
        <v>-1</v>
      </c>
      <c r="P54" s="69">
        <f>P16-P33</f>
        <v>-33</v>
      </c>
      <c r="Q54" s="69">
        <f>Q16-Q33</f>
        <v>0</v>
      </c>
      <c r="R54" s="69">
        <f>R16-R33</f>
        <v>0</v>
      </c>
      <c r="S54" s="69">
        <f>S16-S33</f>
        <v>0</v>
      </c>
      <c r="T54" s="69">
        <f>T16-T33</f>
        <v>0</v>
      </c>
      <c r="U54" s="69">
        <f>U16-U33</f>
        <v>323</v>
      </c>
    </row>
    <row r="55" spans="2:21">
      <c r="C55" s="69">
        <f>C26-C34</f>
        <v>0</v>
      </c>
      <c r="D55" s="69">
        <f>D26-D34</f>
        <v>0</v>
      </c>
      <c r="E55" s="69">
        <f>E26-E34</f>
        <v>44</v>
      </c>
      <c r="F55" s="69">
        <f>F26-F34</f>
        <v>44</v>
      </c>
      <c r="G55" s="69">
        <f>G26-G34</f>
        <v>-14</v>
      </c>
      <c r="H55" s="69">
        <f>H26-H34</f>
        <v>30</v>
      </c>
      <c r="I55" s="69">
        <f>I26-I34</f>
        <v>0</v>
      </c>
      <c r="J55" s="69">
        <f>J26-J34</f>
        <v>0</v>
      </c>
      <c r="K55" s="69">
        <f>K26-K34</f>
        <v>0</v>
      </c>
      <c r="L55" s="69">
        <f>L26-L34</f>
        <v>-11</v>
      </c>
      <c r="M55" s="69">
        <f>M26-M34</f>
        <v>0</v>
      </c>
      <c r="N55" s="69">
        <f>N26-N34</f>
        <v>0</v>
      </c>
      <c r="O55" s="69">
        <f>O26-O34</f>
        <v>0</v>
      </c>
      <c r="P55" s="69">
        <f>P26-P34</f>
        <v>0</v>
      </c>
      <c r="Q55" s="69">
        <f>Q26-Q34</f>
        <v>0</v>
      </c>
      <c r="R55" s="69">
        <f>R26-R34</f>
        <v>0</v>
      </c>
      <c r="S55" s="69">
        <f>S26-S34</f>
        <v>0</v>
      </c>
      <c r="T55" s="69">
        <f>T26-T34</f>
        <v>0</v>
      </c>
      <c r="U55" s="69">
        <f>U26-U34</f>
        <v>19</v>
      </c>
    </row>
    <row r="56" spans="2:21">
      <c r="C56" s="69">
        <f>C28-C35</f>
        <v>0</v>
      </c>
      <c r="D56" s="69">
        <f>D28-D35</f>
        <v>99</v>
      </c>
      <c r="E56" s="69">
        <f>E28-E35</f>
        <v>382</v>
      </c>
      <c r="F56" s="69">
        <f>F28-F35</f>
        <v>481</v>
      </c>
      <c r="G56" s="69">
        <f>G28-G35</f>
        <v>-172</v>
      </c>
      <c r="H56" s="69">
        <f>H28-H35</f>
        <v>309</v>
      </c>
      <c r="I56" s="69">
        <f>I28-I35</f>
        <v>15</v>
      </c>
      <c r="J56" s="69">
        <f>J28-J35</f>
        <v>11</v>
      </c>
      <c r="K56" s="69">
        <f>K28-K35</f>
        <v>26</v>
      </c>
      <c r="L56" s="69">
        <f>L28-L35</f>
        <v>40</v>
      </c>
      <c r="M56" s="69">
        <f>M28-M35</f>
        <v>-3</v>
      </c>
      <c r="N56" s="69">
        <f>N28-N35</f>
        <v>-29</v>
      </c>
      <c r="O56" s="69">
        <f>O28-O35</f>
        <v>-1</v>
      </c>
      <c r="P56" s="69">
        <f>P28-P35</f>
        <v>-33</v>
      </c>
      <c r="Q56" s="69">
        <f>Q28-Q35</f>
        <v>0</v>
      </c>
      <c r="R56" s="69">
        <f>R28-R35</f>
        <v>0</v>
      </c>
      <c r="S56" s="69">
        <f>S28-S35</f>
        <v>0</v>
      </c>
      <c r="T56" s="69">
        <f>T28-T35</f>
        <v>0</v>
      </c>
      <c r="U56" s="69">
        <f>U28-U35</f>
        <v>342</v>
      </c>
    </row>
    <row r="57" spans="2:21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2:21">
      <c r="C58" s="68" t="str">
        <f>IF(AND(OR(C54&gt;1000,C54&lt;-1000),IF(ISERROR(C54/C33),TRUE,OR(C54/C33&gt;0.05,C54/C33&lt;-0.05))),"FLAG","IGNORE")</f>
        <v>IGNORE</v>
      </c>
      <c r="D58" s="68" t="str">
        <f>IF(AND(OR(D54&gt;1000,D54&lt;-1000),IF(ISERROR(D54/D33),TRUE,OR(D54/D33&gt;0.05,D54/D33&lt;-0.05))),"FLAG","IGNORE")</f>
        <v>IGNORE</v>
      </c>
      <c r="E58" s="68" t="str">
        <f>IF(AND(OR(E54&gt;1000,E54&lt;-1000),IF(ISERROR(E54/E33),TRUE,OR(E54/E33&gt;0.05,E54/E33&lt;-0.05))),"FLAG","IGNORE")</f>
        <v>IGNORE</v>
      </c>
      <c r="F58" s="68" t="str">
        <f>IF(AND(OR(F54&gt;1000,F54&lt;-1000),IF(ISERROR(F54/F33),TRUE,OR(F54/F33&gt;0.05,F54/F33&lt;-0.05))),"FLAG","IGNORE")</f>
        <v>IGNORE</v>
      </c>
      <c r="G58" s="68" t="str">
        <f>IF(AND(OR(G54&gt;1000,G54&lt;-1000),IF(ISERROR(G54/G33),TRUE,OR(G54/G33&gt;0.05,G54/G33&lt;-0.05))),"FLAG","IGNORE")</f>
        <v>IGNORE</v>
      </c>
      <c r="H58" s="68" t="str">
        <f>IF(AND(OR(H54&gt;1000,H54&lt;-1000),IF(ISERROR(H54/H33),TRUE,OR(H54/H33&gt;0.05,H54/H33&lt;-0.05))),"FLAG","IGNORE")</f>
        <v>IGNORE</v>
      </c>
      <c r="I58" s="68" t="str">
        <f>IF(AND(OR(I54&gt;1000,I54&lt;-1000),IF(ISERROR(I54/I33),TRUE,OR(I54/I33&gt;0.05,I54/I33&lt;-0.05))),"FLAG","IGNORE")</f>
        <v>IGNORE</v>
      </c>
      <c r="J58" s="68" t="str">
        <f>IF(AND(OR(J54&gt;1000,J54&lt;-1000),IF(ISERROR(J54/J33),TRUE,OR(J54/J33&gt;0.05,J54/J33&lt;-0.05))),"FLAG","IGNORE")</f>
        <v>IGNORE</v>
      </c>
      <c r="K58" s="68" t="str">
        <f>IF(AND(OR(K54&gt;1000,K54&lt;-1000),IF(ISERROR(K54/K33),TRUE,OR(K54/K33&gt;0.05,K54/K33&lt;-0.05))),"FLAG","IGNORE")</f>
        <v>IGNORE</v>
      </c>
      <c r="L58" s="68" t="str">
        <f>IF(AND(OR(L54&gt;1000,L54&lt;-1000),IF(ISERROR(L54/L33),TRUE,OR(L54/L33&gt;0.05,L54/L33&lt;-0.05))),"FLAG","IGNORE")</f>
        <v>IGNORE</v>
      </c>
      <c r="M58" s="68" t="str">
        <f>IF(AND(OR(M54&gt;1000,M54&lt;-1000),IF(ISERROR(M54/M33),TRUE,OR(M54/M33&gt;0.05,M54/M33&lt;-0.05))),"FLAG","IGNORE")</f>
        <v>IGNORE</v>
      </c>
      <c r="N58" s="68" t="str">
        <f>IF(AND(OR(N54&gt;1000,N54&lt;-1000),IF(ISERROR(N54/N33),TRUE,OR(N54/N33&gt;0.05,N54/N33&lt;-0.05))),"FLAG","IGNORE")</f>
        <v>IGNORE</v>
      </c>
      <c r="O58" s="68" t="str">
        <f>IF(AND(OR(O54&gt;1000,O54&lt;-1000),IF(ISERROR(O54/O33),TRUE,OR(O54/O33&gt;0.05,O54/O33&lt;-0.05))),"FLAG","IGNORE")</f>
        <v>IGNORE</v>
      </c>
      <c r="P58" s="68" t="str">
        <f>IF(AND(OR(P54&gt;1000,P54&lt;-1000),IF(ISERROR(P54/P33),TRUE,OR(P54/P33&gt;0.05,P54/P33&lt;-0.05))),"FLAG","IGNORE")</f>
        <v>IGNORE</v>
      </c>
      <c r="Q58" s="68" t="str">
        <f>IF(AND(OR(Q54&gt;1000,Q54&lt;-1000),IF(ISERROR(Q54/Q33),TRUE,OR(Q54/Q33&gt;0.05,Q54/Q33&lt;-0.05))),"FLAG","IGNORE")</f>
        <v>IGNORE</v>
      </c>
      <c r="R58" s="68" t="str">
        <f>IF(AND(OR(R54&gt;1000,R54&lt;-1000),IF(ISERROR(R54/R33),TRUE,OR(R54/R33&gt;0.05,R54/R33&lt;-0.05))),"FLAG","IGNORE")</f>
        <v>IGNORE</v>
      </c>
      <c r="S58" s="68" t="str">
        <f>IF(AND(OR(S54&gt;1000,S54&lt;-1000),IF(ISERROR(S54/S33),TRUE,OR(S54/S33&gt;0.05,S54/S33&lt;-0.05))),"FLAG","IGNORE")</f>
        <v>IGNORE</v>
      </c>
      <c r="T58" s="68" t="str">
        <f>IF(AND(OR(T54&gt;1000,T54&lt;-1000),IF(ISERROR(T54/T33),TRUE,OR(T54/T33&gt;0.05,T54/T33&lt;-0.05))),"FLAG","IGNORE")</f>
        <v>IGNORE</v>
      </c>
      <c r="U58" s="68" t="str">
        <f>IF(AND(OR(U54&gt;1000,U54&lt;-1000),IF(ISERROR(U54/U33),TRUE,OR(U54/U33&gt;0.05,U54/U33&lt;-0.05))),"FLAG","IGNORE")</f>
        <v>IGNORE</v>
      </c>
    </row>
    <row r="59" spans="2:21">
      <c r="C59" s="68" t="str">
        <f>IF(AND(OR(C55&gt;1000,C55&lt;-1000),IF(ISERROR(C55/C34),TRUE,OR(C55/C34&gt;0.05,C55/C34&lt;-0.05))),"FLAG","IGNORE")</f>
        <v>IGNORE</v>
      </c>
      <c r="D59" s="68" t="str">
        <f>IF(AND(OR(D55&gt;1000,D55&lt;-1000),IF(ISERROR(D55/D34),TRUE,OR(D55/D34&gt;0.05,D55/D34&lt;-0.05))),"FLAG","IGNORE")</f>
        <v>IGNORE</v>
      </c>
      <c r="E59" s="68" t="str">
        <f>IF(AND(OR(E55&gt;1000,E55&lt;-1000),IF(ISERROR(E55/E34),TRUE,OR(E55/E34&gt;0.05,E55/E34&lt;-0.05))),"FLAG","IGNORE")</f>
        <v>IGNORE</v>
      </c>
      <c r="F59" s="68" t="str">
        <f>IF(AND(OR(F55&gt;1000,F55&lt;-1000),IF(ISERROR(F55/F34),TRUE,OR(F55/F34&gt;0.05,F55/F34&lt;-0.05))),"FLAG","IGNORE")</f>
        <v>IGNORE</v>
      </c>
      <c r="G59" s="68" t="str">
        <f>IF(AND(OR(G55&gt;1000,G55&lt;-1000),IF(ISERROR(G55/G34),TRUE,OR(G55/G34&gt;0.05,G55/G34&lt;-0.05))),"FLAG","IGNORE")</f>
        <v>IGNORE</v>
      </c>
      <c r="H59" s="68" t="str">
        <f>IF(AND(OR(H55&gt;1000,H55&lt;-1000),IF(ISERROR(H55/H34),TRUE,OR(H55/H34&gt;0.05,H55/H34&lt;-0.05))),"FLAG","IGNORE")</f>
        <v>IGNORE</v>
      </c>
      <c r="I59" s="68" t="str">
        <f>IF(AND(OR(I55&gt;1000,I55&lt;-1000),IF(ISERROR(I55/I34),TRUE,OR(I55/I34&gt;0.05,I55/I34&lt;-0.05))),"FLAG","IGNORE")</f>
        <v>IGNORE</v>
      </c>
      <c r="J59" s="68" t="str">
        <f>IF(AND(OR(J55&gt;1000,J55&lt;-1000),IF(ISERROR(J55/J34),TRUE,OR(J55/J34&gt;0.05,J55/J34&lt;-0.05))),"FLAG","IGNORE")</f>
        <v>IGNORE</v>
      </c>
      <c r="K59" s="68" t="str">
        <f>IF(AND(OR(K55&gt;1000,K55&lt;-1000),IF(ISERROR(K55/K34),TRUE,OR(K55/K34&gt;0.05,K55/K34&lt;-0.05))),"FLAG","IGNORE")</f>
        <v>IGNORE</v>
      </c>
      <c r="L59" s="68" t="str">
        <f>IF(AND(OR(L55&gt;1000,L55&lt;-1000),IF(ISERROR(L55/L34),TRUE,OR(L55/L34&gt;0.05,L55/L34&lt;-0.05))),"FLAG","IGNORE")</f>
        <v>IGNORE</v>
      </c>
      <c r="M59" s="68" t="str">
        <f>IF(AND(OR(M55&gt;1000,M55&lt;-1000),IF(ISERROR(M55/M34),TRUE,OR(M55/M34&gt;0.05,M55/M34&lt;-0.05))),"FLAG","IGNORE")</f>
        <v>IGNORE</v>
      </c>
      <c r="N59" s="68" t="str">
        <f>IF(AND(OR(N55&gt;1000,N55&lt;-1000),IF(ISERROR(N55/N34),TRUE,OR(N55/N34&gt;0.05,N55/N34&lt;-0.05))),"FLAG","IGNORE")</f>
        <v>IGNORE</v>
      </c>
      <c r="O59" s="68" t="str">
        <f>IF(AND(OR(O55&gt;1000,O55&lt;-1000),IF(ISERROR(O55/O34),TRUE,OR(O55/O34&gt;0.05,O55/O34&lt;-0.05))),"FLAG","IGNORE")</f>
        <v>IGNORE</v>
      </c>
      <c r="P59" s="68" t="str">
        <f>IF(AND(OR(P55&gt;1000,P55&lt;-1000),IF(ISERROR(P55/P34),TRUE,OR(P55/P34&gt;0.05,P55/P34&lt;-0.05))),"FLAG","IGNORE")</f>
        <v>IGNORE</v>
      </c>
      <c r="Q59" s="68" t="str">
        <f>IF(AND(OR(Q55&gt;1000,Q55&lt;-1000),IF(ISERROR(Q55/Q34),TRUE,OR(Q55/Q34&gt;0.05,Q55/Q34&lt;-0.05))),"FLAG","IGNORE")</f>
        <v>IGNORE</v>
      </c>
      <c r="R59" s="68" t="str">
        <f>IF(AND(OR(R55&gt;1000,R55&lt;-1000),IF(ISERROR(R55/R34),TRUE,OR(R55/R34&gt;0.05,R55/R34&lt;-0.05))),"FLAG","IGNORE")</f>
        <v>IGNORE</v>
      </c>
      <c r="S59" s="68" t="str">
        <f>IF(AND(OR(S55&gt;1000,S55&lt;-1000),IF(ISERROR(S55/S34),TRUE,OR(S55/S34&gt;0.05,S55/S34&lt;-0.05))),"FLAG","IGNORE")</f>
        <v>IGNORE</v>
      </c>
      <c r="T59" s="68" t="str">
        <f>IF(AND(OR(T55&gt;1000,T55&lt;-1000),IF(ISERROR(T55/T34),TRUE,OR(T55/T34&gt;0.05,T55/T34&lt;-0.05))),"FLAG","IGNORE")</f>
        <v>IGNORE</v>
      </c>
      <c r="U59" s="68" t="str">
        <f>IF(AND(OR(U55&gt;1000,U55&lt;-1000),IF(ISERROR(U55/U34),TRUE,OR(U55/U34&gt;0.05,U55/U34&lt;-0.05))),"FLAG","IGNORE")</f>
        <v>IGNORE</v>
      </c>
    </row>
    <row r="60" spans="2:21">
      <c r="C60" s="68" t="str">
        <f>IF(AND(OR(C56&gt;1000,C56&lt;-1000),IF(ISERROR(C56/C35),TRUE,OR(C56/C35&gt;0.05,C56/C35&lt;-0.05))),"FLAG","IGNORE")</f>
        <v>IGNORE</v>
      </c>
      <c r="D60" s="68" t="str">
        <f>IF(AND(OR(D56&gt;1000,D56&lt;-1000),IF(ISERROR(D56/D35),TRUE,OR(D56/D35&gt;0.05,D56/D35&lt;-0.05))),"FLAG","IGNORE")</f>
        <v>IGNORE</v>
      </c>
      <c r="E60" s="68" t="str">
        <f>IF(AND(OR(E56&gt;1000,E56&lt;-1000),IF(ISERROR(E56/E35),TRUE,OR(E56/E35&gt;0.05,E56/E35&lt;-0.05))),"FLAG","IGNORE")</f>
        <v>IGNORE</v>
      </c>
      <c r="F60" s="68" t="str">
        <f>IF(AND(OR(F56&gt;1000,F56&lt;-1000),IF(ISERROR(F56/F35),TRUE,OR(F56/F35&gt;0.05,F56/F35&lt;-0.05))),"FLAG","IGNORE")</f>
        <v>IGNORE</v>
      </c>
      <c r="G60" s="68" t="str">
        <f>IF(AND(OR(G56&gt;1000,G56&lt;-1000),IF(ISERROR(G56/G35),TRUE,OR(G56/G35&gt;0.05,G56/G35&lt;-0.05))),"FLAG","IGNORE")</f>
        <v>IGNORE</v>
      </c>
      <c r="H60" s="68" t="str">
        <f>IF(AND(OR(H56&gt;1000,H56&lt;-1000),IF(ISERROR(H56/H35),TRUE,OR(H56/H35&gt;0.05,H56/H35&lt;-0.05))),"FLAG","IGNORE")</f>
        <v>IGNORE</v>
      </c>
      <c r="I60" s="68" t="str">
        <f>IF(AND(OR(I56&gt;1000,I56&lt;-1000),IF(ISERROR(I56/I35),TRUE,OR(I56/I35&gt;0.05,I56/I35&lt;-0.05))),"FLAG","IGNORE")</f>
        <v>IGNORE</v>
      </c>
      <c r="J60" s="68" t="str">
        <f>IF(AND(OR(J56&gt;1000,J56&lt;-1000),IF(ISERROR(J56/J35),TRUE,OR(J56/J35&gt;0.05,J56/J35&lt;-0.05))),"FLAG","IGNORE")</f>
        <v>IGNORE</v>
      </c>
      <c r="K60" s="68" t="str">
        <f>IF(AND(OR(K56&gt;1000,K56&lt;-1000),IF(ISERROR(K56/K35),TRUE,OR(K56/K35&gt;0.05,K56/K35&lt;-0.05))),"FLAG","IGNORE")</f>
        <v>IGNORE</v>
      </c>
      <c r="L60" s="68" t="str">
        <f>IF(AND(OR(L56&gt;1000,L56&lt;-1000),IF(ISERROR(L56/L35),TRUE,OR(L56/L35&gt;0.05,L56/L35&lt;-0.05))),"FLAG","IGNORE")</f>
        <v>IGNORE</v>
      </c>
      <c r="M60" s="68" t="str">
        <f>IF(AND(OR(M56&gt;1000,M56&lt;-1000),IF(ISERROR(M56/M35),TRUE,OR(M56/M35&gt;0.05,M56/M35&lt;-0.05))),"FLAG","IGNORE")</f>
        <v>IGNORE</v>
      </c>
      <c r="N60" s="68" t="str">
        <f>IF(AND(OR(N56&gt;1000,N56&lt;-1000),IF(ISERROR(N56/N35),TRUE,OR(N56/N35&gt;0.05,N56/N35&lt;-0.05))),"FLAG","IGNORE")</f>
        <v>IGNORE</v>
      </c>
      <c r="O60" s="68" t="str">
        <f>IF(AND(OR(O56&gt;1000,O56&lt;-1000),IF(ISERROR(O56/O35),TRUE,OR(O56/O35&gt;0.05,O56/O35&lt;-0.05))),"FLAG","IGNORE")</f>
        <v>IGNORE</v>
      </c>
      <c r="P60" s="68" t="str">
        <f>IF(AND(OR(P56&gt;1000,P56&lt;-1000),IF(ISERROR(P56/P35),TRUE,OR(P56/P35&gt;0.05,P56/P35&lt;-0.05))),"FLAG","IGNORE")</f>
        <v>IGNORE</v>
      </c>
      <c r="Q60" s="68" t="str">
        <f>IF(AND(OR(Q56&gt;1000,Q56&lt;-1000),IF(ISERROR(Q56/Q35),TRUE,OR(Q56/Q35&gt;0.05,Q56/Q35&lt;-0.05))),"FLAG","IGNORE")</f>
        <v>IGNORE</v>
      </c>
      <c r="R60" s="68" t="str">
        <f>IF(AND(OR(R56&gt;1000,R56&lt;-1000),IF(ISERROR(R56/R35),TRUE,OR(R56/R35&gt;0.05,R56/R35&lt;-0.05))),"FLAG","IGNORE")</f>
        <v>IGNORE</v>
      </c>
      <c r="S60" s="68" t="str">
        <f>IF(AND(OR(S56&gt;1000,S56&lt;-1000),IF(ISERROR(S56/S35),TRUE,OR(S56/S35&gt;0.05,S56/S35&lt;-0.05))),"FLAG","IGNORE")</f>
        <v>IGNORE</v>
      </c>
      <c r="T60" s="68" t="str">
        <f>IF(AND(OR(T56&gt;1000,T56&lt;-1000),IF(ISERROR(T56/T35),TRUE,OR(T56/T35&gt;0.05,T56/T35&lt;-0.05))),"FLAG","IGNORE")</f>
        <v>IGNORE</v>
      </c>
      <c r="U60" s="68" t="str">
        <f>IF(AND(OR(U56&gt;1000,U56&lt;-1000),IF(ISERROR(U56/U35),TRUE,OR(U56/U35&gt;0.05,U56/U35&lt;-0.05))),"FLAG","IGNORE")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593" priority="22" stopIfTrue="1">
      <formula>ABS(ROUND(C8,0)-C8)&gt;0</formula>
    </cfRule>
  </conditionalFormatting>
  <conditionalFormatting sqref="N49 N52">
    <cfRule type="cellIs" dxfId="592" priority="25" stopIfTrue="1" operator="equal">
      <formula>"FAIL"</formula>
    </cfRule>
  </conditionalFormatting>
  <conditionalFormatting sqref="N49">
    <cfRule type="cellIs" dxfId="591" priority="21" stopIfTrue="1" operator="equal">
      <formula>"PASS"</formula>
    </cfRule>
  </conditionalFormatting>
  <conditionalFormatting sqref="N52">
    <cfRule type="cellIs" dxfId="590" priority="20" stopIfTrue="1" operator="equal">
      <formula>"PASS"</formula>
    </cfRule>
  </conditionalFormatting>
  <conditionalFormatting sqref="C21:E21">
    <cfRule type="expression" dxfId="589" priority="19" stopIfTrue="1">
      <formula>ABS(ROUND(C21,0)-C21)&gt;0</formula>
    </cfRule>
  </conditionalFormatting>
  <conditionalFormatting sqref="G21">
    <cfRule type="expression" dxfId="588" priority="18" stopIfTrue="1">
      <formula>ABS(ROUND(G21,0)-G21)&gt;0</formula>
    </cfRule>
  </conditionalFormatting>
  <conditionalFormatting sqref="I21:J21">
    <cfRule type="expression" dxfId="587" priority="17" stopIfTrue="1">
      <formula>ABS(ROUND(I21,0)-I21)&gt;0</formula>
    </cfRule>
  </conditionalFormatting>
  <conditionalFormatting sqref="L21:O21">
    <cfRule type="expression" dxfId="586" priority="16" stopIfTrue="1">
      <formula>ABS(ROUND(L21,0)-L21)&gt;0</formula>
    </cfRule>
  </conditionalFormatting>
  <conditionalFormatting sqref="Q21:S21">
    <cfRule type="expression" dxfId="585" priority="15" stopIfTrue="1">
      <formula>ABS(ROUND(Q21,0)-Q21)&gt;0</formula>
    </cfRule>
  </conditionalFormatting>
  <conditionalFormatting sqref="C9:E9">
    <cfRule type="expression" dxfId="584" priority="14" stopIfTrue="1">
      <formula>ABS(ROUND(C9,0)-C9)&gt;0</formula>
    </cfRule>
  </conditionalFormatting>
  <conditionalFormatting sqref="G9">
    <cfRule type="expression" dxfId="583" priority="13" stopIfTrue="1">
      <formula>ABS(ROUND(G9,0)-G9)&gt;0</formula>
    </cfRule>
  </conditionalFormatting>
  <conditionalFormatting sqref="I9:J9">
    <cfRule type="expression" dxfId="582" priority="12" stopIfTrue="1">
      <formula>ABS(ROUND(I9,0)-I9)&gt;0</formula>
    </cfRule>
  </conditionalFormatting>
  <conditionalFormatting sqref="L9:O9">
    <cfRule type="expression" dxfId="581" priority="11" stopIfTrue="1">
      <formula>ABS(ROUND(L9,0)-L9)&gt;0</formula>
    </cfRule>
  </conditionalFormatting>
  <conditionalFormatting sqref="Q9:S9">
    <cfRule type="expression" dxfId="580" priority="10" stopIfTrue="1">
      <formula>ABS(ROUND(Q9,0)-Q9)&gt;0</formula>
    </cfRule>
  </conditionalFormatting>
  <conditionalFormatting sqref="C20:E20">
    <cfRule type="expression" dxfId="579" priority="9" stopIfTrue="1">
      <formula>ABS(ROUND(C20,0)-C20)&gt;0</formula>
    </cfRule>
  </conditionalFormatting>
  <conditionalFormatting sqref="G20">
    <cfRule type="expression" dxfId="578" priority="8" stopIfTrue="1">
      <formula>ABS(ROUND(G20,0)-G20)&gt;0</formula>
    </cfRule>
  </conditionalFormatting>
  <conditionalFormatting sqref="I20:J20">
    <cfRule type="expression" dxfId="577" priority="7" stopIfTrue="1">
      <formula>ABS(ROUND(I20,0)-I20)&gt;0</formula>
    </cfRule>
  </conditionalFormatting>
  <conditionalFormatting sqref="M20:O20">
    <cfRule type="expression" dxfId="576" priority="6" stopIfTrue="1">
      <formula>ABS(ROUND(M20,0)-M20)&gt;0</formula>
    </cfRule>
  </conditionalFormatting>
  <conditionalFormatting sqref="L20">
    <cfRule type="expression" dxfId="575" priority="5" stopIfTrue="1">
      <formula>ABS(ROUND(L20,0)-L20)&gt;0</formula>
    </cfRule>
  </conditionalFormatting>
  <conditionalFormatting sqref="Q20:S20">
    <cfRule type="expression" dxfId="574" priority="4" stopIfTrue="1">
      <formula>ABS(ROUND(Q20,0)-Q20)&gt;0</formula>
    </cfRule>
  </conditionalFormatting>
  <conditionalFormatting sqref="X28 X8:X13 X19:X23">
    <cfRule type="cellIs" dxfId="573" priority="23" stopIfTrue="1" operator="equal">
      <formula>0</formula>
    </cfRule>
    <cfRule type="cellIs" dxfId="572" priority="24" stopIfTrue="1" operator="notEqual">
      <formula>0</formula>
    </cfRule>
  </conditionalFormatting>
  <conditionalFormatting sqref="Q10:S10 L10:O10 I10:J10 G10 C10:E10">
    <cfRule type="expression" dxfId="571" priority="3" stopIfTrue="1">
      <formula>ABS(ROUND(C10,0)-C10)&gt;0</formula>
    </cfRule>
  </conditionalFormatting>
  <conditionalFormatting sqref="C33:U35">
    <cfRule type="expression" dxfId="570" priority="26">
      <formula>IF(C58="IGNORE","TRUE","FALSE")</formula>
    </cfRule>
    <cfRule type="expression" dxfId="569" priority="27">
      <formula>IF(C58="FLAG","TRUE","FALSE")</formula>
    </cfRule>
  </conditionalFormatting>
  <conditionalFormatting sqref="R30">
    <cfRule type="expression" dxfId="568" priority="2" stopIfTrue="1">
      <formula>ABS(ROUND(R30,0)-R30)&gt;0</formula>
    </cfRule>
  </conditionalFormatting>
  <conditionalFormatting sqref="C8">
    <cfRule type="expression" dxfId="567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X62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53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103</v>
      </c>
      <c r="F8" s="34">
        <f>SUM(D8:E8)</f>
        <v>103</v>
      </c>
      <c r="G8" s="33">
        <v>23</v>
      </c>
      <c r="H8" s="34">
        <f>SUM(C8,F8,G8)</f>
        <v>126</v>
      </c>
      <c r="I8" s="33">
        <v>46</v>
      </c>
      <c r="J8" s="33">
        <v>210</v>
      </c>
      <c r="K8" s="34">
        <f>SUM(I8:J8)</f>
        <v>256</v>
      </c>
      <c r="L8" s="33">
        <v>1</v>
      </c>
      <c r="M8" s="33">
        <v>0</v>
      </c>
      <c r="N8" s="33">
        <v>1</v>
      </c>
      <c r="O8" s="33">
        <v>23</v>
      </c>
      <c r="P8" s="34">
        <f>SUM(M8:O8)</f>
        <v>24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407</v>
      </c>
      <c r="V8" s="4"/>
      <c r="W8" s="11">
        <v>407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-3923</v>
      </c>
      <c r="F11" s="34">
        <f>SUM(D11:E11)</f>
        <v>-3923</v>
      </c>
      <c r="G11" s="33">
        <v>-612</v>
      </c>
      <c r="H11" s="34">
        <f>SUM(C11,F11,G11)</f>
        <v>-4535</v>
      </c>
      <c r="I11" s="33">
        <v>-15</v>
      </c>
      <c r="J11" s="33">
        <v>-131</v>
      </c>
      <c r="K11" s="34">
        <f>SUM(I11:J11)</f>
        <v>-146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-4681</v>
      </c>
      <c r="W11" s="11">
        <v>-4681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1593</v>
      </c>
      <c r="E12" s="33">
        <v>5202</v>
      </c>
      <c r="F12" s="34">
        <f>SUM(D12:E12)</f>
        <v>6795</v>
      </c>
      <c r="G12" s="33">
        <v>1826</v>
      </c>
      <c r="H12" s="34">
        <f>SUM(C12,F12,G12)</f>
        <v>8621</v>
      </c>
      <c r="I12" s="33">
        <v>278</v>
      </c>
      <c r="J12" s="33">
        <v>1256</v>
      </c>
      <c r="K12" s="34">
        <f>SUM(I12:J12)</f>
        <v>1534</v>
      </c>
      <c r="L12" s="33">
        <v>210</v>
      </c>
      <c r="M12" s="33">
        <v>59</v>
      </c>
      <c r="N12" s="33">
        <v>479</v>
      </c>
      <c r="O12" s="33">
        <v>180</v>
      </c>
      <c r="P12" s="34">
        <f>SUM(M12:O12)</f>
        <v>718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11083</v>
      </c>
      <c r="V12" s="4"/>
      <c r="W12" s="11">
        <v>11083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1593</v>
      </c>
      <c r="E13" s="21">
        <f t="shared" si="1"/>
        <v>1382</v>
      </c>
      <c r="F13" s="21">
        <f t="shared" si="1"/>
        <v>2975</v>
      </c>
      <c r="G13" s="21">
        <f t="shared" si="1"/>
        <v>1237</v>
      </c>
      <c r="H13" s="21">
        <f t="shared" si="1"/>
        <v>4212</v>
      </c>
      <c r="I13" s="21">
        <f t="shared" si="1"/>
        <v>309</v>
      </c>
      <c r="J13" s="21">
        <f t="shared" si="1"/>
        <v>1335</v>
      </c>
      <c r="K13" s="21">
        <f t="shared" si="1"/>
        <v>1644</v>
      </c>
      <c r="L13" s="21">
        <f t="shared" si="1"/>
        <v>211</v>
      </c>
      <c r="M13" s="21">
        <f t="shared" si="1"/>
        <v>59</v>
      </c>
      <c r="N13" s="21">
        <f t="shared" si="1"/>
        <v>480</v>
      </c>
      <c r="O13" s="21">
        <f t="shared" si="1"/>
        <v>203</v>
      </c>
      <c r="P13" s="21">
        <f t="shared" si="1"/>
        <v>742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6809</v>
      </c>
      <c r="V13" s="4"/>
      <c r="W13" s="11">
        <v>6809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1593</v>
      </c>
      <c r="E16" s="21">
        <f t="shared" si="2"/>
        <v>1382</v>
      </c>
      <c r="F16" s="21">
        <f t="shared" si="2"/>
        <v>2975</v>
      </c>
      <c r="G16" s="21">
        <f t="shared" si="2"/>
        <v>1237</v>
      </c>
      <c r="H16" s="21">
        <f t="shared" si="2"/>
        <v>4212</v>
      </c>
      <c r="I16" s="21">
        <f t="shared" si="2"/>
        <v>309</v>
      </c>
      <c r="J16" s="21">
        <f t="shared" si="2"/>
        <v>1335</v>
      </c>
      <c r="K16" s="21">
        <f t="shared" si="2"/>
        <v>1644</v>
      </c>
      <c r="L16" s="21">
        <f t="shared" si="2"/>
        <v>211</v>
      </c>
      <c r="M16" s="21">
        <f t="shared" si="2"/>
        <v>59</v>
      </c>
      <c r="N16" s="21">
        <f t="shared" si="2"/>
        <v>480</v>
      </c>
      <c r="O16" s="21">
        <f t="shared" si="2"/>
        <v>203</v>
      </c>
      <c r="P16" s="21">
        <f t="shared" si="2"/>
        <v>742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6809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-68</v>
      </c>
      <c r="F22" s="34">
        <f>SUM(D22:E22)</f>
        <v>-68</v>
      </c>
      <c r="G22" s="33">
        <v>-2</v>
      </c>
      <c r="H22" s="34">
        <f>SUM(C22,F22,G22)</f>
        <v>-70</v>
      </c>
      <c r="I22" s="33">
        <v>-5</v>
      </c>
      <c r="J22" s="33">
        <v>-334</v>
      </c>
      <c r="K22" s="34">
        <f>SUM(I22:J22)</f>
        <v>-339</v>
      </c>
      <c r="L22" s="33">
        <v>0</v>
      </c>
      <c r="M22" s="33">
        <v>-35</v>
      </c>
      <c r="N22" s="33">
        <v>-27</v>
      </c>
      <c r="O22" s="33">
        <v>0</v>
      </c>
      <c r="P22" s="34">
        <f>SUM(M22:O22)</f>
        <v>-62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-471</v>
      </c>
      <c r="V22" s="4"/>
      <c r="W22" s="11">
        <v>-471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-68</v>
      </c>
      <c r="F23" s="21">
        <f t="shared" si="3"/>
        <v>-68</v>
      </c>
      <c r="G23" s="21">
        <f t="shared" si="3"/>
        <v>-2</v>
      </c>
      <c r="H23" s="21">
        <f t="shared" si="3"/>
        <v>-70</v>
      </c>
      <c r="I23" s="21">
        <f t="shared" si="3"/>
        <v>-5</v>
      </c>
      <c r="J23" s="21">
        <f t="shared" si="3"/>
        <v>-334</v>
      </c>
      <c r="K23" s="21">
        <f t="shared" si="3"/>
        <v>-339</v>
      </c>
      <c r="L23" s="21">
        <f t="shared" si="3"/>
        <v>0</v>
      </c>
      <c r="M23" s="21">
        <f t="shared" si="3"/>
        <v>-35</v>
      </c>
      <c r="N23" s="21">
        <f t="shared" si="3"/>
        <v>-27</v>
      </c>
      <c r="O23" s="21">
        <f t="shared" si="3"/>
        <v>0</v>
      </c>
      <c r="P23" s="21">
        <f t="shared" si="3"/>
        <v>-62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-471</v>
      </c>
      <c r="V23" s="4"/>
      <c r="W23" s="11">
        <v>-471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-68</v>
      </c>
      <c r="F26" s="21">
        <f t="shared" si="4"/>
        <v>-68</v>
      </c>
      <c r="G26" s="21">
        <f t="shared" si="4"/>
        <v>-2</v>
      </c>
      <c r="H26" s="21">
        <f t="shared" si="4"/>
        <v>-70</v>
      </c>
      <c r="I26" s="21">
        <f t="shared" si="4"/>
        <v>-5</v>
      </c>
      <c r="J26" s="21">
        <f t="shared" si="4"/>
        <v>-334</v>
      </c>
      <c r="K26" s="21">
        <f t="shared" si="4"/>
        <v>-339</v>
      </c>
      <c r="L26" s="21">
        <f t="shared" si="4"/>
        <v>0</v>
      </c>
      <c r="M26" s="21">
        <f t="shared" si="4"/>
        <v>-35</v>
      </c>
      <c r="N26" s="21">
        <f t="shared" si="4"/>
        <v>-27</v>
      </c>
      <c r="O26" s="21">
        <f t="shared" si="4"/>
        <v>0</v>
      </c>
      <c r="P26" s="21">
        <f t="shared" si="4"/>
        <v>-62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-471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1593</v>
      </c>
      <c r="E28" s="17">
        <f t="shared" si="5"/>
        <v>1314</v>
      </c>
      <c r="F28" s="17">
        <f t="shared" si="5"/>
        <v>2907</v>
      </c>
      <c r="G28" s="17">
        <f t="shared" si="5"/>
        <v>1235</v>
      </c>
      <c r="H28" s="17">
        <f t="shared" si="5"/>
        <v>4142</v>
      </c>
      <c r="I28" s="17">
        <f t="shared" si="5"/>
        <v>304</v>
      </c>
      <c r="J28" s="17">
        <f t="shared" si="5"/>
        <v>1001</v>
      </c>
      <c r="K28" s="17">
        <f t="shared" si="5"/>
        <v>1305</v>
      </c>
      <c r="L28" s="17">
        <f t="shared" si="5"/>
        <v>211</v>
      </c>
      <c r="M28" s="17">
        <f t="shared" si="5"/>
        <v>24</v>
      </c>
      <c r="N28" s="17">
        <f t="shared" si="5"/>
        <v>453</v>
      </c>
      <c r="O28" s="17">
        <f t="shared" si="5"/>
        <v>203</v>
      </c>
      <c r="P28" s="17">
        <f t="shared" si="5"/>
        <v>680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6338</v>
      </c>
      <c r="V28" s="4"/>
      <c r="W28" s="11">
        <v>6338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815</v>
      </c>
      <c r="E33" s="38">
        <v>1445</v>
      </c>
      <c r="F33" s="38">
        <v>2260</v>
      </c>
      <c r="G33" s="38">
        <v>1432</v>
      </c>
      <c r="H33" s="38">
        <v>3692</v>
      </c>
      <c r="I33" s="38">
        <v>285</v>
      </c>
      <c r="J33" s="38">
        <v>1513</v>
      </c>
      <c r="K33" s="38">
        <v>1798</v>
      </c>
      <c r="L33" s="38">
        <v>229</v>
      </c>
      <c r="M33" s="38">
        <v>66</v>
      </c>
      <c r="N33" s="38">
        <v>559</v>
      </c>
      <c r="O33" s="38">
        <v>195</v>
      </c>
      <c r="P33" s="38">
        <v>820</v>
      </c>
      <c r="Q33" s="38">
        <v>0</v>
      </c>
      <c r="R33" s="38">
        <v>0</v>
      </c>
      <c r="S33" s="38">
        <v>0</v>
      </c>
      <c r="T33" s="38">
        <v>0</v>
      </c>
      <c r="U33" s="38">
        <v>6539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6</v>
      </c>
      <c r="F34" s="38">
        <v>6</v>
      </c>
      <c r="G34" s="38">
        <v>-15</v>
      </c>
      <c r="H34" s="38">
        <v>-9</v>
      </c>
      <c r="I34" s="38">
        <v>-5</v>
      </c>
      <c r="J34" s="38">
        <v>-303</v>
      </c>
      <c r="K34" s="38">
        <v>-308</v>
      </c>
      <c r="L34" s="38">
        <v>0</v>
      </c>
      <c r="M34" s="38">
        <v>-34</v>
      </c>
      <c r="N34" s="38">
        <v>-86</v>
      </c>
      <c r="O34" s="38">
        <v>0</v>
      </c>
      <c r="P34" s="38">
        <v>-120</v>
      </c>
      <c r="Q34" s="38">
        <v>0</v>
      </c>
      <c r="R34" s="38">
        <v>0</v>
      </c>
      <c r="S34" s="38">
        <v>0</v>
      </c>
      <c r="T34" s="38">
        <v>0</v>
      </c>
      <c r="U34" s="38">
        <v>-437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815</v>
      </c>
      <c r="E35" s="38">
        <v>1451</v>
      </c>
      <c r="F35" s="38">
        <v>2266</v>
      </c>
      <c r="G35" s="38">
        <v>1417</v>
      </c>
      <c r="H35" s="38">
        <v>3683</v>
      </c>
      <c r="I35" s="38">
        <v>280</v>
      </c>
      <c r="J35" s="38">
        <v>1210</v>
      </c>
      <c r="K35" s="38">
        <v>1490</v>
      </c>
      <c r="L35" s="38">
        <v>229</v>
      </c>
      <c r="M35" s="38">
        <v>32</v>
      </c>
      <c r="N35" s="38">
        <v>473</v>
      </c>
      <c r="O35" s="38">
        <v>195</v>
      </c>
      <c r="P35" s="38">
        <v>700</v>
      </c>
      <c r="Q35" s="38">
        <v>0</v>
      </c>
      <c r="R35" s="38">
        <v>0</v>
      </c>
      <c r="S35" s="38">
        <v>0</v>
      </c>
      <c r="T35" s="38">
        <v>0</v>
      </c>
      <c r="U35" s="38">
        <v>6102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169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169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6" spans="2:21">
      <c r="C56" s="69">
        <f>C16-C33</f>
        <v>0</v>
      </c>
      <c r="D56" s="69">
        <f>D16-D33</f>
        <v>778</v>
      </c>
      <c r="E56" s="69">
        <f>E16-E33</f>
        <v>-63</v>
      </c>
      <c r="F56" s="69">
        <f>F16-F33</f>
        <v>715</v>
      </c>
      <c r="G56" s="69">
        <f>G16-G33</f>
        <v>-195</v>
      </c>
      <c r="H56" s="69">
        <f>H16-H33</f>
        <v>520</v>
      </c>
      <c r="I56" s="69">
        <f>I16-I33</f>
        <v>24</v>
      </c>
      <c r="J56" s="69">
        <f>J16-J33</f>
        <v>-178</v>
      </c>
      <c r="K56" s="69">
        <f>K16-K33</f>
        <v>-154</v>
      </c>
      <c r="L56" s="69">
        <f>L16-L33</f>
        <v>-18</v>
      </c>
      <c r="M56" s="69">
        <f>M16-M33</f>
        <v>-7</v>
      </c>
      <c r="N56" s="69">
        <f>N16-N33</f>
        <v>-79</v>
      </c>
      <c r="O56" s="69">
        <f>O16-O33</f>
        <v>8</v>
      </c>
      <c r="P56" s="69">
        <f>P16-P33</f>
        <v>-78</v>
      </c>
      <c r="Q56" s="69">
        <f>Q16-Q33</f>
        <v>0</v>
      </c>
      <c r="R56" s="69">
        <f>R16-R33</f>
        <v>0</v>
      </c>
      <c r="S56" s="69">
        <f>S16-S33</f>
        <v>0</v>
      </c>
      <c r="T56" s="69">
        <f>T16-T33</f>
        <v>0</v>
      </c>
      <c r="U56" s="69">
        <f>U16-U33</f>
        <v>270</v>
      </c>
    </row>
    <row r="57" spans="2:21">
      <c r="C57" s="69">
        <f>C26-C34</f>
        <v>0</v>
      </c>
      <c r="D57" s="69">
        <f>D26-D34</f>
        <v>0</v>
      </c>
      <c r="E57" s="69">
        <f>E26-E34</f>
        <v>-74</v>
      </c>
      <c r="F57" s="69">
        <f>F26-F34</f>
        <v>-74</v>
      </c>
      <c r="G57" s="69">
        <f>G26-G34</f>
        <v>13</v>
      </c>
      <c r="H57" s="69">
        <f>H26-H34</f>
        <v>-61</v>
      </c>
      <c r="I57" s="69">
        <f>I26-I34</f>
        <v>0</v>
      </c>
      <c r="J57" s="69">
        <f>J26-J34</f>
        <v>-31</v>
      </c>
      <c r="K57" s="69">
        <f>K26-K34</f>
        <v>-31</v>
      </c>
      <c r="L57" s="69">
        <f>L26-L34</f>
        <v>0</v>
      </c>
      <c r="M57" s="69">
        <f>M26-M34</f>
        <v>-1</v>
      </c>
      <c r="N57" s="69">
        <f>N26-N34</f>
        <v>59</v>
      </c>
      <c r="O57" s="69">
        <f>O26-O34</f>
        <v>0</v>
      </c>
      <c r="P57" s="69">
        <f>P26-P34</f>
        <v>58</v>
      </c>
      <c r="Q57" s="69">
        <f>Q26-Q34</f>
        <v>0</v>
      </c>
      <c r="R57" s="69">
        <f>R26-R34</f>
        <v>0</v>
      </c>
      <c r="S57" s="69">
        <f>S26-S34</f>
        <v>0</v>
      </c>
      <c r="T57" s="69">
        <f>T26-T34</f>
        <v>0</v>
      </c>
      <c r="U57" s="69">
        <f>U26-U34</f>
        <v>-34</v>
      </c>
    </row>
    <row r="58" spans="2:21">
      <c r="C58" s="69">
        <f>C28-C35</f>
        <v>0</v>
      </c>
      <c r="D58" s="69">
        <f>D28-D35</f>
        <v>778</v>
      </c>
      <c r="E58" s="69">
        <f>E28-E35</f>
        <v>-137</v>
      </c>
      <c r="F58" s="69">
        <f>F28-F35</f>
        <v>641</v>
      </c>
      <c r="G58" s="69">
        <f>G28-G35</f>
        <v>-182</v>
      </c>
      <c r="H58" s="69">
        <f>H28-H35</f>
        <v>459</v>
      </c>
      <c r="I58" s="69">
        <f>I28-I35</f>
        <v>24</v>
      </c>
      <c r="J58" s="69">
        <f>J28-J35</f>
        <v>-209</v>
      </c>
      <c r="K58" s="69">
        <f>K28-K35</f>
        <v>-185</v>
      </c>
      <c r="L58" s="69">
        <f>L28-L35</f>
        <v>-18</v>
      </c>
      <c r="M58" s="69">
        <f>M28-M35</f>
        <v>-8</v>
      </c>
      <c r="N58" s="69">
        <f>N28-N35</f>
        <v>-20</v>
      </c>
      <c r="O58" s="69">
        <f>O28-O35</f>
        <v>8</v>
      </c>
      <c r="P58" s="69">
        <f>P28-P35</f>
        <v>-20</v>
      </c>
      <c r="Q58" s="69">
        <f>Q28-Q35</f>
        <v>0</v>
      </c>
      <c r="R58" s="69">
        <f>R28-R35</f>
        <v>0</v>
      </c>
      <c r="S58" s="69">
        <f>S28-S35</f>
        <v>0</v>
      </c>
      <c r="T58" s="69">
        <f>T28-T35</f>
        <v>0</v>
      </c>
      <c r="U58" s="69">
        <f>U28-U35</f>
        <v>236</v>
      </c>
    </row>
    <row r="59" spans="2:21"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</row>
    <row r="60" spans="2:21">
      <c r="C60" s="68" t="str">
        <f>IF(AND(OR(C56&gt;1000,C56&lt;-1000),IF(ISERROR(C56/C33),TRUE,OR(C56/C33&gt;0.05,C56/C33&lt;-0.05))),"FLAG","IGNORE")</f>
        <v>IGNORE</v>
      </c>
      <c r="D60" s="68" t="str">
        <f>IF(AND(OR(D56&gt;1000,D56&lt;-1000),IF(ISERROR(D56/D33),TRUE,OR(D56/D33&gt;0.05,D56/D33&lt;-0.05))),"FLAG","IGNORE")</f>
        <v>IGNORE</v>
      </c>
      <c r="E60" s="68" t="str">
        <f>IF(AND(OR(E56&gt;1000,E56&lt;-1000),IF(ISERROR(E56/E33),TRUE,OR(E56/E33&gt;0.05,E56/E33&lt;-0.05))),"FLAG","IGNORE")</f>
        <v>IGNORE</v>
      </c>
      <c r="F60" s="68" t="str">
        <f>IF(AND(OR(F56&gt;1000,F56&lt;-1000),IF(ISERROR(F56/F33),TRUE,OR(F56/F33&gt;0.05,F56/F33&lt;-0.05))),"FLAG","IGNORE")</f>
        <v>IGNORE</v>
      </c>
      <c r="G60" s="68" t="str">
        <f>IF(AND(OR(G56&gt;1000,G56&lt;-1000),IF(ISERROR(G56/G33),TRUE,OR(G56/G33&gt;0.05,G56/G33&lt;-0.05))),"FLAG","IGNORE")</f>
        <v>IGNORE</v>
      </c>
      <c r="H60" s="68" t="str">
        <f>IF(AND(OR(H56&gt;1000,H56&lt;-1000),IF(ISERROR(H56/H33),TRUE,OR(H56/H33&gt;0.05,H56/H33&lt;-0.05))),"FLAG","IGNORE")</f>
        <v>IGNORE</v>
      </c>
      <c r="I60" s="68" t="str">
        <f>IF(AND(OR(I56&gt;1000,I56&lt;-1000),IF(ISERROR(I56/I33),TRUE,OR(I56/I33&gt;0.05,I56/I33&lt;-0.05))),"FLAG","IGNORE")</f>
        <v>IGNORE</v>
      </c>
      <c r="J60" s="68" t="str">
        <f>IF(AND(OR(J56&gt;1000,J56&lt;-1000),IF(ISERROR(J56/J33),TRUE,OR(J56/J33&gt;0.05,J56/J33&lt;-0.05))),"FLAG","IGNORE")</f>
        <v>IGNORE</v>
      </c>
      <c r="K60" s="68" t="str">
        <f>IF(AND(OR(K56&gt;1000,K56&lt;-1000),IF(ISERROR(K56/K33),TRUE,OR(K56/K33&gt;0.05,K56/K33&lt;-0.05))),"FLAG","IGNORE")</f>
        <v>IGNORE</v>
      </c>
      <c r="L60" s="68" t="str">
        <f>IF(AND(OR(L56&gt;1000,L56&lt;-1000),IF(ISERROR(L56/L33),TRUE,OR(L56/L33&gt;0.05,L56/L33&lt;-0.05))),"FLAG","IGNORE")</f>
        <v>IGNORE</v>
      </c>
      <c r="M60" s="68" t="str">
        <f>IF(AND(OR(M56&gt;1000,M56&lt;-1000),IF(ISERROR(M56/M33),TRUE,OR(M56/M33&gt;0.05,M56/M33&lt;-0.05))),"FLAG","IGNORE")</f>
        <v>IGNORE</v>
      </c>
      <c r="N60" s="68" t="str">
        <f>IF(AND(OR(N56&gt;1000,N56&lt;-1000),IF(ISERROR(N56/N33),TRUE,OR(N56/N33&gt;0.05,N56/N33&lt;-0.05))),"FLAG","IGNORE")</f>
        <v>IGNORE</v>
      </c>
      <c r="O60" s="68" t="str">
        <f>IF(AND(OR(O56&gt;1000,O56&lt;-1000),IF(ISERROR(O56/O33),TRUE,OR(O56/O33&gt;0.05,O56/O33&lt;-0.05))),"FLAG","IGNORE")</f>
        <v>IGNORE</v>
      </c>
      <c r="P60" s="68" t="str">
        <f>IF(AND(OR(P56&gt;1000,P56&lt;-1000),IF(ISERROR(P56/P33),TRUE,OR(P56/P33&gt;0.05,P56/P33&lt;-0.05))),"FLAG","IGNORE")</f>
        <v>IGNORE</v>
      </c>
      <c r="Q60" s="68" t="str">
        <f>IF(AND(OR(Q56&gt;1000,Q56&lt;-1000),IF(ISERROR(Q56/Q33),TRUE,OR(Q56/Q33&gt;0.05,Q56/Q33&lt;-0.05))),"FLAG","IGNORE")</f>
        <v>IGNORE</v>
      </c>
      <c r="R60" s="68" t="str">
        <f>IF(AND(OR(R56&gt;1000,R56&lt;-1000),IF(ISERROR(R56/R33),TRUE,OR(R56/R33&gt;0.05,R56/R33&lt;-0.05))),"FLAG","IGNORE")</f>
        <v>IGNORE</v>
      </c>
      <c r="S60" s="68" t="str">
        <f>IF(AND(OR(S56&gt;1000,S56&lt;-1000),IF(ISERROR(S56/S33),TRUE,OR(S56/S33&gt;0.05,S56/S33&lt;-0.05))),"FLAG","IGNORE")</f>
        <v>IGNORE</v>
      </c>
      <c r="T60" s="68" t="str">
        <f>IF(AND(OR(T56&gt;1000,T56&lt;-1000),IF(ISERROR(T56/T33),TRUE,OR(T56/T33&gt;0.05,T56/T33&lt;-0.05))),"FLAG","IGNORE")</f>
        <v>IGNORE</v>
      </c>
      <c r="U60" s="68" t="str">
        <f>IF(AND(OR(U56&gt;1000,U56&lt;-1000),IF(ISERROR(U56/U33),TRUE,OR(U56/U33&gt;0.05,U56/U33&lt;-0.05))),"FLAG","IGNORE")</f>
        <v>IGNORE</v>
      </c>
    </row>
    <row r="61" spans="2:21">
      <c r="C61" s="68" t="str">
        <f>IF(AND(OR(C57&gt;1000,C57&lt;-1000),IF(ISERROR(C57/C34),TRUE,OR(C57/C34&gt;0.05,C57/C34&lt;-0.05))),"FLAG","IGNORE")</f>
        <v>IGNORE</v>
      </c>
      <c r="D61" s="68" t="str">
        <f>IF(AND(OR(D57&gt;1000,D57&lt;-1000),IF(ISERROR(D57/D34),TRUE,OR(D57/D34&gt;0.05,D57/D34&lt;-0.05))),"FLAG","IGNORE")</f>
        <v>IGNORE</v>
      </c>
      <c r="E61" s="68" t="str">
        <f>IF(AND(OR(E57&gt;1000,E57&lt;-1000),IF(ISERROR(E57/E34),TRUE,OR(E57/E34&gt;0.05,E57/E34&lt;-0.05))),"FLAG","IGNORE")</f>
        <v>IGNORE</v>
      </c>
      <c r="F61" s="68" t="str">
        <f>IF(AND(OR(F57&gt;1000,F57&lt;-1000),IF(ISERROR(F57/F34),TRUE,OR(F57/F34&gt;0.05,F57/F34&lt;-0.05))),"FLAG","IGNORE")</f>
        <v>IGNORE</v>
      </c>
      <c r="G61" s="68" t="str">
        <f>IF(AND(OR(G57&gt;1000,G57&lt;-1000),IF(ISERROR(G57/G34),TRUE,OR(G57/G34&gt;0.05,G57/G34&lt;-0.05))),"FLAG","IGNORE")</f>
        <v>IGNORE</v>
      </c>
      <c r="H61" s="68" t="str">
        <f>IF(AND(OR(H57&gt;1000,H57&lt;-1000),IF(ISERROR(H57/H34),TRUE,OR(H57/H34&gt;0.05,H57/H34&lt;-0.05))),"FLAG","IGNORE")</f>
        <v>IGNORE</v>
      </c>
      <c r="I61" s="68" t="str">
        <f>IF(AND(OR(I57&gt;1000,I57&lt;-1000),IF(ISERROR(I57/I34),TRUE,OR(I57/I34&gt;0.05,I57/I34&lt;-0.05))),"FLAG","IGNORE")</f>
        <v>IGNORE</v>
      </c>
      <c r="J61" s="68" t="str">
        <f>IF(AND(OR(J57&gt;1000,J57&lt;-1000),IF(ISERROR(J57/J34),TRUE,OR(J57/J34&gt;0.05,J57/J34&lt;-0.05))),"FLAG","IGNORE")</f>
        <v>IGNORE</v>
      </c>
      <c r="K61" s="68" t="str">
        <f>IF(AND(OR(K57&gt;1000,K57&lt;-1000),IF(ISERROR(K57/K34),TRUE,OR(K57/K34&gt;0.05,K57/K34&lt;-0.05))),"FLAG","IGNORE")</f>
        <v>IGNORE</v>
      </c>
      <c r="L61" s="68" t="str">
        <f>IF(AND(OR(L57&gt;1000,L57&lt;-1000),IF(ISERROR(L57/L34),TRUE,OR(L57/L34&gt;0.05,L57/L34&lt;-0.05))),"FLAG","IGNORE")</f>
        <v>IGNORE</v>
      </c>
      <c r="M61" s="68" t="str">
        <f>IF(AND(OR(M57&gt;1000,M57&lt;-1000),IF(ISERROR(M57/M34),TRUE,OR(M57/M34&gt;0.05,M57/M34&lt;-0.05))),"FLAG","IGNORE")</f>
        <v>IGNORE</v>
      </c>
      <c r="N61" s="68" t="str">
        <f>IF(AND(OR(N57&gt;1000,N57&lt;-1000),IF(ISERROR(N57/N34),TRUE,OR(N57/N34&gt;0.05,N57/N34&lt;-0.05))),"FLAG","IGNORE")</f>
        <v>IGNORE</v>
      </c>
      <c r="O61" s="68" t="str">
        <f>IF(AND(OR(O57&gt;1000,O57&lt;-1000),IF(ISERROR(O57/O34),TRUE,OR(O57/O34&gt;0.05,O57/O34&lt;-0.05))),"FLAG","IGNORE")</f>
        <v>IGNORE</v>
      </c>
      <c r="P61" s="68" t="str">
        <f>IF(AND(OR(P57&gt;1000,P57&lt;-1000),IF(ISERROR(P57/P34),TRUE,OR(P57/P34&gt;0.05,P57/P34&lt;-0.05))),"FLAG","IGNORE")</f>
        <v>IGNORE</v>
      </c>
      <c r="Q61" s="68" t="str">
        <f>IF(AND(OR(Q57&gt;1000,Q57&lt;-1000),IF(ISERROR(Q57/Q34),TRUE,OR(Q57/Q34&gt;0.05,Q57/Q34&lt;-0.05))),"FLAG","IGNORE")</f>
        <v>IGNORE</v>
      </c>
      <c r="R61" s="68" t="str">
        <f>IF(AND(OR(R57&gt;1000,R57&lt;-1000),IF(ISERROR(R57/R34),TRUE,OR(R57/R34&gt;0.05,R57/R34&lt;-0.05))),"FLAG","IGNORE")</f>
        <v>IGNORE</v>
      </c>
      <c r="S61" s="68" t="str">
        <f>IF(AND(OR(S57&gt;1000,S57&lt;-1000),IF(ISERROR(S57/S34),TRUE,OR(S57/S34&gt;0.05,S57/S34&lt;-0.05))),"FLAG","IGNORE")</f>
        <v>IGNORE</v>
      </c>
      <c r="T61" s="68" t="str">
        <f>IF(AND(OR(T57&gt;1000,T57&lt;-1000),IF(ISERROR(T57/T34),TRUE,OR(T57/T34&gt;0.05,T57/T34&lt;-0.05))),"FLAG","IGNORE")</f>
        <v>IGNORE</v>
      </c>
      <c r="U61" s="68" t="str">
        <f>IF(AND(OR(U57&gt;1000,U57&lt;-1000),IF(ISERROR(U57/U34),TRUE,OR(U57/U34&gt;0.05,U57/U34&lt;-0.05))),"FLAG","IGNORE")</f>
        <v>IGNORE</v>
      </c>
    </row>
    <row r="62" spans="2:21">
      <c r="C62" s="68" t="str">
        <f>IF(AND(OR(C58&gt;1000,C58&lt;-1000),IF(ISERROR(C58/C35),TRUE,OR(C58/C35&gt;0.05,C58/C35&lt;-0.05))),"FLAG","IGNORE")</f>
        <v>IGNORE</v>
      </c>
      <c r="D62" s="68" t="str">
        <f>IF(AND(OR(D58&gt;1000,D58&lt;-1000),IF(ISERROR(D58/D35),TRUE,OR(D58/D35&gt;0.05,D58/D35&lt;-0.05))),"FLAG","IGNORE")</f>
        <v>IGNORE</v>
      </c>
      <c r="E62" s="68" t="str">
        <f>IF(AND(OR(E58&gt;1000,E58&lt;-1000),IF(ISERROR(E58/E35),TRUE,OR(E58/E35&gt;0.05,E58/E35&lt;-0.05))),"FLAG","IGNORE")</f>
        <v>IGNORE</v>
      </c>
      <c r="F62" s="68" t="str">
        <f>IF(AND(OR(F58&gt;1000,F58&lt;-1000),IF(ISERROR(F58/F35),TRUE,OR(F58/F35&gt;0.05,F58/F35&lt;-0.05))),"FLAG","IGNORE")</f>
        <v>IGNORE</v>
      </c>
      <c r="G62" s="68" t="str">
        <f>IF(AND(OR(G58&gt;1000,G58&lt;-1000),IF(ISERROR(G58/G35),TRUE,OR(G58/G35&gt;0.05,G58/G35&lt;-0.05))),"FLAG","IGNORE")</f>
        <v>IGNORE</v>
      </c>
      <c r="H62" s="68" t="str">
        <f>IF(AND(OR(H58&gt;1000,H58&lt;-1000),IF(ISERROR(H58/H35),TRUE,OR(H58/H35&gt;0.05,H58/H35&lt;-0.05))),"FLAG","IGNORE")</f>
        <v>IGNORE</v>
      </c>
      <c r="I62" s="68" t="str">
        <f>IF(AND(OR(I58&gt;1000,I58&lt;-1000),IF(ISERROR(I58/I35),TRUE,OR(I58/I35&gt;0.05,I58/I35&lt;-0.05))),"FLAG","IGNORE")</f>
        <v>IGNORE</v>
      </c>
      <c r="J62" s="68" t="str">
        <f>IF(AND(OR(J58&gt;1000,J58&lt;-1000),IF(ISERROR(J58/J35),TRUE,OR(J58/J35&gt;0.05,J58/J35&lt;-0.05))),"FLAG","IGNORE")</f>
        <v>IGNORE</v>
      </c>
      <c r="K62" s="68" t="str">
        <f>IF(AND(OR(K58&gt;1000,K58&lt;-1000),IF(ISERROR(K58/K35),TRUE,OR(K58/K35&gt;0.05,K58/K35&lt;-0.05))),"FLAG","IGNORE")</f>
        <v>IGNORE</v>
      </c>
      <c r="L62" s="68" t="str">
        <f>IF(AND(OR(L58&gt;1000,L58&lt;-1000),IF(ISERROR(L58/L35),TRUE,OR(L58/L35&gt;0.05,L58/L35&lt;-0.05))),"FLAG","IGNORE")</f>
        <v>IGNORE</v>
      </c>
      <c r="M62" s="68" t="str">
        <f>IF(AND(OR(M58&gt;1000,M58&lt;-1000),IF(ISERROR(M58/M35),TRUE,OR(M58/M35&gt;0.05,M58/M35&lt;-0.05))),"FLAG","IGNORE")</f>
        <v>IGNORE</v>
      </c>
      <c r="N62" s="68" t="str">
        <f>IF(AND(OR(N58&gt;1000,N58&lt;-1000),IF(ISERROR(N58/N35),TRUE,OR(N58/N35&gt;0.05,N58/N35&lt;-0.05))),"FLAG","IGNORE")</f>
        <v>IGNORE</v>
      </c>
      <c r="O62" s="68" t="str">
        <f>IF(AND(OR(O58&gt;1000,O58&lt;-1000),IF(ISERROR(O58/O35),TRUE,OR(O58/O35&gt;0.05,O58/O35&lt;-0.05))),"FLAG","IGNORE")</f>
        <v>IGNORE</v>
      </c>
      <c r="P62" s="68" t="str">
        <f>IF(AND(OR(P58&gt;1000,P58&lt;-1000),IF(ISERROR(P58/P35),TRUE,OR(P58/P35&gt;0.05,P58/P35&lt;-0.05))),"FLAG","IGNORE")</f>
        <v>IGNORE</v>
      </c>
      <c r="Q62" s="68" t="str">
        <f>IF(AND(OR(Q58&gt;1000,Q58&lt;-1000),IF(ISERROR(Q58/Q35),TRUE,OR(Q58/Q35&gt;0.05,Q58/Q35&lt;-0.05))),"FLAG","IGNORE")</f>
        <v>IGNORE</v>
      </c>
      <c r="R62" s="68" t="str">
        <f>IF(AND(OR(R58&gt;1000,R58&lt;-1000),IF(ISERROR(R58/R35),TRUE,OR(R58/R35&gt;0.05,R58/R35&lt;-0.05))),"FLAG","IGNORE")</f>
        <v>IGNORE</v>
      </c>
      <c r="S62" s="68" t="str">
        <f>IF(AND(OR(S58&gt;1000,S58&lt;-1000),IF(ISERROR(S58/S35),TRUE,OR(S58/S35&gt;0.05,S58/S35&lt;-0.05))),"FLAG","IGNORE")</f>
        <v>IGNORE</v>
      </c>
      <c r="T62" s="68" t="str">
        <f>IF(AND(OR(T58&gt;1000,T58&lt;-1000),IF(ISERROR(T58/T35),TRUE,OR(T58/T35&gt;0.05,T58/T35&lt;-0.05))),"FLAG","IGNORE")</f>
        <v>IGNORE</v>
      </c>
      <c r="U62" s="68" t="str">
        <f>IF(AND(OR(U58&gt;1000,U58&lt;-1000),IF(ISERROR(U58/U35),TRUE,OR(U58/U35&gt;0.05,U58/U35&lt;-0.05))),"FLAG","IGNORE")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566" priority="22" stopIfTrue="1">
      <formula>ABS(ROUND(C8,0)-C8)&gt;0</formula>
    </cfRule>
  </conditionalFormatting>
  <conditionalFormatting sqref="N49 N52">
    <cfRule type="cellIs" dxfId="565" priority="25" stopIfTrue="1" operator="equal">
      <formula>"FAIL"</formula>
    </cfRule>
  </conditionalFormatting>
  <conditionalFormatting sqref="N49">
    <cfRule type="cellIs" dxfId="564" priority="21" stopIfTrue="1" operator="equal">
      <formula>"PASS"</formula>
    </cfRule>
  </conditionalFormatting>
  <conditionalFormatting sqref="N52">
    <cfRule type="cellIs" dxfId="563" priority="20" stopIfTrue="1" operator="equal">
      <formula>"PASS"</formula>
    </cfRule>
  </conditionalFormatting>
  <conditionalFormatting sqref="C21:E21">
    <cfRule type="expression" dxfId="562" priority="19" stopIfTrue="1">
      <formula>ABS(ROUND(C21,0)-C21)&gt;0</formula>
    </cfRule>
  </conditionalFormatting>
  <conditionalFormatting sqref="G21">
    <cfRule type="expression" dxfId="561" priority="18" stopIfTrue="1">
      <formula>ABS(ROUND(G21,0)-G21)&gt;0</formula>
    </cfRule>
  </conditionalFormatting>
  <conditionalFormatting sqref="I21:J21">
    <cfRule type="expression" dxfId="560" priority="17" stopIfTrue="1">
      <formula>ABS(ROUND(I21,0)-I21)&gt;0</formula>
    </cfRule>
  </conditionalFormatting>
  <conditionalFormatting sqref="L21:O21">
    <cfRule type="expression" dxfId="559" priority="16" stopIfTrue="1">
      <formula>ABS(ROUND(L21,0)-L21)&gt;0</formula>
    </cfRule>
  </conditionalFormatting>
  <conditionalFormatting sqref="Q21:S21">
    <cfRule type="expression" dxfId="558" priority="15" stopIfTrue="1">
      <formula>ABS(ROUND(Q21,0)-Q21)&gt;0</formula>
    </cfRule>
  </conditionalFormatting>
  <conditionalFormatting sqref="C9:E9">
    <cfRule type="expression" dxfId="557" priority="14" stopIfTrue="1">
      <formula>ABS(ROUND(C9,0)-C9)&gt;0</formula>
    </cfRule>
  </conditionalFormatting>
  <conditionalFormatting sqref="G9">
    <cfRule type="expression" dxfId="556" priority="13" stopIfTrue="1">
      <formula>ABS(ROUND(G9,0)-G9)&gt;0</formula>
    </cfRule>
  </conditionalFormatting>
  <conditionalFormatting sqref="I9:J9">
    <cfRule type="expression" dxfId="555" priority="12" stopIfTrue="1">
      <formula>ABS(ROUND(I9,0)-I9)&gt;0</formula>
    </cfRule>
  </conditionalFormatting>
  <conditionalFormatting sqref="L9:O9">
    <cfRule type="expression" dxfId="554" priority="11" stopIfTrue="1">
      <formula>ABS(ROUND(L9,0)-L9)&gt;0</formula>
    </cfRule>
  </conditionalFormatting>
  <conditionalFormatting sqref="Q9:S9">
    <cfRule type="expression" dxfId="553" priority="10" stopIfTrue="1">
      <formula>ABS(ROUND(Q9,0)-Q9)&gt;0</formula>
    </cfRule>
  </conditionalFormatting>
  <conditionalFormatting sqref="C20:E20">
    <cfRule type="expression" dxfId="552" priority="9" stopIfTrue="1">
      <formula>ABS(ROUND(C20,0)-C20)&gt;0</formula>
    </cfRule>
  </conditionalFormatting>
  <conditionalFormatting sqref="G20">
    <cfRule type="expression" dxfId="551" priority="8" stopIfTrue="1">
      <formula>ABS(ROUND(G20,0)-G20)&gt;0</formula>
    </cfRule>
  </conditionalFormatting>
  <conditionalFormatting sqref="I20:J20">
    <cfRule type="expression" dxfId="550" priority="7" stopIfTrue="1">
      <formula>ABS(ROUND(I20,0)-I20)&gt;0</formula>
    </cfRule>
  </conditionalFormatting>
  <conditionalFormatting sqref="M20:O20">
    <cfRule type="expression" dxfId="549" priority="6" stopIfTrue="1">
      <formula>ABS(ROUND(M20,0)-M20)&gt;0</formula>
    </cfRule>
  </conditionalFormatting>
  <conditionalFormatting sqref="L20">
    <cfRule type="expression" dxfId="548" priority="5" stopIfTrue="1">
      <formula>ABS(ROUND(L20,0)-L20)&gt;0</formula>
    </cfRule>
  </conditionalFormatting>
  <conditionalFormatting sqref="Q20:S20">
    <cfRule type="expression" dxfId="547" priority="4" stopIfTrue="1">
      <formula>ABS(ROUND(Q20,0)-Q20)&gt;0</formula>
    </cfRule>
  </conditionalFormatting>
  <conditionalFormatting sqref="X28 X8:X13 X19:X23">
    <cfRule type="cellIs" dxfId="546" priority="23" stopIfTrue="1" operator="equal">
      <formula>0</formula>
    </cfRule>
    <cfRule type="cellIs" dxfId="545" priority="24" stopIfTrue="1" operator="notEqual">
      <formula>0</formula>
    </cfRule>
  </conditionalFormatting>
  <conditionalFormatting sqref="Q10:S10 L10:O10 I10:J10 G10 C10:E10">
    <cfRule type="expression" dxfId="544" priority="3" stopIfTrue="1">
      <formula>ABS(ROUND(C10,0)-C10)&gt;0</formula>
    </cfRule>
  </conditionalFormatting>
  <conditionalFormatting sqref="C33:U35">
    <cfRule type="expression" dxfId="543" priority="26">
      <formula>IF(C60="IGNORE","TRUE","FALSE")</formula>
    </cfRule>
    <cfRule type="expression" dxfId="542" priority="27">
      <formula>IF(C60="FLAG","TRUE","FALSE")</formula>
    </cfRule>
  </conditionalFormatting>
  <conditionalFormatting sqref="R30">
    <cfRule type="expression" dxfId="541" priority="2" stopIfTrue="1">
      <formula>ABS(ROUND(R30,0)-R30)&gt;0</formula>
    </cfRule>
  </conditionalFormatting>
  <conditionalFormatting sqref="C8">
    <cfRule type="expression" dxfId="540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B1:X60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54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22</v>
      </c>
      <c r="E8" s="33">
        <v>118</v>
      </c>
      <c r="F8" s="34">
        <f>SUM(D8:E8)</f>
        <v>140</v>
      </c>
      <c r="G8" s="33">
        <v>7</v>
      </c>
      <c r="H8" s="34">
        <f>SUM(C8,F8,G8)</f>
        <v>147</v>
      </c>
      <c r="I8" s="33">
        <v>0</v>
      </c>
      <c r="J8" s="33">
        <v>384</v>
      </c>
      <c r="K8" s="34">
        <f>SUM(I8:J8)</f>
        <v>384</v>
      </c>
      <c r="L8" s="33">
        <v>4</v>
      </c>
      <c r="M8" s="33">
        <v>0</v>
      </c>
      <c r="N8" s="33">
        <v>38</v>
      </c>
      <c r="O8" s="33">
        <v>30</v>
      </c>
      <c r="P8" s="34">
        <f>SUM(M8:O8)</f>
        <v>68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603</v>
      </c>
      <c r="V8" s="4"/>
      <c r="W8" s="11">
        <v>603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2342</v>
      </c>
      <c r="E12" s="33">
        <v>1776</v>
      </c>
      <c r="F12" s="34">
        <f>SUM(D12:E12)</f>
        <v>4118</v>
      </c>
      <c r="G12" s="33">
        <v>738</v>
      </c>
      <c r="H12" s="34">
        <f>SUM(C12,F12,G12)</f>
        <v>4856</v>
      </c>
      <c r="I12" s="33">
        <v>248</v>
      </c>
      <c r="J12" s="33">
        <v>1003</v>
      </c>
      <c r="K12" s="34">
        <f>SUM(I12:J12)</f>
        <v>1251</v>
      </c>
      <c r="L12" s="33">
        <v>430</v>
      </c>
      <c r="M12" s="33">
        <v>0</v>
      </c>
      <c r="N12" s="33">
        <v>42</v>
      </c>
      <c r="O12" s="33">
        <v>266</v>
      </c>
      <c r="P12" s="34">
        <f>SUM(M12:O12)</f>
        <v>308</v>
      </c>
      <c r="Q12" s="33">
        <v>362</v>
      </c>
      <c r="R12" s="33">
        <v>0</v>
      </c>
      <c r="S12" s="33">
        <v>0</v>
      </c>
      <c r="T12" s="34">
        <f>SUM(Q12:S12)</f>
        <v>362</v>
      </c>
      <c r="U12" s="35">
        <f>SUM(H12,K12,L12,P12,T12)</f>
        <v>7207</v>
      </c>
      <c r="V12" s="4"/>
      <c r="W12" s="11">
        <v>7207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2364</v>
      </c>
      <c r="E13" s="21">
        <f t="shared" si="1"/>
        <v>1894</v>
      </c>
      <c r="F13" s="21">
        <f t="shared" si="1"/>
        <v>4258</v>
      </c>
      <c r="G13" s="21">
        <f t="shared" si="1"/>
        <v>745</v>
      </c>
      <c r="H13" s="21">
        <f t="shared" si="1"/>
        <v>5003</v>
      </c>
      <c r="I13" s="21">
        <f t="shared" si="1"/>
        <v>248</v>
      </c>
      <c r="J13" s="21">
        <f t="shared" si="1"/>
        <v>1387</v>
      </c>
      <c r="K13" s="21">
        <f t="shared" si="1"/>
        <v>1635</v>
      </c>
      <c r="L13" s="21">
        <f t="shared" si="1"/>
        <v>434</v>
      </c>
      <c r="M13" s="21">
        <f t="shared" si="1"/>
        <v>0</v>
      </c>
      <c r="N13" s="21">
        <f t="shared" si="1"/>
        <v>80</v>
      </c>
      <c r="O13" s="21">
        <f t="shared" si="1"/>
        <v>296</v>
      </c>
      <c r="P13" s="21">
        <f t="shared" si="1"/>
        <v>376</v>
      </c>
      <c r="Q13" s="21">
        <f t="shared" si="1"/>
        <v>362</v>
      </c>
      <c r="R13" s="21">
        <f t="shared" si="1"/>
        <v>0</v>
      </c>
      <c r="S13" s="21">
        <f t="shared" si="1"/>
        <v>0</v>
      </c>
      <c r="T13" s="21">
        <f t="shared" si="1"/>
        <v>362</v>
      </c>
      <c r="U13" s="22">
        <f t="shared" si="1"/>
        <v>7810</v>
      </c>
      <c r="V13" s="4"/>
      <c r="W13" s="11">
        <v>7810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2364</v>
      </c>
      <c r="E16" s="21">
        <f t="shared" si="2"/>
        <v>1894</v>
      </c>
      <c r="F16" s="21">
        <f t="shared" si="2"/>
        <v>4258</v>
      </c>
      <c r="G16" s="21">
        <f t="shared" si="2"/>
        <v>745</v>
      </c>
      <c r="H16" s="21">
        <f t="shared" si="2"/>
        <v>5003</v>
      </c>
      <c r="I16" s="21">
        <f t="shared" si="2"/>
        <v>248</v>
      </c>
      <c r="J16" s="21">
        <f t="shared" si="2"/>
        <v>1387</v>
      </c>
      <c r="K16" s="21">
        <f t="shared" si="2"/>
        <v>1635</v>
      </c>
      <c r="L16" s="21">
        <f t="shared" si="2"/>
        <v>434</v>
      </c>
      <c r="M16" s="21">
        <f t="shared" si="2"/>
        <v>0</v>
      </c>
      <c r="N16" s="21">
        <f t="shared" si="2"/>
        <v>80</v>
      </c>
      <c r="O16" s="21">
        <f t="shared" si="2"/>
        <v>296</v>
      </c>
      <c r="P16" s="21">
        <f t="shared" si="2"/>
        <v>376</v>
      </c>
      <c r="Q16" s="21">
        <f t="shared" si="2"/>
        <v>362</v>
      </c>
      <c r="R16" s="21">
        <f t="shared" si="2"/>
        <v>0</v>
      </c>
      <c r="S16" s="21">
        <f t="shared" si="2"/>
        <v>0</v>
      </c>
      <c r="T16" s="21">
        <f t="shared" si="2"/>
        <v>362</v>
      </c>
      <c r="U16" s="35">
        <f>SUM(H16,K16,L16,P16,T16)</f>
        <v>7810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-254</v>
      </c>
      <c r="F22" s="34">
        <f>SUM(D22:E22)</f>
        <v>-254</v>
      </c>
      <c r="G22" s="33">
        <v>-6</v>
      </c>
      <c r="H22" s="34">
        <f>SUM(C22,F22,G22)</f>
        <v>-260</v>
      </c>
      <c r="I22" s="33">
        <v>0</v>
      </c>
      <c r="J22" s="33">
        <v>-457</v>
      </c>
      <c r="K22" s="34">
        <f>SUM(I22:J22)</f>
        <v>-457</v>
      </c>
      <c r="L22" s="33">
        <v>-676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-258</v>
      </c>
      <c r="R22" s="33">
        <v>0</v>
      </c>
      <c r="S22" s="33">
        <v>0</v>
      </c>
      <c r="T22" s="34">
        <f>SUM(Q22:S22)</f>
        <v>-258</v>
      </c>
      <c r="U22" s="35">
        <f>SUM(H22,K22,L22,P22,T22)</f>
        <v>-1651</v>
      </c>
      <c r="V22" s="4"/>
      <c r="W22" s="11">
        <v>-1651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-254</v>
      </c>
      <c r="F23" s="21">
        <f t="shared" si="3"/>
        <v>-254</v>
      </c>
      <c r="G23" s="21">
        <f t="shared" si="3"/>
        <v>-6</v>
      </c>
      <c r="H23" s="21">
        <f t="shared" si="3"/>
        <v>-260</v>
      </c>
      <c r="I23" s="21">
        <f t="shared" si="3"/>
        <v>0</v>
      </c>
      <c r="J23" s="21">
        <f t="shared" si="3"/>
        <v>-457</v>
      </c>
      <c r="K23" s="21">
        <f t="shared" si="3"/>
        <v>-457</v>
      </c>
      <c r="L23" s="21">
        <f t="shared" si="3"/>
        <v>-676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-258</v>
      </c>
      <c r="R23" s="21">
        <f t="shared" si="3"/>
        <v>0</v>
      </c>
      <c r="S23" s="21">
        <f t="shared" si="3"/>
        <v>0</v>
      </c>
      <c r="T23" s="21">
        <f t="shared" si="3"/>
        <v>-258</v>
      </c>
      <c r="U23" s="22">
        <f>SUM(H23,K23,L23,P23,T23)</f>
        <v>-1651</v>
      </c>
      <c r="V23" s="4"/>
      <c r="W23" s="11">
        <v>-1651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-254</v>
      </c>
      <c r="F26" s="21">
        <f t="shared" si="4"/>
        <v>-254</v>
      </c>
      <c r="G26" s="21">
        <f t="shared" si="4"/>
        <v>-6</v>
      </c>
      <c r="H26" s="21">
        <f t="shared" si="4"/>
        <v>-260</v>
      </c>
      <c r="I26" s="21">
        <f t="shared" si="4"/>
        <v>0</v>
      </c>
      <c r="J26" s="21">
        <f t="shared" si="4"/>
        <v>-457</v>
      </c>
      <c r="K26" s="21">
        <f t="shared" si="4"/>
        <v>-457</v>
      </c>
      <c r="L26" s="21">
        <f t="shared" si="4"/>
        <v>-676</v>
      </c>
      <c r="M26" s="21">
        <f t="shared" si="4"/>
        <v>0</v>
      </c>
      <c r="N26" s="21">
        <f t="shared" si="4"/>
        <v>0</v>
      </c>
      <c r="O26" s="21">
        <f t="shared" si="4"/>
        <v>0</v>
      </c>
      <c r="P26" s="21">
        <f t="shared" si="4"/>
        <v>0</v>
      </c>
      <c r="Q26" s="21">
        <f t="shared" si="4"/>
        <v>-258</v>
      </c>
      <c r="R26" s="21">
        <f t="shared" si="4"/>
        <v>0</v>
      </c>
      <c r="S26" s="21">
        <f t="shared" si="4"/>
        <v>0</v>
      </c>
      <c r="T26" s="21">
        <f t="shared" si="4"/>
        <v>-258</v>
      </c>
      <c r="U26" s="22">
        <f>SUM(H26,K26,L26,P26,T26)</f>
        <v>-1651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2364</v>
      </c>
      <c r="E28" s="17">
        <f t="shared" si="5"/>
        <v>1640</v>
      </c>
      <c r="F28" s="17">
        <f t="shared" si="5"/>
        <v>4004</v>
      </c>
      <c r="G28" s="17">
        <f t="shared" si="5"/>
        <v>739</v>
      </c>
      <c r="H28" s="17">
        <f t="shared" si="5"/>
        <v>4743</v>
      </c>
      <c r="I28" s="17">
        <f t="shared" si="5"/>
        <v>248</v>
      </c>
      <c r="J28" s="17">
        <f t="shared" si="5"/>
        <v>930</v>
      </c>
      <c r="K28" s="17">
        <f t="shared" si="5"/>
        <v>1178</v>
      </c>
      <c r="L28" s="17">
        <f t="shared" si="5"/>
        <v>-242</v>
      </c>
      <c r="M28" s="17">
        <f t="shared" si="5"/>
        <v>0</v>
      </c>
      <c r="N28" s="17">
        <f t="shared" si="5"/>
        <v>80</v>
      </c>
      <c r="O28" s="17">
        <f t="shared" si="5"/>
        <v>296</v>
      </c>
      <c r="P28" s="17">
        <f t="shared" si="5"/>
        <v>376</v>
      </c>
      <c r="Q28" s="17">
        <f t="shared" si="5"/>
        <v>104</v>
      </c>
      <c r="R28" s="17">
        <f t="shared" si="5"/>
        <v>0</v>
      </c>
      <c r="S28" s="17">
        <f t="shared" si="5"/>
        <v>0</v>
      </c>
      <c r="T28" s="17">
        <f t="shared" si="5"/>
        <v>104</v>
      </c>
      <c r="U28" s="18">
        <f t="shared" si="5"/>
        <v>6159</v>
      </c>
      <c r="V28" s="4"/>
      <c r="W28" s="11">
        <v>6159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15</v>
      </c>
      <c r="E30" s="33">
        <v>80</v>
      </c>
      <c r="F30" s="34">
        <f>SUM(D30:E30)</f>
        <v>95</v>
      </c>
      <c r="G30" s="33">
        <v>5</v>
      </c>
      <c r="H30" s="34">
        <f>SUM(C30,F30,G30)</f>
        <v>100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100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1617</v>
      </c>
      <c r="E33" s="38">
        <v>1997</v>
      </c>
      <c r="F33" s="38">
        <v>3614</v>
      </c>
      <c r="G33" s="38">
        <v>961</v>
      </c>
      <c r="H33" s="38">
        <v>4575</v>
      </c>
      <c r="I33" s="38">
        <v>255</v>
      </c>
      <c r="J33" s="38">
        <v>1326</v>
      </c>
      <c r="K33" s="38">
        <v>1581</v>
      </c>
      <c r="L33" s="38">
        <v>362</v>
      </c>
      <c r="M33" s="38">
        <v>0</v>
      </c>
      <c r="N33" s="38">
        <v>366</v>
      </c>
      <c r="O33" s="38">
        <v>314</v>
      </c>
      <c r="P33" s="38">
        <v>680</v>
      </c>
      <c r="Q33" s="38">
        <v>121</v>
      </c>
      <c r="R33" s="38">
        <v>0</v>
      </c>
      <c r="S33" s="38">
        <v>0</v>
      </c>
      <c r="T33" s="38">
        <v>121</v>
      </c>
      <c r="U33" s="38">
        <v>7319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-1</v>
      </c>
      <c r="E34" s="38">
        <v>-45</v>
      </c>
      <c r="F34" s="38">
        <v>-46</v>
      </c>
      <c r="G34" s="38">
        <v>-4</v>
      </c>
      <c r="H34" s="38">
        <v>-50</v>
      </c>
      <c r="I34" s="38">
        <v>0</v>
      </c>
      <c r="J34" s="38">
        <v>-481</v>
      </c>
      <c r="K34" s="38">
        <v>-481</v>
      </c>
      <c r="L34" s="38">
        <v>-690</v>
      </c>
      <c r="M34" s="38">
        <v>0</v>
      </c>
      <c r="N34" s="38">
        <v>-198</v>
      </c>
      <c r="O34" s="38">
        <v>0</v>
      </c>
      <c r="P34" s="38">
        <v>-198</v>
      </c>
      <c r="Q34" s="38">
        <v>-51</v>
      </c>
      <c r="R34" s="38">
        <v>0</v>
      </c>
      <c r="S34" s="38">
        <v>0</v>
      </c>
      <c r="T34" s="38">
        <v>-51</v>
      </c>
      <c r="U34" s="38">
        <v>-1470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1616</v>
      </c>
      <c r="E35" s="38">
        <v>1952</v>
      </c>
      <c r="F35" s="38">
        <v>3568</v>
      </c>
      <c r="G35" s="38">
        <v>957</v>
      </c>
      <c r="H35" s="38">
        <v>4525</v>
      </c>
      <c r="I35" s="38">
        <v>255</v>
      </c>
      <c r="J35" s="38">
        <v>845</v>
      </c>
      <c r="K35" s="38">
        <v>1100</v>
      </c>
      <c r="L35" s="38">
        <v>-328</v>
      </c>
      <c r="M35" s="38">
        <v>0</v>
      </c>
      <c r="N35" s="38">
        <v>168</v>
      </c>
      <c r="O35" s="38">
        <v>314</v>
      </c>
      <c r="P35" s="38">
        <v>482</v>
      </c>
      <c r="Q35" s="38">
        <v>70</v>
      </c>
      <c r="R35" s="38">
        <v>0</v>
      </c>
      <c r="S35" s="38">
        <v>0</v>
      </c>
      <c r="T35" s="38">
        <v>70</v>
      </c>
      <c r="U35" s="38">
        <v>5849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20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20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>
      <c r="C54" s="69">
        <f>C16-C33</f>
        <v>0</v>
      </c>
      <c r="D54" s="69">
        <f>D16-D33</f>
        <v>747</v>
      </c>
      <c r="E54" s="69">
        <f>E16-E33</f>
        <v>-103</v>
      </c>
      <c r="F54" s="69">
        <f>F16-F33</f>
        <v>644</v>
      </c>
      <c r="G54" s="69">
        <f>G16-G33</f>
        <v>-216</v>
      </c>
      <c r="H54" s="69">
        <f>H16-H33</f>
        <v>428</v>
      </c>
      <c r="I54" s="69">
        <f>I16-I33</f>
        <v>-7</v>
      </c>
      <c r="J54" s="69">
        <f>J16-J33</f>
        <v>61</v>
      </c>
      <c r="K54" s="69">
        <f>K16-K33</f>
        <v>54</v>
      </c>
      <c r="L54" s="69">
        <f>L16-L33</f>
        <v>72</v>
      </c>
      <c r="M54" s="69">
        <f>M16-M33</f>
        <v>0</v>
      </c>
      <c r="N54" s="69">
        <f>N16-N33</f>
        <v>-286</v>
      </c>
      <c r="O54" s="69">
        <f>O16-O33</f>
        <v>-18</v>
      </c>
      <c r="P54" s="69">
        <f>P16-P33</f>
        <v>-304</v>
      </c>
      <c r="Q54" s="69">
        <f>Q16-Q33</f>
        <v>241</v>
      </c>
      <c r="R54" s="69">
        <f>R16-R33</f>
        <v>0</v>
      </c>
      <c r="S54" s="69">
        <f>S16-S33</f>
        <v>0</v>
      </c>
      <c r="T54" s="69">
        <f>T16-T33</f>
        <v>241</v>
      </c>
      <c r="U54" s="69">
        <f>U16-U33</f>
        <v>491</v>
      </c>
    </row>
    <row r="55" spans="2:21">
      <c r="C55" s="69">
        <f>C26-C34</f>
        <v>0</v>
      </c>
      <c r="D55" s="69">
        <f>D26-D34</f>
        <v>1</v>
      </c>
      <c r="E55" s="69">
        <f>E26-E34</f>
        <v>-209</v>
      </c>
      <c r="F55" s="69">
        <f>F26-F34</f>
        <v>-208</v>
      </c>
      <c r="G55" s="69">
        <f>G26-G34</f>
        <v>-2</v>
      </c>
      <c r="H55" s="69">
        <f>H26-H34</f>
        <v>-210</v>
      </c>
      <c r="I55" s="69">
        <f>I26-I34</f>
        <v>0</v>
      </c>
      <c r="J55" s="69">
        <f>J26-J34</f>
        <v>24</v>
      </c>
      <c r="K55" s="69">
        <f>K26-K34</f>
        <v>24</v>
      </c>
      <c r="L55" s="69">
        <f>L26-L34</f>
        <v>14</v>
      </c>
      <c r="M55" s="69">
        <f>M26-M34</f>
        <v>0</v>
      </c>
      <c r="N55" s="69">
        <f>N26-N34</f>
        <v>198</v>
      </c>
      <c r="O55" s="69">
        <f>O26-O34</f>
        <v>0</v>
      </c>
      <c r="P55" s="69">
        <f>P26-P34</f>
        <v>198</v>
      </c>
      <c r="Q55" s="69">
        <f>Q26-Q34</f>
        <v>-207</v>
      </c>
      <c r="R55" s="69">
        <f>R26-R34</f>
        <v>0</v>
      </c>
      <c r="S55" s="69">
        <f>S26-S34</f>
        <v>0</v>
      </c>
      <c r="T55" s="69">
        <f>T26-T34</f>
        <v>-207</v>
      </c>
      <c r="U55" s="69">
        <f>U26-U34</f>
        <v>-181</v>
      </c>
    </row>
    <row r="56" spans="2:21">
      <c r="C56" s="69">
        <f>C28-C35</f>
        <v>0</v>
      </c>
      <c r="D56" s="69">
        <f>D28-D35</f>
        <v>748</v>
      </c>
      <c r="E56" s="69">
        <f>E28-E35</f>
        <v>-312</v>
      </c>
      <c r="F56" s="69">
        <f>F28-F35</f>
        <v>436</v>
      </c>
      <c r="G56" s="69">
        <f>G28-G35</f>
        <v>-218</v>
      </c>
      <c r="H56" s="69">
        <f>H28-H35</f>
        <v>218</v>
      </c>
      <c r="I56" s="69">
        <f>I28-I35</f>
        <v>-7</v>
      </c>
      <c r="J56" s="69">
        <f>J28-J35</f>
        <v>85</v>
      </c>
      <c r="K56" s="69">
        <f>K28-K35</f>
        <v>78</v>
      </c>
      <c r="L56" s="69">
        <f>L28-L35</f>
        <v>86</v>
      </c>
      <c r="M56" s="69">
        <f>M28-M35</f>
        <v>0</v>
      </c>
      <c r="N56" s="69">
        <f>N28-N35</f>
        <v>-88</v>
      </c>
      <c r="O56" s="69">
        <f>O28-O35</f>
        <v>-18</v>
      </c>
      <c r="P56" s="69">
        <f>P28-P35</f>
        <v>-106</v>
      </c>
      <c r="Q56" s="69">
        <f>Q28-Q35</f>
        <v>34</v>
      </c>
      <c r="R56" s="69">
        <f>R28-R35</f>
        <v>0</v>
      </c>
      <c r="S56" s="69">
        <f>S28-S35</f>
        <v>0</v>
      </c>
      <c r="T56" s="69">
        <f>T28-T35</f>
        <v>34</v>
      </c>
      <c r="U56" s="69">
        <f>U28-U35</f>
        <v>310</v>
      </c>
    </row>
    <row r="57" spans="2:21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2:21">
      <c r="C58" s="68" t="str">
        <f>IF(AND(OR(C54&gt;1000,C54&lt;-1000),IF(ISERROR(C54/C33),TRUE,OR(C54/C33&gt;0.05,C54/C33&lt;-0.05))),"FLAG","IGNORE")</f>
        <v>IGNORE</v>
      </c>
      <c r="D58" s="68" t="str">
        <f>IF(AND(OR(D54&gt;1000,D54&lt;-1000),IF(ISERROR(D54/D33),TRUE,OR(D54/D33&gt;0.05,D54/D33&lt;-0.05))),"FLAG","IGNORE")</f>
        <v>IGNORE</v>
      </c>
      <c r="E58" s="68" t="str">
        <f>IF(AND(OR(E54&gt;1000,E54&lt;-1000),IF(ISERROR(E54/E33),TRUE,OR(E54/E33&gt;0.05,E54/E33&lt;-0.05))),"FLAG","IGNORE")</f>
        <v>IGNORE</v>
      </c>
      <c r="F58" s="68" t="str">
        <f>IF(AND(OR(F54&gt;1000,F54&lt;-1000),IF(ISERROR(F54/F33),TRUE,OR(F54/F33&gt;0.05,F54/F33&lt;-0.05))),"FLAG","IGNORE")</f>
        <v>IGNORE</v>
      </c>
      <c r="G58" s="68" t="str">
        <f>IF(AND(OR(G54&gt;1000,G54&lt;-1000),IF(ISERROR(G54/G33),TRUE,OR(G54/G33&gt;0.05,G54/G33&lt;-0.05))),"FLAG","IGNORE")</f>
        <v>IGNORE</v>
      </c>
      <c r="H58" s="68" t="str">
        <f>IF(AND(OR(H54&gt;1000,H54&lt;-1000),IF(ISERROR(H54/H33),TRUE,OR(H54/H33&gt;0.05,H54/H33&lt;-0.05))),"FLAG","IGNORE")</f>
        <v>IGNORE</v>
      </c>
      <c r="I58" s="68" t="str">
        <f>IF(AND(OR(I54&gt;1000,I54&lt;-1000),IF(ISERROR(I54/I33),TRUE,OR(I54/I33&gt;0.05,I54/I33&lt;-0.05))),"FLAG","IGNORE")</f>
        <v>IGNORE</v>
      </c>
      <c r="J58" s="68" t="str">
        <f>IF(AND(OR(J54&gt;1000,J54&lt;-1000),IF(ISERROR(J54/J33),TRUE,OR(J54/J33&gt;0.05,J54/J33&lt;-0.05))),"FLAG","IGNORE")</f>
        <v>IGNORE</v>
      </c>
      <c r="K58" s="68" t="str">
        <f>IF(AND(OR(K54&gt;1000,K54&lt;-1000),IF(ISERROR(K54/K33),TRUE,OR(K54/K33&gt;0.05,K54/K33&lt;-0.05))),"FLAG","IGNORE")</f>
        <v>IGNORE</v>
      </c>
      <c r="L58" s="68" t="str">
        <f>IF(AND(OR(L54&gt;1000,L54&lt;-1000),IF(ISERROR(L54/L33),TRUE,OR(L54/L33&gt;0.05,L54/L33&lt;-0.05))),"FLAG","IGNORE")</f>
        <v>IGNORE</v>
      </c>
      <c r="M58" s="68" t="str">
        <f>IF(AND(OR(M54&gt;1000,M54&lt;-1000),IF(ISERROR(M54/M33),TRUE,OR(M54/M33&gt;0.05,M54/M33&lt;-0.05))),"FLAG","IGNORE")</f>
        <v>IGNORE</v>
      </c>
      <c r="N58" s="68" t="str">
        <f>IF(AND(OR(N54&gt;1000,N54&lt;-1000),IF(ISERROR(N54/N33),TRUE,OR(N54/N33&gt;0.05,N54/N33&lt;-0.05))),"FLAG","IGNORE")</f>
        <v>IGNORE</v>
      </c>
      <c r="O58" s="68" t="str">
        <f>IF(AND(OR(O54&gt;1000,O54&lt;-1000),IF(ISERROR(O54/O33),TRUE,OR(O54/O33&gt;0.05,O54/O33&lt;-0.05))),"FLAG","IGNORE")</f>
        <v>IGNORE</v>
      </c>
      <c r="P58" s="68" t="str">
        <f>IF(AND(OR(P54&gt;1000,P54&lt;-1000),IF(ISERROR(P54/P33),TRUE,OR(P54/P33&gt;0.05,P54/P33&lt;-0.05))),"FLAG","IGNORE")</f>
        <v>IGNORE</v>
      </c>
      <c r="Q58" s="68" t="str">
        <f>IF(AND(OR(Q54&gt;1000,Q54&lt;-1000),IF(ISERROR(Q54/Q33),TRUE,OR(Q54/Q33&gt;0.05,Q54/Q33&lt;-0.05))),"FLAG","IGNORE")</f>
        <v>IGNORE</v>
      </c>
      <c r="R58" s="68" t="str">
        <f>IF(AND(OR(R54&gt;1000,R54&lt;-1000),IF(ISERROR(R54/R33),TRUE,OR(R54/R33&gt;0.05,R54/R33&lt;-0.05))),"FLAG","IGNORE")</f>
        <v>IGNORE</v>
      </c>
      <c r="S58" s="68" t="str">
        <f>IF(AND(OR(S54&gt;1000,S54&lt;-1000),IF(ISERROR(S54/S33),TRUE,OR(S54/S33&gt;0.05,S54/S33&lt;-0.05))),"FLAG","IGNORE")</f>
        <v>IGNORE</v>
      </c>
      <c r="T58" s="68" t="str">
        <f>IF(AND(OR(T54&gt;1000,T54&lt;-1000),IF(ISERROR(T54/T33),TRUE,OR(T54/T33&gt;0.05,T54/T33&lt;-0.05))),"FLAG","IGNORE")</f>
        <v>IGNORE</v>
      </c>
      <c r="U58" s="68" t="str">
        <f>IF(AND(OR(U54&gt;1000,U54&lt;-1000),IF(ISERROR(U54/U33),TRUE,OR(U54/U33&gt;0.05,U54/U33&lt;-0.05))),"FLAG","IGNORE")</f>
        <v>IGNORE</v>
      </c>
    </row>
    <row r="59" spans="2:21">
      <c r="C59" s="68" t="str">
        <f>IF(AND(OR(C55&gt;1000,C55&lt;-1000),IF(ISERROR(C55/C34),TRUE,OR(C55/C34&gt;0.05,C55/C34&lt;-0.05))),"FLAG","IGNORE")</f>
        <v>IGNORE</v>
      </c>
      <c r="D59" s="68" t="str">
        <f>IF(AND(OR(D55&gt;1000,D55&lt;-1000),IF(ISERROR(D55/D34),TRUE,OR(D55/D34&gt;0.05,D55/D34&lt;-0.05))),"FLAG","IGNORE")</f>
        <v>IGNORE</v>
      </c>
      <c r="E59" s="68" t="str">
        <f>IF(AND(OR(E55&gt;1000,E55&lt;-1000),IF(ISERROR(E55/E34),TRUE,OR(E55/E34&gt;0.05,E55/E34&lt;-0.05))),"FLAG","IGNORE")</f>
        <v>IGNORE</v>
      </c>
      <c r="F59" s="68" t="str">
        <f>IF(AND(OR(F55&gt;1000,F55&lt;-1000),IF(ISERROR(F55/F34),TRUE,OR(F55/F34&gt;0.05,F55/F34&lt;-0.05))),"FLAG","IGNORE")</f>
        <v>IGNORE</v>
      </c>
      <c r="G59" s="68" t="str">
        <f>IF(AND(OR(G55&gt;1000,G55&lt;-1000),IF(ISERROR(G55/G34),TRUE,OR(G55/G34&gt;0.05,G55/G34&lt;-0.05))),"FLAG","IGNORE")</f>
        <v>IGNORE</v>
      </c>
      <c r="H59" s="68" t="str">
        <f>IF(AND(OR(H55&gt;1000,H55&lt;-1000),IF(ISERROR(H55/H34),TRUE,OR(H55/H34&gt;0.05,H55/H34&lt;-0.05))),"FLAG","IGNORE")</f>
        <v>IGNORE</v>
      </c>
      <c r="I59" s="68" t="str">
        <f>IF(AND(OR(I55&gt;1000,I55&lt;-1000),IF(ISERROR(I55/I34),TRUE,OR(I55/I34&gt;0.05,I55/I34&lt;-0.05))),"FLAG","IGNORE")</f>
        <v>IGNORE</v>
      </c>
      <c r="J59" s="68" t="str">
        <f>IF(AND(OR(J55&gt;1000,J55&lt;-1000),IF(ISERROR(J55/J34),TRUE,OR(J55/J34&gt;0.05,J55/J34&lt;-0.05))),"FLAG","IGNORE")</f>
        <v>IGNORE</v>
      </c>
      <c r="K59" s="68" t="str">
        <f>IF(AND(OR(K55&gt;1000,K55&lt;-1000),IF(ISERROR(K55/K34),TRUE,OR(K55/K34&gt;0.05,K55/K34&lt;-0.05))),"FLAG","IGNORE")</f>
        <v>IGNORE</v>
      </c>
      <c r="L59" s="68" t="str">
        <f>IF(AND(OR(L55&gt;1000,L55&lt;-1000),IF(ISERROR(L55/L34),TRUE,OR(L55/L34&gt;0.05,L55/L34&lt;-0.05))),"FLAG","IGNORE")</f>
        <v>IGNORE</v>
      </c>
      <c r="M59" s="68" t="str">
        <f>IF(AND(OR(M55&gt;1000,M55&lt;-1000),IF(ISERROR(M55/M34),TRUE,OR(M55/M34&gt;0.05,M55/M34&lt;-0.05))),"FLAG","IGNORE")</f>
        <v>IGNORE</v>
      </c>
      <c r="N59" s="68" t="str">
        <f>IF(AND(OR(N55&gt;1000,N55&lt;-1000),IF(ISERROR(N55/N34),TRUE,OR(N55/N34&gt;0.05,N55/N34&lt;-0.05))),"FLAG","IGNORE")</f>
        <v>IGNORE</v>
      </c>
      <c r="O59" s="68" t="str">
        <f>IF(AND(OR(O55&gt;1000,O55&lt;-1000),IF(ISERROR(O55/O34),TRUE,OR(O55/O34&gt;0.05,O55/O34&lt;-0.05))),"FLAG","IGNORE")</f>
        <v>IGNORE</v>
      </c>
      <c r="P59" s="68" t="str">
        <f>IF(AND(OR(P55&gt;1000,P55&lt;-1000),IF(ISERROR(P55/P34),TRUE,OR(P55/P34&gt;0.05,P55/P34&lt;-0.05))),"FLAG","IGNORE")</f>
        <v>IGNORE</v>
      </c>
      <c r="Q59" s="68" t="str">
        <f>IF(AND(OR(Q55&gt;1000,Q55&lt;-1000),IF(ISERROR(Q55/Q34),TRUE,OR(Q55/Q34&gt;0.05,Q55/Q34&lt;-0.05))),"FLAG","IGNORE")</f>
        <v>IGNORE</v>
      </c>
      <c r="R59" s="68" t="str">
        <f>IF(AND(OR(R55&gt;1000,R55&lt;-1000),IF(ISERROR(R55/R34),TRUE,OR(R55/R34&gt;0.05,R55/R34&lt;-0.05))),"FLAG","IGNORE")</f>
        <v>IGNORE</v>
      </c>
      <c r="S59" s="68" t="str">
        <f>IF(AND(OR(S55&gt;1000,S55&lt;-1000),IF(ISERROR(S55/S34),TRUE,OR(S55/S34&gt;0.05,S55/S34&lt;-0.05))),"FLAG","IGNORE")</f>
        <v>IGNORE</v>
      </c>
      <c r="T59" s="68" t="str">
        <f>IF(AND(OR(T55&gt;1000,T55&lt;-1000),IF(ISERROR(T55/T34),TRUE,OR(T55/T34&gt;0.05,T55/T34&lt;-0.05))),"FLAG","IGNORE")</f>
        <v>IGNORE</v>
      </c>
      <c r="U59" s="68" t="str">
        <f>IF(AND(OR(U55&gt;1000,U55&lt;-1000),IF(ISERROR(U55/U34),TRUE,OR(U55/U34&gt;0.05,U55/U34&lt;-0.05))),"FLAG","IGNORE")</f>
        <v>IGNORE</v>
      </c>
    </row>
    <row r="60" spans="2:21">
      <c r="C60" s="68" t="str">
        <f>IF(AND(OR(C56&gt;1000,C56&lt;-1000),IF(ISERROR(C56/C35),TRUE,OR(C56/C35&gt;0.05,C56/C35&lt;-0.05))),"FLAG","IGNORE")</f>
        <v>IGNORE</v>
      </c>
      <c r="D60" s="68" t="str">
        <f>IF(AND(OR(D56&gt;1000,D56&lt;-1000),IF(ISERROR(D56/D35),TRUE,OR(D56/D35&gt;0.05,D56/D35&lt;-0.05))),"FLAG","IGNORE")</f>
        <v>IGNORE</v>
      </c>
      <c r="E60" s="68" t="str">
        <f>IF(AND(OR(E56&gt;1000,E56&lt;-1000),IF(ISERROR(E56/E35),TRUE,OR(E56/E35&gt;0.05,E56/E35&lt;-0.05))),"FLAG","IGNORE")</f>
        <v>IGNORE</v>
      </c>
      <c r="F60" s="68" t="str">
        <f>IF(AND(OR(F56&gt;1000,F56&lt;-1000),IF(ISERROR(F56/F35),TRUE,OR(F56/F35&gt;0.05,F56/F35&lt;-0.05))),"FLAG","IGNORE")</f>
        <v>IGNORE</v>
      </c>
      <c r="G60" s="68" t="str">
        <f>IF(AND(OR(G56&gt;1000,G56&lt;-1000),IF(ISERROR(G56/G35),TRUE,OR(G56/G35&gt;0.05,G56/G35&lt;-0.05))),"FLAG","IGNORE")</f>
        <v>IGNORE</v>
      </c>
      <c r="H60" s="68" t="str">
        <f>IF(AND(OR(H56&gt;1000,H56&lt;-1000),IF(ISERROR(H56/H35),TRUE,OR(H56/H35&gt;0.05,H56/H35&lt;-0.05))),"FLAG","IGNORE")</f>
        <v>IGNORE</v>
      </c>
      <c r="I60" s="68" t="str">
        <f>IF(AND(OR(I56&gt;1000,I56&lt;-1000),IF(ISERROR(I56/I35),TRUE,OR(I56/I35&gt;0.05,I56/I35&lt;-0.05))),"FLAG","IGNORE")</f>
        <v>IGNORE</v>
      </c>
      <c r="J60" s="68" t="str">
        <f>IF(AND(OR(J56&gt;1000,J56&lt;-1000),IF(ISERROR(J56/J35),TRUE,OR(J56/J35&gt;0.05,J56/J35&lt;-0.05))),"FLAG","IGNORE")</f>
        <v>IGNORE</v>
      </c>
      <c r="K60" s="68" t="str">
        <f>IF(AND(OR(K56&gt;1000,K56&lt;-1000),IF(ISERROR(K56/K35),TRUE,OR(K56/K35&gt;0.05,K56/K35&lt;-0.05))),"FLAG","IGNORE")</f>
        <v>IGNORE</v>
      </c>
      <c r="L60" s="68" t="str">
        <f>IF(AND(OR(L56&gt;1000,L56&lt;-1000),IF(ISERROR(L56/L35),TRUE,OR(L56/L35&gt;0.05,L56/L35&lt;-0.05))),"FLAG","IGNORE")</f>
        <v>IGNORE</v>
      </c>
      <c r="M60" s="68" t="str">
        <f>IF(AND(OR(M56&gt;1000,M56&lt;-1000),IF(ISERROR(M56/M35),TRUE,OR(M56/M35&gt;0.05,M56/M35&lt;-0.05))),"FLAG","IGNORE")</f>
        <v>IGNORE</v>
      </c>
      <c r="N60" s="68" t="str">
        <f>IF(AND(OR(N56&gt;1000,N56&lt;-1000),IF(ISERROR(N56/N35),TRUE,OR(N56/N35&gt;0.05,N56/N35&lt;-0.05))),"FLAG","IGNORE")</f>
        <v>IGNORE</v>
      </c>
      <c r="O60" s="68" t="str">
        <f>IF(AND(OR(O56&gt;1000,O56&lt;-1000),IF(ISERROR(O56/O35),TRUE,OR(O56/O35&gt;0.05,O56/O35&lt;-0.05))),"FLAG","IGNORE")</f>
        <v>IGNORE</v>
      </c>
      <c r="P60" s="68" t="str">
        <f>IF(AND(OR(P56&gt;1000,P56&lt;-1000),IF(ISERROR(P56/P35),TRUE,OR(P56/P35&gt;0.05,P56/P35&lt;-0.05))),"FLAG","IGNORE")</f>
        <v>IGNORE</v>
      </c>
      <c r="Q60" s="68" t="str">
        <f>IF(AND(OR(Q56&gt;1000,Q56&lt;-1000),IF(ISERROR(Q56/Q35),TRUE,OR(Q56/Q35&gt;0.05,Q56/Q35&lt;-0.05))),"FLAG","IGNORE")</f>
        <v>IGNORE</v>
      </c>
      <c r="R60" s="68" t="str">
        <f>IF(AND(OR(R56&gt;1000,R56&lt;-1000),IF(ISERROR(R56/R35),TRUE,OR(R56/R35&gt;0.05,R56/R35&lt;-0.05))),"FLAG","IGNORE")</f>
        <v>IGNORE</v>
      </c>
      <c r="S60" s="68" t="str">
        <f>IF(AND(OR(S56&gt;1000,S56&lt;-1000),IF(ISERROR(S56/S35),TRUE,OR(S56/S35&gt;0.05,S56/S35&lt;-0.05))),"FLAG","IGNORE")</f>
        <v>IGNORE</v>
      </c>
      <c r="T60" s="68" t="str">
        <f>IF(AND(OR(T56&gt;1000,T56&lt;-1000),IF(ISERROR(T56/T35),TRUE,OR(T56/T35&gt;0.05,T56/T35&lt;-0.05))),"FLAG","IGNORE")</f>
        <v>IGNORE</v>
      </c>
      <c r="U60" s="68" t="str">
        <f>IF(AND(OR(U56&gt;1000,U56&lt;-1000),IF(ISERROR(U56/U35),TRUE,OR(U56/U35&gt;0.05,U56/U35&lt;-0.05))),"FLAG","IGNORE")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539" priority="22" stopIfTrue="1">
      <formula>ABS(ROUND(C8,0)-C8)&gt;0</formula>
    </cfRule>
  </conditionalFormatting>
  <conditionalFormatting sqref="N49 N52">
    <cfRule type="cellIs" dxfId="538" priority="25" stopIfTrue="1" operator="equal">
      <formula>"FAIL"</formula>
    </cfRule>
  </conditionalFormatting>
  <conditionalFormatting sqref="N49">
    <cfRule type="cellIs" dxfId="537" priority="21" stopIfTrue="1" operator="equal">
      <formula>"PASS"</formula>
    </cfRule>
  </conditionalFormatting>
  <conditionalFormatting sqref="N52">
    <cfRule type="cellIs" dxfId="536" priority="20" stopIfTrue="1" operator="equal">
      <formula>"PASS"</formula>
    </cfRule>
  </conditionalFormatting>
  <conditionalFormatting sqref="C21:E21">
    <cfRule type="expression" dxfId="535" priority="19" stopIfTrue="1">
      <formula>ABS(ROUND(C21,0)-C21)&gt;0</formula>
    </cfRule>
  </conditionalFormatting>
  <conditionalFormatting sqref="G21">
    <cfRule type="expression" dxfId="534" priority="18" stopIfTrue="1">
      <formula>ABS(ROUND(G21,0)-G21)&gt;0</formula>
    </cfRule>
  </conditionalFormatting>
  <conditionalFormatting sqref="I21:J21">
    <cfRule type="expression" dxfId="533" priority="17" stopIfTrue="1">
      <formula>ABS(ROUND(I21,0)-I21)&gt;0</formula>
    </cfRule>
  </conditionalFormatting>
  <conditionalFormatting sqref="L21:O21">
    <cfRule type="expression" dxfId="532" priority="16" stopIfTrue="1">
      <formula>ABS(ROUND(L21,0)-L21)&gt;0</formula>
    </cfRule>
  </conditionalFormatting>
  <conditionalFormatting sqref="Q21:S21">
    <cfRule type="expression" dxfId="531" priority="15" stopIfTrue="1">
      <formula>ABS(ROUND(Q21,0)-Q21)&gt;0</formula>
    </cfRule>
  </conditionalFormatting>
  <conditionalFormatting sqref="C9:E9">
    <cfRule type="expression" dxfId="530" priority="14" stopIfTrue="1">
      <formula>ABS(ROUND(C9,0)-C9)&gt;0</formula>
    </cfRule>
  </conditionalFormatting>
  <conditionalFormatting sqref="G9">
    <cfRule type="expression" dxfId="529" priority="13" stopIfTrue="1">
      <formula>ABS(ROUND(G9,0)-G9)&gt;0</formula>
    </cfRule>
  </conditionalFormatting>
  <conditionalFormatting sqref="I9:J9">
    <cfRule type="expression" dxfId="528" priority="12" stopIfTrue="1">
      <formula>ABS(ROUND(I9,0)-I9)&gt;0</formula>
    </cfRule>
  </conditionalFormatting>
  <conditionalFormatting sqref="L9:O9">
    <cfRule type="expression" dxfId="527" priority="11" stopIfTrue="1">
      <formula>ABS(ROUND(L9,0)-L9)&gt;0</formula>
    </cfRule>
  </conditionalFormatting>
  <conditionalFormatting sqref="Q9:S9">
    <cfRule type="expression" dxfId="526" priority="10" stopIfTrue="1">
      <formula>ABS(ROUND(Q9,0)-Q9)&gt;0</formula>
    </cfRule>
  </conditionalFormatting>
  <conditionalFormatting sqref="C20:E20">
    <cfRule type="expression" dxfId="525" priority="9" stopIfTrue="1">
      <formula>ABS(ROUND(C20,0)-C20)&gt;0</formula>
    </cfRule>
  </conditionalFormatting>
  <conditionalFormatting sqref="G20">
    <cfRule type="expression" dxfId="524" priority="8" stopIfTrue="1">
      <formula>ABS(ROUND(G20,0)-G20)&gt;0</formula>
    </cfRule>
  </conditionalFormatting>
  <conditionalFormatting sqref="I20:J20">
    <cfRule type="expression" dxfId="523" priority="7" stopIfTrue="1">
      <formula>ABS(ROUND(I20,0)-I20)&gt;0</formula>
    </cfRule>
  </conditionalFormatting>
  <conditionalFormatting sqref="M20:O20">
    <cfRule type="expression" dxfId="522" priority="6" stopIfTrue="1">
      <formula>ABS(ROUND(M20,0)-M20)&gt;0</formula>
    </cfRule>
  </conditionalFormatting>
  <conditionalFormatting sqref="L20">
    <cfRule type="expression" dxfId="521" priority="5" stopIfTrue="1">
      <formula>ABS(ROUND(L20,0)-L20)&gt;0</formula>
    </cfRule>
  </conditionalFormatting>
  <conditionalFormatting sqref="Q20:S20">
    <cfRule type="expression" dxfId="520" priority="4" stopIfTrue="1">
      <formula>ABS(ROUND(Q20,0)-Q20)&gt;0</formula>
    </cfRule>
  </conditionalFormatting>
  <conditionalFormatting sqref="X28 X8:X13 X19:X23">
    <cfRule type="cellIs" dxfId="519" priority="23" stopIfTrue="1" operator="equal">
      <formula>0</formula>
    </cfRule>
    <cfRule type="cellIs" dxfId="518" priority="24" stopIfTrue="1" operator="notEqual">
      <formula>0</formula>
    </cfRule>
  </conditionalFormatting>
  <conditionalFormatting sqref="Q10:S10 L10:O10 I10:J10 G10 C10:E10">
    <cfRule type="expression" dxfId="517" priority="3" stopIfTrue="1">
      <formula>ABS(ROUND(C10,0)-C10)&gt;0</formula>
    </cfRule>
  </conditionalFormatting>
  <conditionalFormatting sqref="C33:U35">
    <cfRule type="expression" dxfId="516" priority="26">
      <formula>IF(C58="IGNORE","TRUE","FALSE")</formula>
    </cfRule>
    <cfRule type="expression" dxfId="515" priority="27">
      <formula>IF(C58="FLAG","TRUE","FALSE")</formula>
    </cfRule>
  </conditionalFormatting>
  <conditionalFormatting sqref="R30">
    <cfRule type="expression" dxfId="514" priority="2" stopIfTrue="1">
      <formula>ABS(ROUND(R30,0)-R30)&gt;0</formula>
    </cfRule>
  </conditionalFormatting>
  <conditionalFormatting sqref="C8">
    <cfRule type="expression" dxfId="513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B1:X60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55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32</v>
      </c>
      <c r="E8" s="33">
        <v>236</v>
      </c>
      <c r="F8" s="34">
        <f>SUM(D8:E8)</f>
        <v>268</v>
      </c>
      <c r="G8" s="33">
        <v>48</v>
      </c>
      <c r="H8" s="34">
        <f>SUM(C8,F8,G8)</f>
        <v>316</v>
      </c>
      <c r="I8" s="33">
        <v>57</v>
      </c>
      <c r="J8" s="33">
        <v>0</v>
      </c>
      <c r="K8" s="34">
        <f>SUM(I8:J8)</f>
        <v>57</v>
      </c>
      <c r="L8" s="33">
        <v>8</v>
      </c>
      <c r="M8" s="33">
        <v>12</v>
      </c>
      <c r="N8" s="33">
        <v>84</v>
      </c>
      <c r="O8" s="33">
        <v>0</v>
      </c>
      <c r="P8" s="34">
        <f>SUM(M8:O8)</f>
        <v>96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477</v>
      </c>
      <c r="V8" s="4"/>
      <c r="W8" s="11">
        <v>477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-1306</v>
      </c>
      <c r="F11" s="34">
        <f>SUM(D11:E11)</f>
        <v>-1306</v>
      </c>
      <c r="G11" s="33">
        <v>-115</v>
      </c>
      <c r="H11" s="34">
        <f>SUM(C11,F11,G11)</f>
        <v>-1421</v>
      </c>
      <c r="I11" s="33">
        <v>0</v>
      </c>
      <c r="J11" s="33">
        <v>-7</v>
      </c>
      <c r="K11" s="34">
        <f>SUM(I11:J11)</f>
        <v>-7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-1428</v>
      </c>
      <c r="W11" s="11">
        <v>-1428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992</v>
      </c>
      <c r="E12" s="33">
        <v>7203</v>
      </c>
      <c r="F12" s="34">
        <f>SUM(D12:E12)</f>
        <v>8195</v>
      </c>
      <c r="G12" s="33">
        <v>1628</v>
      </c>
      <c r="H12" s="34">
        <f>SUM(C12,F12,G12)</f>
        <v>9823</v>
      </c>
      <c r="I12" s="33">
        <v>249</v>
      </c>
      <c r="J12" s="33">
        <v>51</v>
      </c>
      <c r="K12" s="34">
        <f>SUM(I12:J12)</f>
        <v>300</v>
      </c>
      <c r="L12" s="33">
        <v>429</v>
      </c>
      <c r="M12" s="33">
        <v>279</v>
      </c>
      <c r="N12" s="33">
        <v>2380</v>
      </c>
      <c r="O12" s="33">
        <v>0</v>
      </c>
      <c r="P12" s="34">
        <f>SUM(M12:O12)</f>
        <v>2659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13211</v>
      </c>
      <c r="V12" s="4"/>
      <c r="W12" s="11">
        <v>13211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1024</v>
      </c>
      <c r="E13" s="21">
        <f t="shared" si="1"/>
        <v>6133</v>
      </c>
      <c r="F13" s="21">
        <f t="shared" si="1"/>
        <v>7157</v>
      </c>
      <c r="G13" s="21">
        <f t="shared" si="1"/>
        <v>1561</v>
      </c>
      <c r="H13" s="21">
        <f t="shared" si="1"/>
        <v>8718</v>
      </c>
      <c r="I13" s="21">
        <f t="shared" si="1"/>
        <v>306</v>
      </c>
      <c r="J13" s="21">
        <f t="shared" si="1"/>
        <v>44</v>
      </c>
      <c r="K13" s="21">
        <f t="shared" si="1"/>
        <v>350</v>
      </c>
      <c r="L13" s="21">
        <f t="shared" si="1"/>
        <v>437</v>
      </c>
      <c r="M13" s="21">
        <f t="shared" si="1"/>
        <v>291</v>
      </c>
      <c r="N13" s="21">
        <f t="shared" si="1"/>
        <v>2464</v>
      </c>
      <c r="O13" s="21">
        <f t="shared" si="1"/>
        <v>0</v>
      </c>
      <c r="P13" s="21">
        <f t="shared" si="1"/>
        <v>2755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12260</v>
      </c>
      <c r="V13" s="4"/>
      <c r="W13" s="11">
        <v>12260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1024</v>
      </c>
      <c r="E16" s="21">
        <f t="shared" si="2"/>
        <v>6133</v>
      </c>
      <c r="F16" s="21">
        <f t="shared" si="2"/>
        <v>7157</v>
      </c>
      <c r="G16" s="21">
        <f t="shared" si="2"/>
        <v>1561</v>
      </c>
      <c r="H16" s="21">
        <f t="shared" si="2"/>
        <v>8718</v>
      </c>
      <c r="I16" s="21">
        <f t="shared" si="2"/>
        <v>306</v>
      </c>
      <c r="J16" s="21">
        <f t="shared" si="2"/>
        <v>44</v>
      </c>
      <c r="K16" s="21">
        <f t="shared" si="2"/>
        <v>350</v>
      </c>
      <c r="L16" s="21">
        <f t="shared" si="2"/>
        <v>437</v>
      </c>
      <c r="M16" s="21">
        <f t="shared" si="2"/>
        <v>291</v>
      </c>
      <c r="N16" s="21">
        <f t="shared" si="2"/>
        <v>2464</v>
      </c>
      <c r="O16" s="21">
        <f t="shared" si="2"/>
        <v>0</v>
      </c>
      <c r="P16" s="21">
        <f t="shared" si="2"/>
        <v>2755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12260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-2</v>
      </c>
      <c r="E22" s="33">
        <v>-158</v>
      </c>
      <c r="F22" s="34">
        <f>SUM(D22:E22)</f>
        <v>-160</v>
      </c>
      <c r="G22" s="33">
        <v>-11</v>
      </c>
      <c r="H22" s="34">
        <f>SUM(C22,F22,G22)</f>
        <v>-171</v>
      </c>
      <c r="I22" s="33">
        <v>0</v>
      </c>
      <c r="J22" s="33">
        <v>0</v>
      </c>
      <c r="K22" s="34">
        <f>SUM(I22:J22)</f>
        <v>0</v>
      </c>
      <c r="L22" s="33">
        <v>-185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-356</v>
      </c>
      <c r="V22" s="4"/>
      <c r="W22" s="11">
        <v>-356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-2</v>
      </c>
      <c r="E23" s="21">
        <f t="shared" si="3"/>
        <v>-158</v>
      </c>
      <c r="F23" s="21">
        <f t="shared" si="3"/>
        <v>-160</v>
      </c>
      <c r="G23" s="21">
        <f t="shared" si="3"/>
        <v>-11</v>
      </c>
      <c r="H23" s="21">
        <f t="shared" si="3"/>
        <v>-171</v>
      </c>
      <c r="I23" s="21">
        <f t="shared" si="3"/>
        <v>0</v>
      </c>
      <c r="J23" s="21">
        <f t="shared" si="3"/>
        <v>0</v>
      </c>
      <c r="K23" s="21">
        <f t="shared" si="3"/>
        <v>0</v>
      </c>
      <c r="L23" s="21">
        <f t="shared" si="3"/>
        <v>-185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-356</v>
      </c>
      <c r="V23" s="4"/>
      <c r="W23" s="11">
        <v>-356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-2</v>
      </c>
      <c r="E26" s="21">
        <f t="shared" si="4"/>
        <v>-158</v>
      </c>
      <c r="F26" s="21">
        <f t="shared" si="4"/>
        <v>-160</v>
      </c>
      <c r="G26" s="21">
        <f t="shared" si="4"/>
        <v>-11</v>
      </c>
      <c r="H26" s="21">
        <f t="shared" si="4"/>
        <v>-171</v>
      </c>
      <c r="I26" s="21">
        <f t="shared" si="4"/>
        <v>0</v>
      </c>
      <c r="J26" s="21">
        <f t="shared" si="4"/>
        <v>0</v>
      </c>
      <c r="K26" s="21">
        <f t="shared" si="4"/>
        <v>0</v>
      </c>
      <c r="L26" s="21">
        <f t="shared" si="4"/>
        <v>-185</v>
      </c>
      <c r="M26" s="21">
        <f t="shared" si="4"/>
        <v>0</v>
      </c>
      <c r="N26" s="21">
        <f t="shared" si="4"/>
        <v>0</v>
      </c>
      <c r="O26" s="21">
        <f t="shared" si="4"/>
        <v>0</v>
      </c>
      <c r="P26" s="21">
        <f t="shared" si="4"/>
        <v>0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-356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1022</v>
      </c>
      <c r="E28" s="17">
        <f t="shared" si="5"/>
        <v>5975</v>
      </c>
      <c r="F28" s="17">
        <f t="shared" si="5"/>
        <v>6997</v>
      </c>
      <c r="G28" s="17">
        <f t="shared" si="5"/>
        <v>1550</v>
      </c>
      <c r="H28" s="17">
        <f t="shared" si="5"/>
        <v>8547</v>
      </c>
      <c r="I28" s="17">
        <f t="shared" si="5"/>
        <v>306</v>
      </c>
      <c r="J28" s="17">
        <f t="shared" si="5"/>
        <v>44</v>
      </c>
      <c r="K28" s="17">
        <f t="shared" si="5"/>
        <v>350</v>
      </c>
      <c r="L28" s="17">
        <f t="shared" si="5"/>
        <v>252</v>
      </c>
      <c r="M28" s="17">
        <f t="shared" si="5"/>
        <v>291</v>
      </c>
      <c r="N28" s="17">
        <f t="shared" si="5"/>
        <v>2464</v>
      </c>
      <c r="O28" s="17">
        <f t="shared" si="5"/>
        <v>0</v>
      </c>
      <c r="P28" s="17">
        <f t="shared" si="5"/>
        <v>2755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11904</v>
      </c>
      <c r="V28" s="4"/>
      <c r="W28" s="11">
        <v>11904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799</v>
      </c>
      <c r="E33" s="38">
        <v>6116</v>
      </c>
      <c r="F33" s="38">
        <v>6915</v>
      </c>
      <c r="G33" s="38">
        <v>1261</v>
      </c>
      <c r="H33" s="38">
        <v>8176</v>
      </c>
      <c r="I33" s="38">
        <v>324</v>
      </c>
      <c r="J33" s="38">
        <v>376</v>
      </c>
      <c r="K33" s="38">
        <v>700</v>
      </c>
      <c r="L33" s="38">
        <v>336</v>
      </c>
      <c r="M33" s="38">
        <v>283</v>
      </c>
      <c r="N33" s="38">
        <v>2417</v>
      </c>
      <c r="O33" s="38">
        <v>0</v>
      </c>
      <c r="P33" s="38">
        <v>2700</v>
      </c>
      <c r="Q33" s="38">
        <v>0</v>
      </c>
      <c r="R33" s="38">
        <v>0</v>
      </c>
      <c r="S33" s="38">
        <v>0</v>
      </c>
      <c r="T33" s="38">
        <v>0</v>
      </c>
      <c r="U33" s="38">
        <v>11912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-1</v>
      </c>
      <c r="E34" s="38">
        <v>-212</v>
      </c>
      <c r="F34" s="38">
        <v>-213</v>
      </c>
      <c r="G34" s="38">
        <v>-15</v>
      </c>
      <c r="H34" s="38">
        <v>-228</v>
      </c>
      <c r="I34" s="38">
        <v>0</v>
      </c>
      <c r="J34" s="38">
        <v>-1</v>
      </c>
      <c r="K34" s="38">
        <v>-1</v>
      </c>
      <c r="L34" s="38">
        <v>-195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-424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798</v>
      </c>
      <c r="E35" s="38">
        <v>5904</v>
      </c>
      <c r="F35" s="38">
        <v>6702</v>
      </c>
      <c r="G35" s="38">
        <v>1246</v>
      </c>
      <c r="H35" s="38">
        <v>7948</v>
      </c>
      <c r="I35" s="38">
        <v>324</v>
      </c>
      <c r="J35" s="38">
        <v>375</v>
      </c>
      <c r="K35" s="38">
        <v>699</v>
      </c>
      <c r="L35" s="38">
        <v>141</v>
      </c>
      <c r="M35" s="38">
        <v>283</v>
      </c>
      <c r="N35" s="38">
        <v>2417</v>
      </c>
      <c r="O35" s="38">
        <v>0</v>
      </c>
      <c r="P35" s="38">
        <v>2700</v>
      </c>
      <c r="Q35" s="38">
        <v>0</v>
      </c>
      <c r="R35" s="38">
        <v>0</v>
      </c>
      <c r="S35" s="38">
        <v>0</v>
      </c>
      <c r="T35" s="38">
        <v>0</v>
      </c>
      <c r="U35" s="38">
        <v>11488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732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231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13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829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560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2365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13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>
      <c r="C54" s="69">
        <f>C16-C33</f>
        <v>0</v>
      </c>
      <c r="D54" s="69">
        <f>D16-D33</f>
        <v>225</v>
      </c>
      <c r="E54" s="69">
        <f>E16-E33</f>
        <v>17</v>
      </c>
      <c r="F54" s="69">
        <f>F16-F33</f>
        <v>242</v>
      </c>
      <c r="G54" s="69">
        <f>G16-G33</f>
        <v>300</v>
      </c>
      <c r="H54" s="69">
        <f>H16-H33</f>
        <v>542</v>
      </c>
      <c r="I54" s="69">
        <f>I16-I33</f>
        <v>-18</v>
      </c>
      <c r="J54" s="69">
        <f>J16-J33</f>
        <v>-332</v>
      </c>
      <c r="K54" s="69">
        <f>K16-K33</f>
        <v>-350</v>
      </c>
      <c r="L54" s="69">
        <f>L16-L33</f>
        <v>101</v>
      </c>
      <c r="M54" s="69">
        <f>M16-M33</f>
        <v>8</v>
      </c>
      <c r="N54" s="69">
        <f>N16-N33</f>
        <v>47</v>
      </c>
      <c r="O54" s="69">
        <f>O16-O33</f>
        <v>0</v>
      </c>
      <c r="P54" s="69">
        <f>P16-P33</f>
        <v>55</v>
      </c>
      <c r="Q54" s="69">
        <f>Q16-Q33</f>
        <v>0</v>
      </c>
      <c r="R54" s="69">
        <f>R16-R33</f>
        <v>0</v>
      </c>
      <c r="S54" s="69">
        <f>S16-S33</f>
        <v>0</v>
      </c>
      <c r="T54" s="69">
        <f>T16-T33</f>
        <v>0</v>
      </c>
      <c r="U54" s="69">
        <f>U16-U33</f>
        <v>348</v>
      </c>
    </row>
    <row r="55" spans="2:21">
      <c r="C55" s="69">
        <f>C26-C34</f>
        <v>0</v>
      </c>
      <c r="D55" s="69">
        <f>D26-D34</f>
        <v>-1</v>
      </c>
      <c r="E55" s="69">
        <f>E26-E34</f>
        <v>54</v>
      </c>
      <c r="F55" s="69">
        <f>F26-F34</f>
        <v>53</v>
      </c>
      <c r="G55" s="69">
        <f>G26-G34</f>
        <v>4</v>
      </c>
      <c r="H55" s="69">
        <f>H26-H34</f>
        <v>57</v>
      </c>
      <c r="I55" s="69">
        <f>I26-I34</f>
        <v>0</v>
      </c>
      <c r="J55" s="69">
        <f>J26-J34</f>
        <v>1</v>
      </c>
      <c r="K55" s="69">
        <f>K26-K34</f>
        <v>1</v>
      </c>
      <c r="L55" s="69">
        <f>L26-L34</f>
        <v>10</v>
      </c>
      <c r="M55" s="69">
        <f>M26-M34</f>
        <v>0</v>
      </c>
      <c r="N55" s="69">
        <f>N26-N34</f>
        <v>0</v>
      </c>
      <c r="O55" s="69">
        <f>O26-O34</f>
        <v>0</v>
      </c>
      <c r="P55" s="69">
        <f>P26-P34</f>
        <v>0</v>
      </c>
      <c r="Q55" s="69">
        <f>Q26-Q34</f>
        <v>0</v>
      </c>
      <c r="R55" s="69">
        <f>R26-R34</f>
        <v>0</v>
      </c>
      <c r="S55" s="69">
        <f>S26-S34</f>
        <v>0</v>
      </c>
      <c r="T55" s="69">
        <f>T26-T34</f>
        <v>0</v>
      </c>
      <c r="U55" s="69">
        <f>U26-U34</f>
        <v>68</v>
      </c>
    </row>
    <row r="56" spans="2:21">
      <c r="C56" s="69">
        <f>C28-C35</f>
        <v>0</v>
      </c>
      <c r="D56" s="69">
        <f>D28-D35</f>
        <v>224</v>
      </c>
      <c r="E56" s="69">
        <f>E28-E35</f>
        <v>71</v>
      </c>
      <c r="F56" s="69">
        <f>F28-F35</f>
        <v>295</v>
      </c>
      <c r="G56" s="69">
        <f>G28-G35</f>
        <v>304</v>
      </c>
      <c r="H56" s="69">
        <f>H28-H35</f>
        <v>599</v>
      </c>
      <c r="I56" s="69">
        <f>I28-I35</f>
        <v>-18</v>
      </c>
      <c r="J56" s="69">
        <f>J28-J35</f>
        <v>-331</v>
      </c>
      <c r="K56" s="69">
        <f>K28-K35</f>
        <v>-349</v>
      </c>
      <c r="L56" s="69">
        <f>L28-L35</f>
        <v>111</v>
      </c>
      <c r="M56" s="69">
        <f>M28-M35</f>
        <v>8</v>
      </c>
      <c r="N56" s="69">
        <f>N28-N35</f>
        <v>47</v>
      </c>
      <c r="O56" s="69">
        <f>O28-O35</f>
        <v>0</v>
      </c>
      <c r="P56" s="69">
        <f>P28-P35</f>
        <v>55</v>
      </c>
      <c r="Q56" s="69">
        <f>Q28-Q35</f>
        <v>0</v>
      </c>
      <c r="R56" s="69">
        <f>R28-R35</f>
        <v>0</v>
      </c>
      <c r="S56" s="69">
        <f>S28-S35</f>
        <v>0</v>
      </c>
      <c r="T56" s="69">
        <f>T28-T35</f>
        <v>0</v>
      </c>
      <c r="U56" s="69">
        <f>U28-U35</f>
        <v>416</v>
      </c>
    </row>
    <row r="57" spans="2:21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2:21">
      <c r="C58" s="68" t="str">
        <f>IF(AND(OR(C54&gt;1000,C54&lt;-1000),IF(ISERROR(C54/C33),TRUE,OR(C54/C33&gt;0.05,C54/C33&lt;-0.05))),"FLAG","IGNORE")</f>
        <v>IGNORE</v>
      </c>
      <c r="D58" s="68" t="str">
        <f>IF(AND(OR(D54&gt;1000,D54&lt;-1000),IF(ISERROR(D54/D33),TRUE,OR(D54/D33&gt;0.05,D54/D33&lt;-0.05))),"FLAG","IGNORE")</f>
        <v>IGNORE</v>
      </c>
      <c r="E58" s="68" t="str">
        <f>IF(AND(OR(E54&gt;1000,E54&lt;-1000),IF(ISERROR(E54/E33),TRUE,OR(E54/E33&gt;0.05,E54/E33&lt;-0.05))),"FLAG","IGNORE")</f>
        <v>IGNORE</v>
      </c>
      <c r="F58" s="68" t="str">
        <f>IF(AND(OR(F54&gt;1000,F54&lt;-1000),IF(ISERROR(F54/F33),TRUE,OR(F54/F33&gt;0.05,F54/F33&lt;-0.05))),"FLAG","IGNORE")</f>
        <v>IGNORE</v>
      </c>
      <c r="G58" s="68" t="str">
        <f>IF(AND(OR(G54&gt;1000,G54&lt;-1000),IF(ISERROR(G54/G33),TRUE,OR(G54/G33&gt;0.05,G54/G33&lt;-0.05))),"FLAG","IGNORE")</f>
        <v>IGNORE</v>
      </c>
      <c r="H58" s="68" t="str">
        <f>IF(AND(OR(H54&gt;1000,H54&lt;-1000),IF(ISERROR(H54/H33),TRUE,OR(H54/H33&gt;0.05,H54/H33&lt;-0.05))),"FLAG","IGNORE")</f>
        <v>IGNORE</v>
      </c>
      <c r="I58" s="68" t="str">
        <f>IF(AND(OR(I54&gt;1000,I54&lt;-1000),IF(ISERROR(I54/I33),TRUE,OR(I54/I33&gt;0.05,I54/I33&lt;-0.05))),"FLAG","IGNORE")</f>
        <v>IGNORE</v>
      </c>
      <c r="J58" s="68" t="str">
        <f>IF(AND(OR(J54&gt;1000,J54&lt;-1000),IF(ISERROR(J54/J33),TRUE,OR(J54/J33&gt;0.05,J54/J33&lt;-0.05))),"FLAG","IGNORE")</f>
        <v>IGNORE</v>
      </c>
      <c r="K58" s="68" t="str">
        <f>IF(AND(OR(K54&gt;1000,K54&lt;-1000),IF(ISERROR(K54/K33),TRUE,OR(K54/K33&gt;0.05,K54/K33&lt;-0.05))),"FLAG","IGNORE")</f>
        <v>IGNORE</v>
      </c>
      <c r="L58" s="68" t="str">
        <f>IF(AND(OR(L54&gt;1000,L54&lt;-1000),IF(ISERROR(L54/L33),TRUE,OR(L54/L33&gt;0.05,L54/L33&lt;-0.05))),"FLAG","IGNORE")</f>
        <v>IGNORE</v>
      </c>
      <c r="M58" s="68" t="str">
        <f>IF(AND(OR(M54&gt;1000,M54&lt;-1000),IF(ISERROR(M54/M33),TRUE,OR(M54/M33&gt;0.05,M54/M33&lt;-0.05))),"FLAG","IGNORE")</f>
        <v>IGNORE</v>
      </c>
      <c r="N58" s="68" t="str">
        <f>IF(AND(OR(N54&gt;1000,N54&lt;-1000),IF(ISERROR(N54/N33),TRUE,OR(N54/N33&gt;0.05,N54/N33&lt;-0.05))),"FLAG","IGNORE")</f>
        <v>IGNORE</v>
      </c>
      <c r="O58" s="68" t="str">
        <f>IF(AND(OR(O54&gt;1000,O54&lt;-1000),IF(ISERROR(O54/O33),TRUE,OR(O54/O33&gt;0.05,O54/O33&lt;-0.05))),"FLAG","IGNORE")</f>
        <v>IGNORE</v>
      </c>
      <c r="P58" s="68" t="str">
        <f>IF(AND(OR(P54&gt;1000,P54&lt;-1000),IF(ISERROR(P54/P33),TRUE,OR(P54/P33&gt;0.05,P54/P33&lt;-0.05))),"FLAG","IGNORE")</f>
        <v>IGNORE</v>
      </c>
      <c r="Q58" s="68" t="str">
        <f>IF(AND(OR(Q54&gt;1000,Q54&lt;-1000),IF(ISERROR(Q54/Q33),TRUE,OR(Q54/Q33&gt;0.05,Q54/Q33&lt;-0.05))),"FLAG","IGNORE")</f>
        <v>IGNORE</v>
      </c>
      <c r="R58" s="68" t="str">
        <f>IF(AND(OR(R54&gt;1000,R54&lt;-1000),IF(ISERROR(R54/R33),TRUE,OR(R54/R33&gt;0.05,R54/R33&lt;-0.05))),"FLAG","IGNORE")</f>
        <v>IGNORE</v>
      </c>
      <c r="S58" s="68" t="str">
        <f>IF(AND(OR(S54&gt;1000,S54&lt;-1000),IF(ISERROR(S54/S33),TRUE,OR(S54/S33&gt;0.05,S54/S33&lt;-0.05))),"FLAG","IGNORE")</f>
        <v>IGNORE</v>
      </c>
      <c r="T58" s="68" t="str">
        <f>IF(AND(OR(T54&gt;1000,T54&lt;-1000),IF(ISERROR(T54/T33),TRUE,OR(T54/T33&gt;0.05,T54/T33&lt;-0.05))),"FLAG","IGNORE")</f>
        <v>IGNORE</v>
      </c>
      <c r="U58" s="68" t="str">
        <f>IF(AND(OR(U54&gt;1000,U54&lt;-1000),IF(ISERROR(U54/U33),TRUE,OR(U54/U33&gt;0.05,U54/U33&lt;-0.05))),"FLAG","IGNORE")</f>
        <v>IGNORE</v>
      </c>
    </row>
    <row r="59" spans="2:21">
      <c r="C59" s="68" t="str">
        <f>IF(AND(OR(C55&gt;1000,C55&lt;-1000),IF(ISERROR(C55/C34),TRUE,OR(C55/C34&gt;0.05,C55/C34&lt;-0.05))),"FLAG","IGNORE")</f>
        <v>IGNORE</v>
      </c>
      <c r="D59" s="68" t="str">
        <f>IF(AND(OR(D55&gt;1000,D55&lt;-1000),IF(ISERROR(D55/D34),TRUE,OR(D55/D34&gt;0.05,D55/D34&lt;-0.05))),"FLAG","IGNORE")</f>
        <v>IGNORE</v>
      </c>
      <c r="E59" s="68" t="str">
        <f>IF(AND(OR(E55&gt;1000,E55&lt;-1000),IF(ISERROR(E55/E34),TRUE,OR(E55/E34&gt;0.05,E55/E34&lt;-0.05))),"FLAG","IGNORE")</f>
        <v>IGNORE</v>
      </c>
      <c r="F59" s="68" t="str">
        <f>IF(AND(OR(F55&gt;1000,F55&lt;-1000),IF(ISERROR(F55/F34),TRUE,OR(F55/F34&gt;0.05,F55/F34&lt;-0.05))),"FLAG","IGNORE")</f>
        <v>IGNORE</v>
      </c>
      <c r="G59" s="68" t="str">
        <f>IF(AND(OR(G55&gt;1000,G55&lt;-1000),IF(ISERROR(G55/G34),TRUE,OR(G55/G34&gt;0.05,G55/G34&lt;-0.05))),"FLAG","IGNORE")</f>
        <v>IGNORE</v>
      </c>
      <c r="H59" s="68" t="str">
        <f>IF(AND(OR(H55&gt;1000,H55&lt;-1000),IF(ISERROR(H55/H34),TRUE,OR(H55/H34&gt;0.05,H55/H34&lt;-0.05))),"FLAG","IGNORE")</f>
        <v>IGNORE</v>
      </c>
      <c r="I59" s="68" t="str">
        <f>IF(AND(OR(I55&gt;1000,I55&lt;-1000),IF(ISERROR(I55/I34),TRUE,OR(I55/I34&gt;0.05,I55/I34&lt;-0.05))),"FLAG","IGNORE")</f>
        <v>IGNORE</v>
      </c>
      <c r="J59" s="68" t="str">
        <f>IF(AND(OR(J55&gt;1000,J55&lt;-1000),IF(ISERROR(J55/J34),TRUE,OR(J55/J34&gt;0.05,J55/J34&lt;-0.05))),"FLAG","IGNORE")</f>
        <v>IGNORE</v>
      </c>
      <c r="K59" s="68" t="str">
        <f>IF(AND(OR(K55&gt;1000,K55&lt;-1000),IF(ISERROR(K55/K34),TRUE,OR(K55/K34&gt;0.05,K55/K34&lt;-0.05))),"FLAG","IGNORE")</f>
        <v>IGNORE</v>
      </c>
      <c r="L59" s="68" t="str">
        <f>IF(AND(OR(L55&gt;1000,L55&lt;-1000),IF(ISERROR(L55/L34),TRUE,OR(L55/L34&gt;0.05,L55/L34&lt;-0.05))),"FLAG","IGNORE")</f>
        <v>IGNORE</v>
      </c>
      <c r="M59" s="68" t="str">
        <f>IF(AND(OR(M55&gt;1000,M55&lt;-1000),IF(ISERROR(M55/M34),TRUE,OR(M55/M34&gt;0.05,M55/M34&lt;-0.05))),"FLAG","IGNORE")</f>
        <v>IGNORE</v>
      </c>
      <c r="N59" s="68" t="str">
        <f>IF(AND(OR(N55&gt;1000,N55&lt;-1000),IF(ISERROR(N55/N34),TRUE,OR(N55/N34&gt;0.05,N55/N34&lt;-0.05))),"FLAG","IGNORE")</f>
        <v>IGNORE</v>
      </c>
      <c r="O59" s="68" t="str">
        <f>IF(AND(OR(O55&gt;1000,O55&lt;-1000),IF(ISERROR(O55/O34),TRUE,OR(O55/O34&gt;0.05,O55/O34&lt;-0.05))),"FLAG","IGNORE")</f>
        <v>IGNORE</v>
      </c>
      <c r="P59" s="68" t="str">
        <f>IF(AND(OR(P55&gt;1000,P55&lt;-1000),IF(ISERROR(P55/P34),TRUE,OR(P55/P34&gt;0.05,P55/P34&lt;-0.05))),"FLAG","IGNORE")</f>
        <v>IGNORE</v>
      </c>
      <c r="Q59" s="68" t="str">
        <f>IF(AND(OR(Q55&gt;1000,Q55&lt;-1000),IF(ISERROR(Q55/Q34),TRUE,OR(Q55/Q34&gt;0.05,Q55/Q34&lt;-0.05))),"FLAG","IGNORE")</f>
        <v>IGNORE</v>
      </c>
      <c r="R59" s="68" t="str">
        <f>IF(AND(OR(R55&gt;1000,R55&lt;-1000),IF(ISERROR(R55/R34),TRUE,OR(R55/R34&gt;0.05,R55/R34&lt;-0.05))),"FLAG","IGNORE")</f>
        <v>IGNORE</v>
      </c>
      <c r="S59" s="68" t="str">
        <f>IF(AND(OR(S55&gt;1000,S55&lt;-1000),IF(ISERROR(S55/S34),TRUE,OR(S55/S34&gt;0.05,S55/S34&lt;-0.05))),"FLAG","IGNORE")</f>
        <v>IGNORE</v>
      </c>
      <c r="T59" s="68" t="str">
        <f>IF(AND(OR(T55&gt;1000,T55&lt;-1000),IF(ISERROR(T55/T34),TRUE,OR(T55/T34&gt;0.05,T55/T34&lt;-0.05))),"FLAG","IGNORE")</f>
        <v>IGNORE</v>
      </c>
      <c r="U59" s="68" t="str">
        <f>IF(AND(OR(U55&gt;1000,U55&lt;-1000),IF(ISERROR(U55/U34),TRUE,OR(U55/U34&gt;0.05,U55/U34&lt;-0.05))),"FLAG","IGNORE")</f>
        <v>IGNORE</v>
      </c>
    </row>
    <row r="60" spans="2:21">
      <c r="C60" s="68" t="str">
        <f>IF(AND(OR(C56&gt;1000,C56&lt;-1000),IF(ISERROR(C56/C35),TRUE,OR(C56/C35&gt;0.05,C56/C35&lt;-0.05))),"FLAG","IGNORE")</f>
        <v>IGNORE</v>
      </c>
      <c r="D60" s="68" t="str">
        <f>IF(AND(OR(D56&gt;1000,D56&lt;-1000),IF(ISERROR(D56/D35),TRUE,OR(D56/D35&gt;0.05,D56/D35&lt;-0.05))),"FLAG","IGNORE")</f>
        <v>IGNORE</v>
      </c>
      <c r="E60" s="68" t="str">
        <f>IF(AND(OR(E56&gt;1000,E56&lt;-1000),IF(ISERROR(E56/E35),TRUE,OR(E56/E35&gt;0.05,E56/E35&lt;-0.05))),"FLAG","IGNORE")</f>
        <v>IGNORE</v>
      </c>
      <c r="F60" s="68" t="str">
        <f>IF(AND(OR(F56&gt;1000,F56&lt;-1000),IF(ISERROR(F56/F35),TRUE,OR(F56/F35&gt;0.05,F56/F35&lt;-0.05))),"FLAG","IGNORE")</f>
        <v>IGNORE</v>
      </c>
      <c r="G60" s="68" t="str">
        <f>IF(AND(OR(G56&gt;1000,G56&lt;-1000),IF(ISERROR(G56/G35),TRUE,OR(G56/G35&gt;0.05,G56/G35&lt;-0.05))),"FLAG","IGNORE")</f>
        <v>IGNORE</v>
      </c>
      <c r="H60" s="68" t="str">
        <f>IF(AND(OR(H56&gt;1000,H56&lt;-1000),IF(ISERROR(H56/H35),TRUE,OR(H56/H35&gt;0.05,H56/H35&lt;-0.05))),"FLAG","IGNORE")</f>
        <v>IGNORE</v>
      </c>
      <c r="I60" s="68" t="str">
        <f>IF(AND(OR(I56&gt;1000,I56&lt;-1000),IF(ISERROR(I56/I35),TRUE,OR(I56/I35&gt;0.05,I56/I35&lt;-0.05))),"FLAG","IGNORE")</f>
        <v>IGNORE</v>
      </c>
      <c r="J60" s="68" t="str">
        <f>IF(AND(OR(J56&gt;1000,J56&lt;-1000),IF(ISERROR(J56/J35),TRUE,OR(J56/J35&gt;0.05,J56/J35&lt;-0.05))),"FLAG","IGNORE")</f>
        <v>IGNORE</v>
      </c>
      <c r="K60" s="68" t="str">
        <f>IF(AND(OR(K56&gt;1000,K56&lt;-1000),IF(ISERROR(K56/K35),TRUE,OR(K56/K35&gt;0.05,K56/K35&lt;-0.05))),"FLAG","IGNORE")</f>
        <v>IGNORE</v>
      </c>
      <c r="L60" s="68" t="str">
        <f>IF(AND(OR(L56&gt;1000,L56&lt;-1000),IF(ISERROR(L56/L35),TRUE,OR(L56/L35&gt;0.05,L56/L35&lt;-0.05))),"FLAG","IGNORE")</f>
        <v>IGNORE</v>
      </c>
      <c r="M60" s="68" t="str">
        <f>IF(AND(OR(M56&gt;1000,M56&lt;-1000),IF(ISERROR(M56/M35),TRUE,OR(M56/M35&gt;0.05,M56/M35&lt;-0.05))),"FLAG","IGNORE")</f>
        <v>IGNORE</v>
      </c>
      <c r="N60" s="68" t="str">
        <f>IF(AND(OR(N56&gt;1000,N56&lt;-1000),IF(ISERROR(N56/N35),TRUE,OR(N56/N35&gt;0.05,N56/N35&lt;-0.05))),"FLAG","IGNORE")</f>
        <v>IGNORE</v>
      </c>
      <c r="O60" s="68" t="str">
        <f>IF(AND(OR(O56&gt;1000,O56&lt;-1000),IF(ISERROR(O56/O35),TRUE,OR(O56/O35&gt;0.05,O56/O35&lt;-0.05))),"FLAG","IGNORE")</f>
        <v>IGNORE</v>
      </c>
      <c r="P60" s="68" t="str">
        <f>IF(AND(OR(P56&gt;1000,P56&lt;-1000),IF(ISERROR(P56/P35),TRUE,OR(P56/P35&gt;0.05,P56/P35&lt;-0.05))),"FLAG","IGNORE")</f>
        <v>IGNORE</v>
      </c>
      <c r="Q60" s="68" t="str">
        <f>IF(AND(OR(Q56&gt;1000,Q56&lt;-1000),IF(ISERROR(Q56/Q35),TRUE,OR(Q56/Q35&gt;0.05,Q56/Q35&lt;-0.05))),"FLAG","IGNORE")</f>
        <v>IGNORE</v>
      </c>
      <c r="R60" s="68" t="str">
        <f>IF(AND(OR(R56&gt;1000,R56&lt;-1000),IF(ISERROR(R56/R35),TRUE,OR(R56/R35&gt;0.05,R56/R35&lt;-0.05))),"FLAG","IGNORE")</f>
        <v>IGNORE</v>
      </c>
      <c r="S60" s="68" t="str">
        <f>IF(AND(OR(S56&gt;1000,S56&lt;-1000),IF(ISERROR(S56/S35),TRUE,OR(S56/S35&gt;0.05,S56/S35&lt;-0.05))),"FLAG","IGNORE")</f>
        <v>IGNORE</v>
      </c>
      <c r="T60" s="68" t="str">
        <f>IF(AND(OR(T56&gt;1000,T56&lt;-1000),IF(ISERROR(T56/T35),TRUE,OR(T56/T35&gt;0.05,T56/T35&lt;-0.05))),"FLAG","IGNORE")</f>
        <v>IGNORE</v>
      </c>
      <c r="U60" s="68" t="str">
        <f>IF(AND(OR(U56&gt;1000,U56&lt;-1000),IF(ISERROR(U56/U35),TRUE,OR(U56/U35&gt;0.05,U56/U35&lt;-0.05))),"FLAG","IGNORE")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512" priority="22" stopIfTrue="1">
      <formula>ABS(ROUND(C8,0)-C8)&gt;0</formula>
    </cfRule>
  </conditionalFormatting>
  <conditionalFormatting sqref="N49 N52">
    <cfRule type="cellIs" dxfId="511" priority="25" stopIfTrue="1" operator="equal">
      <formula>"FAIL"</formula>
    </cfRule>
  </conditionalFormatting>
  <conditionalFormatting sqref="N49">
    <cfRule type="cellIs" dxfId="510" priority="21" stopIfTrue="1" operator="equal">
      <formula>"PASS"</formula>
    </cfRule>
  </conditionalFormatting>
  <conditionalFormatting sqref="N52">
    <cfRule type="cellIs" dxfId="509" priority="20" stopIfTrue="1" operator="equal">
      <formula>"PASS"</formula>
    </cfRule>
  </conditionalFormatting>
  <conditionalFormatting sqref="C21:E21">
    <cfRule type="expression" dxfId="508" priority="19" stopIfTrue="1">
      <formula>ABS(ROUND(C21,0)-C21)&gt;0</formula>
    </cfRule>
  </conditionalFormatting>
  <conditionalFormatting sqref="G21">
    <cfRule type="expression" dxfId="507" priority="18" stopIfTrue="1">
      <formula>ABS(ROUND(G21,0)-G21)&gt;0</formula>
    </cfRule>
  </conditionalFormatting>
  <conditionalFormatting sqref="I21:J21">
    <cfRule type="expression" dxfId="506" priority="17" stopIfTrue="1">
      <formula>ABS(ROUND(I21,0)-I21)&gt;0</formula>
    </cfRule>
  </conditionalFormatting>
  <conditionalFormatting sqref="L21:O21">
    <cfRule type="expression" dxfId="505" priority="16" stopIfTrue="1">
      <formula>ABS(ROUND(L21,0)-L21)&gt;0</formula>
    </cfRule>
  </conditionalFormatting>
  <conditionalFormatting sqref="Q21:S21">
    <cfRule type="expression" dxfId="504" priority="15" stopIfTrue="1">
      <formula>ABS(ROUND(Q21,0)-Q21)&gt;0</formula>
    </cfRule>
  </conditionalFormatting>
  <conditionalFormatting sqref="C9:E9">
    <cfRule type="expression" dxfId="503" priority="14" stopIfTrue="1">
      <formula>ABS(ROUND(C9,0)-C9)&gt;0</formula>
    </cfRule>
  </conditionalFormatting>
  <conditionalFormatting sqref="G9">
    <cfRule type="expression" dxfId="502" priority="13" stopIfTrue="1">
      <formula>ABS(ROUND(G9,0)-G9)&gt;0</formula>
    </cfRule>
  </conditionalFormatting>
  <conditionalFormatting sqref="I9:J9">
    <cfRule type="expression" dxfId="501" priority="12" stopIfTrue="1">
      <formula>ABS(ROUND(I9,0)-I9)&gt;0</formula>
    </cfRule>
  </conditionalFormatting>
  <conditionalFormatting sqref="L9:O9">
    <cfRule type="expression" dxfId="500" priority="11" stopIfTrue="1">
      <formula>ABS(ROUND(L9,0)-L9)&gt;0</formula>
    </cfRule>
  </conditionalFormatting>
  <conditionalFormatting sqref="Q9:S9">
    <cfRule type="expression" dxfId="499" priority="10" stopIfTrue="1">
      <formula>ABS(ROUND(Q9,0)-Q9)&gt;0</formula>
    </cfRule>
  </conditionalFormatting>
  <conditionalFormatting sqref="C20:E20">
    <cfRule type="expression" dxfId="498" priority="9" stopIfTrue="1">
      <formula>ABS(ROUND(C20,0)-C20)&gt;0</formula>
    </cfRule>
  </conditionalFormatting>
  <conditionalFormatting sqref="G20">
    <cfRule type="expression" dxfId="497" priority="8" stopIfTrue="1">
      <formula>ABS(ROUND(G20,0)-G20)&gt;0</formula>
    </cfRule>
  </conditionalFormatting>
  <conditionalFormatting sqref="I20:J20">
    <cfRule type="expression" dxfId="496" priority="7" stopIfTrue="1">
      <formula>ABS(ROUND(I20,0)-I20)&gt;0</formula>
    </cfRule>
  </conditionalFormatting>
  <conditionalFormatting sqref="M20:O20">
    <cfRule type="expression" dxfId="495" priority="6" stopIfTrue="1">
      <formula>ABS(ROUND(M20,0)-M20)&gt;0</formula>
    </cfRule>
  </conditionalFormatting>
  <conditionalFormatting sqref="L20">
    <cfRule type="expression" dxfId="494" priority="5" stopIfTrue="1">
      <formula>ABS(ROUND(L20,0)-L20)&gt;0</formula>
    </cfRule>
  </conditionalFormatting>
  <conditionalFormatting sqref="Q20:S20">
    <cfRule type="expression" dxfId="493" priority="4" stopIfTrue="1">
      <formula>ABS(ROUND(Q20,0)-Q20)&gt;0</formula>
    </cfRule>
  </conditionalFormatting>
  <conditionalFormatting sqref="X28 X8:X13 X19:X23">
    <cfRule type="cellIs" dxfId="492" priority="23" stopIfTrue="1" operator="equal">
      <formula>0</formula>
    </cfRule>
    <cfRule type="cellIs" dxfId="491" priority="24" stopIfTrue="1" operator="notEqual">
      <formula>0</formula>
    </cfRule>
  </conditionalFormatting>
  <conditionalFormatting sqref="Q10:S10 L10:O10 I10:J10 G10 C10:E10">
    <cfRule type="expression" dxfId="490" priority="3" stopIfTrue="1">
      <formula>ABS(ROUND(C10,0)-C10)&gt;0</formula>
    </cfRule>
  </conditionalFormatting>
  <conditionalFormatting sqref="C33:U35">
    <cfRule type="expression" dxfId="489" priority="26">
      <formula>IF(C58="IGNORE","TRUE","FALSE")</formula>
    </cfRule>
    <cfRule type="expression" dxfId="488" priority="27">
      <formula>IF(C58="FLAG","TRUE","FALSE")</formula>
    </cfRule>
  </conditionalFormatting>
  <conditionalFormatting sqref="R30">
    <cfRule type="expression" dxfId="487" priority="2" stopIfTrue="1">
      <formula>ABS(ROUND(R30,0)-R30)&gt;0</formula>
    </cfRule>
  </conditionalFormatting>
  <conditionalFormatting sqref="C8">
    <cfRule type="expression" dxfId="486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56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319</v>
      </c>
      <c r="E8" s="33">
        <v>400</v>
      </c>
      <c r="F8" s="34">
        <f>SUM(D8:E8)</f>
        <v>719</v>
      </c>
      <c r="G8" s="33">
        <v>238</v>
      </c>
      <c r="H8" s="34">
        <f>SUM(C8,F8,G8)</f>
        <v>957</v>
      </c>
      <c r="I8" s="33">
        <v>60</v>
      </c>
      <c r="J8" s="33">
        <v>149</v>
      </c>
      <c r="K8" s="34">
        <f>SUM(I8:J8)</f>
        <v>209</v>
      </c>
      <c r="L8" s="33">
        <v>0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1166</v>
      </c>
      <c r="V8" s="4"/>
      <c r="W8" s="11">
        <v>1166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5</v>
      </c>
      <c r="E11" s="33">
        <v>-304</v>
      </c>
      <c r="F11" s="34">
        <f>SUM(D11:E11)</f>
        <v>-299</v>
      </c>
      <c r="G11" s="33">
        <v>4</v>
      </c>
      <c r="H11" s="34">
        <f>SUM(C11,F11,G11)</f>
        <v>-295</v>
      </c>
      <c r="I11" s="33">
        <v>1</v>
      </c>
      <c r="J11" s="33">
        <v>2</v>
      </c>
      <c r="K11" s="34">
        <f>SUM(I11:J11)</f>
        <v>3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-292</v>
      </c>
      <c r="W11" s="11">
        <v>-292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6164</v>
      </c>
      <c r="E12" s="33">
        <v>7252</v>
      </c>
      <c r="F12" s="34">
        <f>SUM(D12:E12)</f>
        <v>13416</v>
      </c>
      <c r="G12" s="33">
        <v>4595</v>
      </c>
      <c r="H12" s="34">
        <f>SUM(C12,F12,G12)</f>
        <v>18011</v>
      </c>
      <c r="I12" s="33">
        <v>1162</v>
      </c>
      <c r="J12" s="33">
        <v>2461</v>
      </c>
      <c r="K12" s="34">
        <f>SUM(I12:J12)</f>
        <v>3623</v>
      </c>
      <c r="L12" s="33">
        <v>0</v>
      </c>
      <c r="M12" s="33">
        <v>563</v>
      </c>
      <c r="N12" s="33">
        <v>5484</v>
      </c>
      <c r="O12" s="33">
        <v>0</v>
      </c>
      <c r="P12" s="34">
        <f>SUM(M12:O12)</f>
        <v>6047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27681</v>
      </c>
      <c r="V12" s="4"/>
      <c r="W12" s="11">
        <v>27681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6488</v>
      </c>
      <c r="E13" s="21">
        <f t="shared" si="1"/>
        <v>7348</v>
      </c>
      <c r="F13" s="21">
        <f t="shared" si="1"/>
        <v>13836</v>
      </c>
      <c r="G13" s="21">
        <f t="shared" si="1"/>
        <v>4837</v>
      </c>
      <c r="H13" s="21">
        <f t="shared" si="1"/>
        <v>18673</v>
      </c>
      <c r="I13" s="21">
        <f t="shared" si="1"/>
        <v>1223</v>
      </c>
      <c r="J13" s="21">
        <f t="shared" si="1"/>
        <v>2612</v>
      </c>
      <c r="K13" s="21">
        <f t="shared" si="1"/>
        <v>3835</v>
      </c>
      <c r="L13" s="21">
        <f t="shared" si="1"/>
        <v>0</v>
      </c>
      <c r="M13" s="21">
        <f t="shared" si="1"/>
        <v>563</v>
      </c>
      <c r="N13" s="21">
        <f t="shared" si="1"/>
        <v>5484</v>
      </c>
      <c r="O13" s="21">
        <f t="shared" si="1"/>
        <v>0</v>
      </c>
      <c r="P13" s="21">
        <f t="shared" si="1"/>
        <v>6047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28555</v>
      </c>
      <c r="V13" s="4"/>
      <c r="W13" s="11">
        <v>28555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6488</v>
      </c>
      <c r="E16" s="21">
        <f t="shared" si="2"/>
        <v>7348</v>
      </c>
      <c r="F16" s="21">
        <f t="shared" si="2"/>
        <v>13836</v>
      </c>
      <c r="G16" s="21">
        <f t="shared" si="2"/>
        <v>4837</v>
      </c>
      <c r="H16" s="21">
        <f t="shared" si="2"/>
        <v>18673</v>
      </c>
      <c r="I16" s="21">
        <f t="shared" si="2"/>
        <v>1223</v>
      </c>
      <c r="J16" s="21">
        <f t="shared" si="2"/>
        <v>2612</v>
      </c>
      <c r="K16" s="21">
        <f t="shared" si="2"/>
        <v>3835</v>
      </c>
      <c r="L16" s="21">
        <f t="shared" si="2"/>
        <v>0</v>
      </c>
      <c r="M16" s="21">
        <f t="shared" si="2"/>
        <v>563</v>
      </c>
      <c r="N16" s="21">
        <f t="shared" si="2"/>
        <v>5484</v>
      </c>
      <c r="O16" s="21">
        <f t="shared" si="2"/>
        <v>0</v>
      </c>
      <c r="P16" s="21">
        <f t="shared" si="2"/>
        <v>6047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28555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-770</v>
      </c>
      <c r="F22" s="34">
        <f>SUM(D22:E22)</f>
        <v>-770</v>
      </c>
      <c r="G22" s="33">
        <v>-205</v>
      </c>
      <c r="H22" s="34">
        <f>SUM(C22,F22,G22)</f>
        <v>-975</v>
      </c>
      <c r="I22" s="33">
        <v>0</v>
      </c>
      <c r="J22" s="33">
        <v>-1459</v>
      </c>
      <c r="K22" s="34">
        <f>SUM(I22:J22)</f>
        <v>-1459</v>
      </c>
      <c r="L22" s="33">
        <v>0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-2434</v>
      </c>
      <c r="V22" s="4"/>
      <c r="W22" s="11">
        <v>-2434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-770</v>
      </c>
      <c r="F23" s="21">
        <f t="shared" si="3"/>
        <v>-770</v>
      </c>
      <c r="G23" s="21">
        <f t="shared" si="3"/>
        <v>-205</v>
      </c>
      <c r="H23" s="21">
        <f t="shared" si="3"/>
        <v>-975</v>
      </c>
      <c r="I23" s="21">
        <f t="shared" si="3"/>
        <v>0</v>
      </c>
      <c r="J23" s="21">
        <f t="shared" si="3"/>
        <v>-1459</v>
      </c>
      <c r="K23" s="21">
        <f t="shared" si="3"/>
        <v>-1459</v>
      </c>
      <c r="L23" s="21">
        <f t="shared" si="3"/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-2434</v>
      </c>
      <c r="V23" s="4"/>
      <c r="W23" s="11">
        <v>-2434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-770</v>
      </c>
      <c r="F26" s="21">
        <f t="shared" si="4"/>
        <v>-770</v>
      </c>
      <c r="G26" s="21">
        <f t="shared" si="4"/>
        <v>-205</v>
      </c>
      <c r="H26" s="21">
        <f t="shared" si="4"/>
        <v>-975</v>
      </c>
      <c r="I26" s="21">
        <f t="shared" si="4"/>
        <v>0</v>
      </c>
      <c r="J26" s="21">
        <f t="shared" si="4"/>
        <v>-1459</v>
      </c>
      <c r="K26" s="21">
        <f t="shared" si="4"/>
        <v>-1459</v>
      </c>
      <c r="L26" s="21">
        <f t="shared" si="4"/>
        <v>0</v>
      </c>
      <c r="M26" s="21">
        <f t="shared" si="4"/>
        <v>0</v>
      </c>
      <c r="N26" s="21">
        <f t="shared" si="4"/>
        <v>0</v>
      </c>
      <c r="O26" s="21">
        <f t="shared" si="4"/>
        <v>0</v>
      </c>
      <c r="P26" s="21">
        <f t="shared" si="4"/>
        <v>0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-2434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6488</v>
      </c>
      <c r="E28" s="17">
        <f t="shared" si="5"/>
        <v>6578</v>
      </c>
      <c r="F28" s="17">
        <f t="shared" si="5"/>
        <v>13066</v>
      </c>
      <c r="G28" s="17">
        <f t="shared" si="5"/>
        <v>4632</v>
      </c>
      <c r="H28" s="17">
        <f t="shared" si="5"/>
        <v>17698</v>
      </c>
      <c r="I28" s="17">
        <f t="shared" si="5"/>
        <v>1223</v>
      </c>
      <c r="J28" s="17">
        <f t="shared" si="5"/>
        <v>1153</v>
      </c>
      <c r="K28" s="17">
        <f t="shared" si="5"/>
        <v>2376</v>
      </c>
      <c r="L28" s="17">
        <f t="shared" si="5"/>
        <v>0</v>
      </c>
      <c r="M28" s="17">
        <f t="shared" si="5"/>
        <v>563</v>
      </c>
      <c r="N28" s="17">
        <f t="shared" si="5"/>
        <v>5484</v>
      </c>
      <c r="O28" s="17">
        <f t="shared" si="5"/>
        <v>0</v>
      </c>
      <c r="P28" s="17">
        <f t="shared" si="5"/>
        <v>6047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26121</v>
      </c>
      <c r="V28" s="4"/>
      <c r="W28" s="11">
        <v>26121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3474</v>
      </c>
      <c r="E33" s="38">
        <v>8706</v>
      </c>
      <c r="F33" s="38">
        <v>12180</v>
      </c>
      <c r="G33" s="38">
        <v>3812</v>
      </c>
      <c r="H33" s="38">
        <v>15992</v>
      </c>
      <c r="I33" s="38">
        <v>1206</v>
      </c>
      <c r="J33" s="38">
        <v>3606</v>
      </c>
      <c r="K33" s="38">
        <v>4812</v>
      </c>
      <c r="L33" s="38">
        <v>0</v>
      </c>
      <c r="M33" s="38">
        <v>575</v>
      </c>
      <c r="N33" s="38">
        <v>5595</v>
      </c>
      <c r="O33" s="38">
        <v>0</v>
      </c>
      <c r="P33" s="38">
        <v>6170</v>
      </c>
      <c r="Q33" s="38">
        <v>0</v>
      </c>
      <c r="R33" s="38">
        <v>0</v>
      </c>
      <c r="S33" s="38">
        <v>0</v>
      </c>
      <c r="T33" s="38">
        <v>0</v>
      </c>
      <c r="U33" s="38">
        <v>26974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-2</v>
      </c>
      <c r="E34" s="38">
        <v>-670</v>
      </c>
      <c r="F34" s="38">
        <v>-672</v>
      </c>
      <c r="G34" s="38">
        <v>-146</v>
      </c>
      <c r="H34" s="38">
        <v>-818</v>
      </c>
      <c r="I34" s="38">
        <v>0</v>
      </c>
      <c r="J34" s="38">
        <v>-1717</v>
      </c>
      <c r="K34" s="38">
        <v>-1717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-2535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3472</v>
      </c>
      <c r="E35" s="38">
        <v>8036</v>
      </c>
      <c r="F35" s="38">
        <v>11508</v>
      </c>
      <c r="G35" s="38">
        <v>3666</v>
      </c>
      <c r="H35" s="38">
        <v>15174</v>
      </c>
      <c r="I35" s="38">
        <v>1206</v>
      </c>
      <c r="J35" s="38">
        <v>1889</v>
      </c>
      <c r="K35" s="38">
        <v>3095</v>
      </c>
      <c r="L35" s="38">
        <v>0</v>
      </c>
      <c r="M35" s="38">
        <v>575</v>
      </c>
      <c r="N35" s="38">
        <v>5595</v>
      </c>
      <c r="O35" s="38">
        <v>0</v>
      </c>
      <c r="P35" s="38">
        <v>6170</v>
      </c>
      <c r="Q35" s="38">
        <v>0</v>
      </c>
      <c r="R35" s="38">
        <v>0</v>
      </c>
      <c r="S35" s="38">
        <v>0</v>
      </c>
      <c r="T35" s="38">
        <v>0</v>
      </c>
      <c r="U35" s="38">
        <v>24439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1153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728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31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2283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1288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5483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31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5" spans="2:21">
      <c r="C55" s="69">
        <f>C16-C33</f>
        <v>0</v>
      </c>
      <c r="D55" s="69">
        <f>D16-D33</f>
        <v>3014</v>
      </c>
      <c r="E55" s="69">
        <f>E16-E33</f>
        <v>-1358</v>
      </c>
      <c r="F55" s="69">
        <f>F16-F33</f>
        <v>1656</v>
      </c>
      <c r="G55" s="69">
        <f>G16-G33</f>
        <v>1025</v>
      </c>
      <c r="H55" s="69">
        <f>H16-H33</f>
        <v>2681</v>
      </c>
      <c r="I55" s="69">
        <f>I16-I33</f>
        <v>17</v>
      </c>
      <c r="J55" s="69">
        <f>J16-J33</f>
        <v>-994</v>
      </c>
      <c r="K55" s="69">
        <f>K16-K33</f>
        <v>-977</v>
      </c>
      <c r="L55" s="69">
        <f>L16-L33</f>
        <v>0</v>
      </c>
      <c r="M55" s="69">
        <f>M16-M33</f>
        <v>-12</v>
      </c>
      <c r="N55" s="69">
        <f>N16-N33</f>
        <v>-111</v>
      </c>
      <c r="O55" s="69">
        <f>O16-O33</f>
        <v>0</v>
      </c>
      <c r="P55" s="69">
        <f>P16-P33</f>
        <v>-123</v>
      </c>
      <c r="Q55" s="69">
        <f>Q16-Q33</f>
        <v>0</v>
      </c>
      <c r="R55" s="69">
        <f>R16-R33</f>
        <v>0</v>
      </c>
      <c r="S55" s="69">
        <f>S16-S33</f>
        <v>0</v>
      </c>
      <c r="T55" s="69">
        <f>T16-T33</f>
        <v>0</v>
      </c>
      <c r="U55" s="69">
        <f>U16-U33</f>
        <v>1581</v>
      </c>
    </row>
    <row r="56" spans="2:21">
      <c r="C56" s="69">
        <f>C26-C34</f>
        <v>0</v>
      </c>
      <c r="D56" s="69">
        <f>D26-D34</f>
        <v>2</v>
      </c>
      <c r="E56" s="69">
        <f>E26-E34</f>
        <v>-100</v>
      </c>
      <c r="F56" s="69">
        <f>F26-F34</f>
        <v>-98</v>
      </c>
      <c r="G56" s="69">
        <f>G26-G34</f>
        <v>-59</v>
      </c>
      <c r="H56" s="69">
        <f>H26-H34</f>
        <v>-157</v>
      </c>
      <c r="I56" s="69">
        <f>I26-I34</f>
        <v>0</v>
      </c>
      <c r="J56" s="69">
        <f>J26-J34</f>
        <v>258</v>
      </c>
      <c r="K56" s="69">
        <f>K26-K34</f>
        <v>258</v>
      </c>
      <c r="L56" s="69">
        <f>L26-L34</f>
        <v>0</v>
      </c>
      <c r="M56" s="69">
        <f>M26-M34</f>
        <v>0</v>
      </c>
      <c r="N56" s="69">
        <f>N26-N34</f>
        <v>0</v>
      </c>
      <c r="O56" s="69">
        <f>O26-O34</f>
        <v>0</v>
      </c>
      <c r="P56" s="69">
        <f>P26-P34</f>
        <v>0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101</v>
      </c>
    </row>
    <row r="57" spans="2:21">
      <c r="C57" s="69">
        <f>C28-C35</f>
        <v>0</v>
      </c>
      <c r="D57" s="69">
        <f>D28-D35</f>
        <v>3016</v>
      </c>
      <c r="E57" s="69">
        <f>E28-E35</f>
        <v>-1458</v>
      </c>
      <c r="F57" s="69">
        <f>F28-F35</f>
        <v>1558</v>
      </c>
      <c r="G57" s="69">
        <f>G28-G35</f>
        <v>966</v>
      </c>
      <c r="H57" s="69">
        <f>H28-H35</f>
        <v>2524</v>
      </c>
      <c r="I57" s="69">
        <f>I28-I35</f>
        <v>17</v>
      </c>
      <c r="J57" s="69">
        <f>J28-J35</f>
        <v>-736</v>
      </c>
      <c r="K57" s="69">
        <f>K28-K35</f>
        <v>-719</v>
      </c>
      <c r="L57" s="69">
        <f>L28-L35</f>
        <v>0</v>
      </c>
      <c r="M57" s="69">
        <f>M28-M35</f>
        <v>-12</v>
      </c>
      <c r="N57" s="69">
        <f>N28-N35</f>
        <v>-111</v>
      </c>
      <c r="O57" s="69">
        <f>O28-O35</f>
        <v>0</v>
      </c>
      <c r="P57" s="69">
        <f>P28-P35</f>
        <v>-123</v>
      </c>
      <c r="Q57" s="69">
        <f>Q28-Q35</f>
        <v>0</v>
      </c>
      <c r="R57" s="69">
        <f>R28-R35</f>
        <v>0</v>
      </c>
      <c r="S57" s="69">
        <f>S28-S35</f>
        <v>0</v>
      </c>
      <c r="T57" s="69">
        <f>T28-T35</f>
        <v>0</v>
      </c>
      <c r="U57" s="69">
        <f>U28-U35</f>
        <v>1682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FLAG</v>
      </c>
      <c r="E59" s="68" t="str">
        <f>IF(AND(OR(E55&gt;1000,E55&lt;-1000),IF(ISERROR(E55/E33),TRUE,OR(E55/E33&gt;0.05,E55/E33&lt;-0.05))),"FLAG","IGNORE")</f>
        <v>FLAG</v>
      </c>
      <c r="F59" s="68" t="str">
        <f>IF(AND(OR(F55&gt;1000,F55&lt;-1000),IF(ISERROR(F55/F33),TRUE,OR(F55/F33&gt;0.05,F55/F33&lt;-0.05))),"FLAG","IGNORE")</f>
        <v>FLAG</v>
      </c>
      <c r="G59" s="68" t="str">
        <f>IF(AND(OR(G55&gt;1000,G55&lt;-1000),IF(ISERROR(G55/G33),TRUE,OR(G55/G33&gt;0.05,G55/G33&lt;-0.05))),"FLAG","IGNORE")</f>
        <v>FLAG</v>
      </c>
      <c r="H59" s="68" t="str">
        <f>IF(AND(OR(H55&gt;1000,H55&lt;-1000),IF(ISERROR(H55/H33),TRUE,OR(H55/H33&gt;0.05,H55/H33&lt;-0.05))),"FLAG","IGNORE")</f>
        <v>FLAG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FLAG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IGNORE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FLAG</v>
      </c>
      <c r="E61" s="68" t="str">
        <f>IF(AND(OR(E57&gt;1000,E57&lt;-1000),IF(ISERROR(E57/E35),TRUE,OR(E57/E35&gt;0.05,E57/E35&lt;-0.05))),"FLAG","IGNORE")</f>
        <v>FLAG</v>
      </c>
      <c r="F61" s="68" t="str">
        <f>IF(AND(OR(F57&gt;1000,F57&lt;-1000),IF(ISERROR(F57/F35),TRUE,OR(F57/F35&gt;0.05,F57/F35&lt;-0.05))),"FLAG","IGNORE")</f>
        <v>FLAG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FLAG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485" priority="22" stopIfTrue="1">
      <formula>ABS(ROUND(C8,0)-C8)&gt;0</formula>
    </cfRule>
  </conditionalFormatting>
  <conditionalFormatting sqref="N49 N52">
    <cfRule type="cellIs" dxfId="484" priority="25" stopIfTrue="1" operator="equal">
      <formula>"FAIL"</formula>
    </cfRule>
  </conditionalFormatting>
  <conditionalFormatting sqref="N49">
    <cfRule type="cellIs" dxfId="483" priority="21" stopIfTrue="1" operator="equal">
      <formula>"PASS"</formula>
    </cfRule>
  </conditionalFormatting>
  <conditionalFormatting sqref="N52">
    <cfRule type="cellIs" dxfId="482" priority="20" stopIfTrue="1" operator="equal">
      <formula>"PASS"</formula>
    </cfRule>
  </conditionalFormatting>
  <conditionalFormatting sqref="C21:E21">
    <cfRule type="expression" dxfId="481" priority="19" stopIfTrue="1">
      <formula>ABS(ROUND(C21,0)-C21)&gt;0</formula>
    </cfRule>
  </conditionalFormatting>
  <conditionalFormatting sqref="G21">
    <cfRule type="expression" dxfId="480" priority="18" stopIfTrue="1">
      <formula>ABS(ROUND(G21,0)-G21)&gt;0</formula>
    </cfRule>
  </conditionalFormatting>
  <conditionalFormatting sqref="I21:J21">
    <cfRule type="expression" dxfId="479" priority="17" stopIfTrue="1">
      <formula>ABS(ROUND(I21,0)-I21)&gt;0</formula>
    </cfRule>
  </conditionalFormatting>
  <conditionalFormatting sqref="L21:O21">
    <cfRule type="expression" dxfId="478" priority="16" stopIfTrue="1">
      <formula>ABS(ROUND(L21,0)-L21)&gt;0</formula>
    </cfRule>
  </conditionalFormatting>
  <conditionalFormatting sqref="Q21:S21">
    <cfRule type="expression" dxfId="477" priority="15" stopIfTrue="1">
      <formula>ABS(ROUND(Q21,0)-Q21)&gt;0</formula>
    </cfRule>
  </conditionalFormatting>
  <conditionalFormatting sqref="C9:E9">
    <cfRule type="expression" dxfId="476" priority="14" stopIfTrue="1">
      <formula>ABS(ROUND(C9,0)-C9)&gt;0</formula>
    </cfRule>
  </conditionalFormatting>
  <conditionalFormatting sqref="G9">
    <cfRule type="expression" dxfId="475" priority="13" stopIfTrue="1">
      <formula>ABS(ROUND(G9,0)-G9)&gt;0</formula>
    </cfRule>
  </conditionalFormatting>
  <conditionalFormatting sqref="I9:J9">
    <cfRule type="expression" dxfId="474" priority="12" stopIfTrue="1">
      <formula>ABS(ROUND(I9,0)-I9)&gt;0</formula>
    </cfRule>
  </conditionalFormatting>
  <conditionalFormatting sqref="L9:O9">
    <cfRule type="expression" dxfId="473" priority="11" stopIfTrue="1">
      <formula>ABS(ROUND(L9,0)-L9)&gt;0</formula>
    </cfRule>
  </conditionalFormatting>
  <conditionalFormatting sqref="Q9:S9">
    <cfRule type="expression" dxfId="472" priority="10" stopIfTrue="1">
      <formula>ABS(ROUND(Q9,0)-Q9)&gt;0</formula>
    </cfRule>
  </conditionalFormatting>
  <conditionalFormatting sqref="C20:E20">
    <cfRule type="expression" dxfId="471" priority="9" stopIfTrue="1">
      <formula>ABS(ROUND(C20,0)-C20)&gt;0</formula>
    </cfRule>
  </conditionalFormatting>
  <conditionalFormatting sqref="G20">
    <cfRule type="expression" dxfId="470" priority="8" stopIfTrue="1">
      <formula>ABS(ROUND(G20,0)-G20)&gt;0</formula>
    </cfRule>
  </conditionalFormatting>
  <conditionalFormatting sqref="I20:J20">
    <cfRule type="expression" dxfId="469" priority="7" stopIfTrue="1">
      <formula>ABS(ROUND(I20,0)-I20)&gt;0</formula>
    </cfRule>
  </conditionalFormatting>
  <conditionalFormatting sqref="M20:O20">
    <cfRule type="expression" dxfId="468" priority="6" stopIfTrue="1">
      <formula>ABS(ROUND(M20,0)-M20)&gt;0</formula>
    </cfRule>
  </conditionalFormatting>
  <conditionalFormatting sqref="L20">
    <cfRule type="expression" dxfId="467" priority="5" stopIfTrue="1">
      <formula>ABS(ROUND(L20,0)-L20)&gt;0</formula>
    </cfRule>
  </conditionalFormatting>
  <conditionalFormatting sqref="Q20:S20">
    <cfRule type="expression" dxfId="466" priority="4" stopIfTrue="1">
      <formula>ABS(ROUND(Q20,0)-Q20)&gt;0</formula>
    </cfRule>
  </conditionalFormatting>
  <conditionalFormatting sqref="X28 X8:X13 X19:X23">
    <cfRule type="cellIs" dxfId="465" priority="23" stopIfTrue="1" operator="equal">
      <formula>0</formula>
    </cfRule>
    <cfRule type="cellIs" dxfId="464" priority="24" stopIfTrue="1" operator="notEqual">
      <formula>0</formula>
    </cfRule>
  </conditionalFormatting>
  <conditionalFormatting sqref="Q10:S10 L10:O10 I10:J10 G10 C10:E10">
    <cfRule type="expression" dxfId="463" priority="3" stopIfTrue="1">
      <formula>ABS(ROUND(C10,0)-C10)&gt;0</formula>
    </cfRule>
  </conditionalFormatting>
  <conditionalFormatting sqref="C33:U35">
    <cfRule type="expression" dxfId="462" priority="26">
      <formula>IF(C59="IGNORE","TRUE","FALSE")</formula>
    </cfRule>
    <cfRule type="expression" dxfId="461" priority="27">
      <formula>IF(C59="FLAG","TRUE","FALSE")</formula>
    </cfRule>
  </conditionalFormatting>
  <conditionalFormatting sqref="R30">
    <cfRule type="expression" dxfId="460" priority="2" stopIfTrue="1">
      <formula>ABS(ROUND(R30,0)-R30)&gt;0</formula>
    </cfRule>
  </conditionalFormatting>
  <conditionalFormatting sqref="C8">
    <cfRule type="expression" dxfId="459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57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48</v>
      </c>
      <c r="F8" s="34">
        <f>SUM(D8:E8)</f>
        <v>48</v>
      </c>
      <c r="G8" s="33">
        <v>0</v>
      </c>
      <c r="H8" s="34">
        <f>SUM(C8,F8,G8)</f>
        <v>48</v>
      </c>
      <c r="I8" s="33">
        <v>0</v>
      </c>
      <c r="J8" s="33">
        <v>3</v>
      </c>
      <c r="K8" s="34">
        <f>SUM(I8:J8)</f>
        <v>3</v>
      </c>
      <c r="L8" s="33">
        <v>3</v>
      </c>
      <c r="M8" s="33">
        <v>0</v>
      </c>
      <c r="N8" s="33">
        <v>27</v>
      </c>
      <c r="O8" s="33">
        <v>62</v>
      </c>
      <c r="P8" s="34">
        <f>SUM(M8:O8)</f>
        <v>89</v>
      </c>
      <c r="Q8" s="33">
        <v>0</v>
      </c>
      <c r="R8" s="33">
        <v>32</v>
      </c>
      <c r="S8" s="33">
        <v>0</v>
      </c>
      <c r="T8" s="34">
        <f>SUM(Q8:S8)</f>
        <v>32</v>
      </c>
      <c r="U8" s="35">
        <f>SUM(H8,K8,L8,P8,T8)</f>
        <v>175</v>
      </c>
      <c r="V8" s="4"/>
      <c r="W8" s="11">
        <v>175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1116</v>
      </c>
      <c r="E12" s="33">
        <v>1293</v>
      </c>
      <c r="F12" s="34">
        <f>SUM(D12:E12)</f>
        <v>2409</v>
      </c>
      <c r="G12" s="33">
        <v>210</v>
      </c>
      <c r="H12" s="34">
        <f>SUM(C12,F12,G12)</f>
        <v>2619</v>
      </c>
      <c r="I12" s="33">
        <v>43</v>
      </c>
      <c r="J12" s="33">
        <v>510</v>
      </c>
      <c r="K12" s="34">
        <f>SUM(I12:J12)</f>
        <v>553</v>
      </c>
      <c r="L12" s="33">
        <v>131</v>
      </c>
      <c r="M12" s="33">
        <v>122</v>
      </c>
      <c r="N12" s="33">
        <v>2073</v>
      </c>
      <c r="O12" s="33">
        <v>356</v>
      </c>
      <c r="P12" s="34">
        <f>SUM(M12:O12)</f>
        <v>2551</v>
      </c>
      <c r="Q12" s="33">
        <v>0</v>
      </c>
      <c r="R12" s="33">
        <v>6954</v>
      </c>
      <c r="S12" s="33">
        <v>0</v>
      </c>
      <c r="T12" s="34">
        <f>SUM(Q12:S12)</f>
        <v>6954</v>
      </c>
      <c r="U12" s="35">
        <f>SUM(H12,K12,L12,P12,T12)</f>
        <v>12808</v>
      </c>
      <c r="V12" s="4"/>
      <c r="W12" s="11">
        <v>12808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1116</v>
      </c>
      <c r="E13" s="21">
        <f t="shared" si="1"/>
        <v>1341</v>
      </c>
      <c r="F13" s="21">
        <f t="shared" si="1"/>
        <v>2457</v>
      </c>
      <c r="G13" s="21">
        <f t="shared" si="1"/>
        <v>210</v>
      </c>
      <c r="H13" s="21">
        <f t="shared" si="1"/>
        <v>2667</v>
      </c>
      <c r="I13" s="21">
        <f t="shared" si="1"/>
        <v>43</v>
      </c>
      <c r="J13" s="21">
        <f t="shared" si="1"/>
        <v>513</v>
      </c>
      <c r="K13" s="21">
        <f t="shared" si="1"/>
        <v>556</v>
      </c>
      <c r="L13" s="21">
        <f t="shared" si="1"/>
        <v>134</v>
      </c>
      <c r="M13" s="21">
        <f t="shared" si="1"/>
        <v>122</v>
      </c>
      <c r="N13" s="21">
        <f t="shared" si="1"/>
        <v>2100</v>
      </c>
      <c r="O13" s="21">
        <f t="shared" si="1"/>
        <v>418</v>
      </c>
      <c r="P13" s="21">
        <f t="shared" si="1"/>
        <v>2640</v>
      </c>
      <c r="Q13" s="21">
        <f t="shared" si="1"/>
        <v>0</v>
      </c>
      <c r="R13" s="21">
        <f t="shared" si="1"/>
        <v>6986</v>
      </c>
      <c r="S13" s="21">
        <f t="shared" si="1"/>
        <v>0</v>
      </c>
      <c r="T13" s="21">
        <f t="shared" si="1"/>
        <v>6986</v>
      </c>
      <c r="U13" s="22">
        <f t="shared" si="1"/>
        <v>12983</v>
      </c>
      <c r="V13" s="4"/>
      <c r="W13" s="11">
        <v>12983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1116</v>
      </c>
      <c r="E16" s="21">
        <f t="shared" si="2"/>
        <v>1341</v>
      </c>
      <c r="F16" s="21">
        <f t="shared" si="2"/>
        <v>2457</v>
      </c>
      <c r="G16" s="21">
        <f t="shared" si="2"/>
        <v>210</v>
      </c>
      <c r="H16" s="21">
        <f t="shared" si="2"/>
        <v>2667</v>
      </c>
      <c r="I16" s="21">
        <f t="shared" si="2"/>
        <v>43</v>
      </c>
      <c r="J16" s="21">
        <f t="shared" si="2"/>
        <v>513</v>
      </c>
      <c r="K16" s="21">
        <f t="shared" si="2"/>
        <v>556</v>
      </c>
      <c r="L16" s="21">
        <f t="shared" si="2"/>
        <v>134</v>
      </c>
      <c r="M16" s="21">
        <f t="shared" si="2"/>
        <v>122</v>
      </c>
      <c r="N16" s="21">
        <f t="shared" si="2"/>
        <v>2100</v>
      </c>
      <c r="O16" s="21">
        <f t="shared" si="2"/>
        <v>418</v>
      </c>
      <c r="P16" s="21">
        <f t="shared" si="2"/>
        <v>2640</v>
      </c>
      <c r="Q16" s="21">
        <f t="shared" si="2"/>
        <v>0</v>
      </c>
      <c r="R16" s="21">
        <f t="shared" si="2"/>
        <v>6986</v>
      </c>
      <c r="S16" s="21">
        <f t="shared" si="2"/>
        <v>0</v>
      </c>
      <c r="T16" s="21">
        <f t="shared" si="2"/>
        <v>6986</v>
      </c>
      <c r="U16" s="35">
        <f>SUM(H16,K16,L16,P16,T16)</f>
        <v>12983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-120</v>
      </c>
      <c r="F22" s="34">
        <f>SUM(D22:E22)</f>
        <v>-120</v>
      </c>
      <c r="G22" s="33">
        <v>-1</v>
      </c>
      <c r="H22" s="34">
        <f>SUM(C22,F22,G22)</f>
        <v>-121</v>
      </c>
      <c r="I22" s="33">
        <v>0</v>
      </c>
      <c r="J22" s="33">
        <v>-61</v>
      </c>
      <c r="K22" s="34">
        <f>SUM(I22:J22)</f>
        <v>-61</v>
      </c>
      <c r="L22" s="33">
        <v>-149</v>
      </c>
      <c r="M22" s="33">
        <v>0</v>
      </c>
      <c r="N22" s="33">
        <v>-13</v>
      </c>
      <c r="O22" s="33">
        <v>-37</v>
      </c>
      <c r="P22" s="34">
        <f>SUM(M22:O22)</f>
        <v>-50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-381</v>
      </c>
      <c r="V22" s="4"/>
      <c r="W22" s="11">
        <v>-381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-120</v>
      </c>
      <c r="F23" s="21">
        <f t="shared" si="3"/>
        <v>-120</v>
      </c>
      <c r="G23" s="21">
        <f t="shared" si="3"/>
        <v>-1</v>
      </c>
      <c r="H23" s="21">
        <f t="shared" si="3"/>
        <v>-121</v>
      </c>
      <c r="I23" s="21">
        <f t="shared" si="3"/>
        <v>0</v>
      </c>
      <c r="J23" s="21">
        <f t="shared" si="3"/>
        <v>-61</v>
      </c>
      <c r="K23" s="21">
        <f t="shared" si="3"/>
        <v>-61</v>
      </c>
      <c r="L23" s="21">
        <f t="shared" si="3"/>
        <v>-149</v>
      </c>
      <c r="M23" s="21">
        <f t="shared" si="3"/>
        <v>0</v>
      </c>
      <c r="N23" s="21">
        <f t="shared" si="3"/>
        <v>-13</v>
      </c>
      <c r="O23" s="21">
        <f t="shared" si="3"/>
        <v>-37</v>
      </c>
      <c r="P23" s="21">
        <f t="shared" si="3"/>
        <v>-50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-381</v>
      </c>
      <c r="V23" s="4"/>
      <c r="W23" s="11">
        <v>-381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-120</v>
      </c>
      <c r="F26" s="21">
        <f t="shared" si="4"/>
        <v>-120</v>
      </c>
      <c r="G26" s="21">
        <f t="shared" si="4"/>
        <v>-1</v>
      </c>
      <c r="H26" s="21">
        <f t="shared" si="4"/>
        <v>-121</v>
      </c>
      <c r="I26" s="21">
        <f t="shared" si="4"/>
        <v>0</v>
      </c>
      <c r="J26" s="21">
        <f t="shared" si="4"/>
        <v>-61</v>
      </c>
      <c r="K26" s="21">
        <f t="shared" si="4"/>
        <v>-61</v>
      </c>
      <c r="L26" s="21">
        <f t="shared" si="4"/>
        <v>-149</v>
      </c>
      <c r="M26" s="21">
        <f t="shared" si="4"/>
        <v>0</v>
      </c>
      <c r="N26" s="21">
        <f t="shared" si="4"/>
        <v>-13</v>
      </c>
      <c r="O26" s="21">
        <f t="shared" si="4"/>
        <v>-37</v>
      </c>
      <c r="P26" s="21">
        <f t="shared" si="4"/>
        <v>-50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-381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1116</v>
      </c>
      <c r="E28" s="17">
        <f t="shared" si="5"/>
        <v>1221</v>
      </c>
      <c r="F28" s="17">
        <f t="shared" si="5"/>
        <v>2337</v>
      </c>
      <c r="G28" s="17">
        <f t="shared" si="5"/>
        <v>209</v>
      </c>
      <c r="H28" s="17">
        <f t="shared" si="5"/>
        <v>2546</v>
      </c>
      <c r="I28" s="17">
        <f t="shared" si="5"/>
        <v>43</v>
      </c>
      <c r="J28" s="17">
        <f t="shared" si="5"/>
        <v>452</v>
      </c>
      <c r="K28" s="17">
        <f t="shared" si="5"/>
        <v>495</v>
      </c>
      <c r="L28" s="17">
        <f t="shared" si="5"/>
        <v>-15</v>
      </c>
      <c r="M28" s="17">
        <f t="shared" si="5"/>
        <v>122</v>
      </c>
      <c r="N28" s="17">
        <f t="shared" si="5"/>
        <v>2087</v>
      </c>
      <c r="O28" s="17">
        <f t="shared" si="5"/>
        <v>381</v>
      </c>
      <c r="P28" s="17">
        <f t="shared" si="5"/>
        <v>2590</v>
      </c>
      <c r="Q28" s="17">
        <f t="shared" si="5"/>
        <v>0</v>
      </c>
      <c r="R28" s="17">
        <f t="shared" si="5"/>
        <v>6986</v>
      </c>
      <c r="S28" s="17">
        <f t="shared" si="5"/>
        <v>0</v>
      </c>
      <c r="T28" s="17">
        <f t="shared" si="5"/>
        <v>6986</v>
      </c>
      <c r="U28" s="18">
        <f t="shared" si="5"/>
        <v>12602</v>
      </c>
      <c r="V28" s="4"/>
      <c r="W28" s="11">
        <v>12602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668</v>
      </c>
      <c r="E33" s="38">
        <v>1256</v>
      </c>
      <c r="F33" s="38">
        <v>1924</v>
      </c>
      <c r="G33" s="38">
        <v>215</v>
      </c>
      <c r="H33" s="38">
        <v>2139</v>
      </c>
      <c r="I33" s="38">
        <v>44</v>
      </c>
      <c r="J33" s="38">
        <v>407</v>
      </c>
      <c r="K33" s="38">
        <v>451</v>
      </c>
      <c r="L33" s="38">
        <v>134</v>
      </c>
      <c r="M33" s="38">
        <v>122</v>
      </c>
      <c r="N33" s="38">
        <v>2116</v>
      </c>
      <c r="O33" s="38">
        <v>325</v>
      </c>
      <c r="P33" s="38">
        <v>2563</v>
      </c>
      <c r="Q33" s="38">
        <v>0</v>
      </c>
      <c r="R33" s="38">
        <v>7568</v>
      </c>
      <c r="S33" s="38">
        <v>0</v>
      </c>
      <c r="T33" s="38">
        <v>7568</v>
      </c>
      <c r="U33" s="38">
        <v>12855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-7</v>
      </c>
      <c r="F34" s="38">
        <v>-7</v>
      </c>
      <c r="G34" s="38">
        <v>-1</v>
      </c>
      <c r="H34" s="38">
        <v>-8</v>
      </c>
      <c r="I34" s="38">
        <v>0</v>
      </c>
      <c r="J34" s="38">
        <v>-36</v>
      </c>
      <c r="K34" s="38">
        <v>-36</v>
      </c>
      <c r="L34" s="38">
        <v>-110</v>
      </c>
      <c r="M34" s="38">
        <v>0</v>
      </c>
      <c r="N34" s="38">
        <v>-60</v>
      </c>
      <c r="O34" s="38">
        <v>-80</v>
      </c>
      <c r="P34" s="38">
        <v>-140</v>
      </c>
      <c r="Q34" s="38">
        <v>0</v>
      </c>
      <c r="R34" s="38">
        <v>0</v>
      </c>
      <c r="S34" s="38">
        <v>0</v>
      </c>
      <c r="T34" s="38">
        <v>0</v>
      </c>
      <c r="U34" s="38">
        <v>-294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668</v>
      </c>
      <c r="E35" s="38">
        <v>1249</v>
      </c>
      <c r="F35" s="38">
        <v>1917</v>
      </c>
      <c r="G35" s="38">
        <v>214</v>
      </c>
      <c r="H35" s="38">
        <v>2131</v>
      </c>
      <c r="I35" s="38">
        <v>44</v>
      </c>
      <c r="J35" s="38">
        <v>371</v>
      </c>
      <c r="K35" s="38">
        <v>415</v>
      </c>
      <c r="L35" s="38">
        <v>24</v>
      </c>
      <c r="M35" s="38">
        <v>122</v>
      </c>
      <c r="N35" s="38">
        <v>2056</v>
      </c>
      <c r="O35" s="38">
        <v>245</v>
      </c>
      <c r="P35" s="38">
        <v>2423</v>
      </c>
      <c r="Q35" s="38">
        <v>0</v>
      </c>
      <c r="R35" s="38">
        <v>7568</v>
      </c>
      <c r="S35" s="38">
        <v>0</v>
      </c>
      <c r="T35" s="38">
        <v>7568</v>
      </c>
      <c r="U35" s="38">
        <v>12561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726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4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1024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1754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4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5" spans="2:21">
      <c r="C55" s="69">
        <f>C16-C33</f>
        <v>0</v>
      </c>
      <c r="D55" s="69">
        <f>D16-D33</f>
        <v>448</v>
      </c>
      <c r="E55" s="69">
        <f>E16-E33</f>
        <v>85</v>
      </c>
      <c r="F55" s="69">
        <f>F16-F33</f>
        <v>533</v>
      </c>
      <c r="G55" s="69">
        <f>G16-G33</f>
        <v>-5</v>
      </c>
      <c r="H55" s="69">
        <f>H16-H33</f>
        <v>528</v>
      </c>
      <c r="I55" s="69">
        <f>I16-I33</f>
        <v>-1</v>
      </c>
      <c r="J55" s="69">
        <f>J16-J33</f>
        <v>106</v>
      </c>
      <c r="K55" s="69">
        <f>K16-K33</f>
        <v>105</v>
      </c>
      <c r="L55" s="69">
        <f>L16-L33</f>
        <v>0</v>
      </c>
      <c r="M55" s="69">
        <f>M16-M33</f>
        <v>0</v>
      </c>
      <c r="N55" s="69">
        <f>N16-N33</f>
        <v>-16</v>
      </c>
      <c r="O55" s="69">
        <f>O16-O33</f>
        <v>93</v>
      </c>
      <c r="P55" s="69">
        <f>P16-P33</f>
        <v>77</v>
      </c>
      <c r="Q55" s="69">
        <f>Q16-Q33</f>
        <v>0</v>
      </c>
      <c r="R55" s="69">
        <f>R16-R33</f>
        <v>-582</v>
      </c>
      <c r="S55" s="69">
        <f>S16-S33</f>
        <v>0</v>
      </c>
      <c r="T55" s="69">
        <f>T16-T33</f>
        <v>-582</v>
      </c>
      <c r="U55" s="69">
        <f>U16-U33</f>
        <v>128</v>
      </c>
    </row>
    <row r="56" spans="2:21">
      <c r="C56" s="69">
        <f>C26-C34</f>
        <v>0</v>
      </c>
      <c r="D56" s="69">
        <f>D26-D34</f>
        <v>0</v>
      </c>
      <c r="E56" s="69">
        <f>E26-E34</f>
        <v>-113</v>
      </c>
      <c r="F56" s="69">
        <f>F26-F34</f>
        <v>-113</v>
      </c>
      <c r="G56" s="69">
        <f>G26-G34</f>
        <v>0</v>
      </c>
      <c r="H56" s="69">
        <f>H26-H34</f>
        <v>-113</v>
      </c>
      <c r="I56" s="69">
        <f>I26-I34</f>
        <v>0</v>
      </c>
      <c r="J56" s="69">
        <f>J26-J34</f>
        <v>-25</v>
      </c>
      <c r="K56" s="69">
        <f>K26-K34</f>
        <v>-25</v>
      </c>
      <c r="L56" s="69">
        <f>L26-L34</f>
        <v>-39</v>
      </c>
      <c r="M56" s="69">
        <f>M26-M34</f>
        <v>0</v>
      </c>
      <c r="N56" s="69">
        <f>N26-N34</f>
        <v>47</v>
      </c>
      <c r="O56" s="69">
        <f>O26-O34</f>
        <v>43</v>
      </c>
      <c r="P56" s="69">
        <f>P26-P34</f>
        <v>90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-87</v>
      </c>
    </row>
    <row r="57" spans="2:21">
      <c r="C57" s="69">
        <f>C28-C35</f>
        <v>0</v>
      </c>
      <c r="D57" s="69">
        <f>D28-D35</f>
        <v>448</v>
      </c>
      <c r="E57" s="69">
        <f>E28-E35</f>
        <v>-28</v>
      </c>
      <c r="F57" s="69">
        <f>F28-F35</f>
        <v>420</v>
      </c>
      <c r="G57" s="69">
        <f>G28-G35</f>
        <v>-5</v>
      </c>
      <c r="H57" s="69">
        <f>H28-H35</f>
        <v>415</v>
      </c>
      <c r="I57" s="69">
        <f>I28-I35</f>
        <v>-1</v>
      </c>
      <c r="J57" s="69">
        <f>J28-J35</f>
        <v>81</v>
      </c>
      <c r="K57" s="69">
        <f>K28-K35</f>
        <v>80</v>
      </c>
      <c r="L57" s="69">
        <f>L28-L35</f>
        <v>-39</v>
      </c>
      <c r="M57" s="69">
        <f>M28-M35</f>
        <v>0</v>
      </c>
      <c r="N57" s="69">
        <f>N28-N35</f>
        <v>31</v>
      </c>
      <c r="O57" s="69">
        <f>O28-O35</f>
        <v>136</v>
      </c>
      <c r="P57" s="69">
        <f>P28-P35</f>
        <v>167</v>
      </c>
      <c r="Q57" s="69">
        <f>Q28-Q35</f>
        <v>0</v>
      </c>
      <c r="R57" s="69">
        <f>R28-R35</f>
        <v>-582</v>
      </c>
      <c r="S57" s="69">
        <f>S28-S35</f>
        <v>0</v>
      </c>
      <c r="T57" s="69">
        <f>T28-T35</f>
        <v>-582</v>
      </c>
      <c r="U57" s="69">
        <f>U28-U35</f>
        <v>41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IGNORE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IGNORE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IGNORE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IGNORE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IGNORE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IGNORE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IGNORE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IGNORE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458" priority="22" stopIfTrue="1">
      <formula>ABS(ROUND(C8,0)-C8)&gt;0</formula>
    </cfRule>
  </conditionalFormatting>
  <conditionalFormatting sqref="N49 N52">
    <cfRule type="cellIs" dxfId="457" priority="25" stopIfTrue="1" operator="equal">
      <formula>"FAIL"</formula>
    </cfRule>
  </conditionalFormatting>
  <conditionalFormatting sqref="N49">
    <cfRule type="cellIs" dxfId="456" priority="21" stopIfTrue="1" operator="equal">
      <formula>"PASS"</formula>
    </cfRule>
  </conditionalFormatting>
  <conditionalFormatting sqref="N52">
    <cfRule type="cellIs" dxfId="455" priority="20" stopIfTrue="1" operator="equal">
      <formula>"PASS"</formula>
    </cfRule>
  </conditionalFormatting>
  <conditionalFormatting sqref="C21:E21">
    <cfRule type="expression" dxfId="454" priority="19" stopIfTrue="1">
      <formula>ABS(ROUND(C21,0)-C21)&gt;0</formula>
    </cfRule>
  </conditionalFormatting>
  <conditionalFormatting sqref="G21">
    <cfRule type="expression" dxfId="453" priority="18" stopIfTrue="1">
      <formula>ABS(ROUND(G21,0)-G21)&gt;0</formula>
    </cfRule>
  </conditionalFormatting>
  <conditionalFormatting sqref="I21:J21">
    <cfRule type="expression" dxfId="452" priority="17" stopIfTrue="1">
      <formula>ABS(ROUND(I21,0)-I21)&gt;0</formula>
    </cfRule>
  </conditionalFormatting>
  <conditionalFormatting sqref="L21:O21">
    <cfRule type="expression" dxfId="451" priority="16" stopIfTrue="1">
      <formula>ABS(ROUND(L21,0)-L21)&gt;0</formula>
    </cfRule>
  </conditionalFormatting>
  <conditionalFormatting sqref="Q21:S21">
    <cfRule type="expression" dxfId="450" priority="15" stopIfTrue="1">
      <formula>ABS(ROUND(Q21,0)-Q21)&gt;0</formula>
    </cfRule>
  </conditionalFormatting>
  <conditionalFormatting sqref="C9:E9">
    <cfRule type="expression" dxfId="449" priority="14" stopIfTrue="1">
      <formula>ABS(ROUND(C9,0)-C9)&gt;0</formula>
    </cfRule>
  </conditionalFormatting>
  <conditionalFormatting sqref="G9">
    <cfRule type="expression" dxfId="448" priority="13" stopIfTrue="1">
      <formula>ABS(ROUND(G9,0)-G9)&gt;0</formula>
    </cfRule>
  </conditionalFormatting>
  <conditionalFormatting sqref="I9:J9">
    <cfRule type="expression" dxfId="447" priority="12" stopIfTrue="1">
      <formula>ABS(ROUND(I9,0)-I9)&gt;0</formula>
    </cfRule>
  </conditionalFormatting>
  <conditionalFormatting sqref="L9:O9">
    <cfRule type="expression" dxfId="446" priority="11" stopIfTrue="1">
      <formula>ABS(ROUND(L9,0)-L9)&gt;0</formula>
    </cfRule>
  </conditionalFormatting>
  <conditionalFormatting sqref="Q9:S9">
    <cfRule type="expression" dxfId="445" priority="10" stopIfTrue="1">
      <formula>ABS(ROUND(Q9,0)-Q9)&gt;0</formula>
    </cfRule>
  </conditionalFormatting>
  <conditionalFormatting sqref="C20:E20">
    <cfRule type="expression" dxfId="444" priority="9" stopIfTrue="1">
      <formula>ABS(ROUND(C20,0)-C20)&gt;0</formula>
    </cfRule>
  </conditionalFormatting>
  <conditionalFormatting sqref="G20">
    <cfRule type="expression" dxfId="443" priority="8" stopIfTrue="1">
      <formula>ABS(ROUND(G20,0)-G20)&gt;0</formula>
    </cfRule>
  </conditionalFormatting>
  <conditionalFormatting sqref="I20:J20">
    <cfRule type="expression" dxfId="442" priority="7" stopIfTrue="1">
      <formula>ABS(ROUND(I20,0)-I20)&gt;0</formula>
    </cfRule>
  </conditionalFormatting>
  <conditionalFormatting sqref="M20:O20">
    <cfRule type="expression" dxfId="441" priority="6" stopIfTrue="1">
      <formula>ABS(ROUND(M20,0)-M20)&gt;0</formula>
    </cfRule>
  </conditionalFormatting>
  <conditionalFormatting sqref="L20">
    <cfRule type="expression" dxfId="440" priority="5" stopIfTrue="1">
      <formula>ABS(ROUND(L20,0)-L20)&gt;0</formula>
    </cfRule>
  </conditionalFormatting>
  <conditionalFormatting sqref="Q20:S20">
    <cfRule type="expression" dxfId="439" priority="4" stopIfTrue="1">
      <formula>ABS(ROUND(Q20,0)-Q20)&gt;0</formula>
    </cfRule>
  </conditionalFormatting>
  <conditionalFormatting sqref="X28 X8:X13 X19:X23">
    <cfRule type="cellIs" dxfId="438" priority="23" stopIfTrue="1" operator="equal">
      <formula>0</formula>
    </cfRule>
    <cfRule type="cellIs" dxfId="437" priority="24" stopIfTrue="1" operator="notEqual">
      <formula>0</formula>
    </cfRule>
  </conditionalFormatting>
  <conditionalFormatting sqref="Q10:S10 L10:O10 I10:J10 G10 C10:E10">
    <cfRule type="expression" dxfId="436" priority="3" stopIfTrue="1">
      <formula>ABS(ROUND(C10,0)-C10)&gt;0</formula>
    </cfRule>
  </conditionalFormatting>
  <conditionalFormatting sqref="C33:U35">
    <cfRule type="expression" dxfId="435" priority="26">
      <formula>IF(C59="IGNORE","TRUE","FALSE")</formula>
    </cfRule>
    <cfRule type="expression" dxfId="434" priority="27">
      <formula>IF(C59="FLAG","TRUE","FALSE")</formula>
    </cfRule>
  </conditionalFormatting>
  <conditionalFormatting sqref="R30">
    <cfRule type="expression" dxfId="433" priority="2" stopIfTrue="1">
      <formula>ABS(ROUND(R30,0)-R30)&gt;0</formula>
    </cfRule>
  </conditionalFormatting>
  <conditionalFormatting sqref="C8">
    <cfRule type="expression" dxfId="432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58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3</v>
      </c>
      <c r="E8" s="33">
        <v>661</v>
      </c>
      <c r="F8" s="34">
        <f>SUM(D8:E8)</f>
        <v>664</v>
      </c>
      <c r="G8" s="33">
        <v>96</v>
      </c>
      <c r="H8" s="34">
        <f>SUM(C8,F8,G8)</f>
        <v>760</v>
      </c>
      <c r="I8" s="33">
        <v>0</v>
      </c>
      <c r="J8" s="33">
        <v>387</v>
      </c>
      <c r="K8" s="34">
        <f>SUM(I8:J8)</f>
        <v>387</v>
      </c>
      <c r="L8" s="33">
        <v>39</v>
      </c>
      <c r="M8" s="33">
        <v>21</v>
      </c>
      <c r="N8" s="33">
        <v>123</v>
      </c>
      <c r="O8" s="33">
        <v>93</v>
      </c>
      <c r="P8" s="34">
        <f>SUM(M8:O8)</f>
        <v>237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1423</v>
      </c>
      <c r="V8" s="4"/>
      <c r="W8" s="11">
        <v>1423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5126</v>
      </c>
      <c r="E12" s="33">
        <v>3128</v>
      </c>
      <c r="F12" s="34">
        <f>SUM(D12:E12)</f>
        <v>8254</v>
      </c>
      <c r="G12" s="33">
        <v>1336</v>
      </c>
      <c r="H12" s="34">
        <f>SUM(C12,F12,G12)</f>
        <v>9590</v>
      </c>
      <c r="I12" s="33">
        <v>46</v>
      </c>
      <c r="J12" s="33">
        <v>1265</v>
      </c>
      <c r="K12" s="34">
        <f>SUM(I12:J12)</f>
        <v>1311</v>
      </c>
      <c r="L12" s="33">
        <v>2460</v>
      </c>
      <c r="M12" s="33">
        <v>55</v>
      </c>
      <c r="N12" s="33">
        <v>2603</v>
      </c>
      <c r="O12" s="33">
        <v>288</v>
      </c>
      <c r="P12" s="34">
        <f>SUM(M12:O12)</f>
        <v>2946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16307</v>
      </c>
      <c r="V12" s="4"/>
      <c r="W12" s="11">
        <v>16307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5129</v>
      </c>
      <c r="E13" s="21">
        <f t="shared" si="1"/>
        <v>3789</v>
      </c>
      <c r="F13" s="21">
        <f t="shared" si="1"/>
        <v>8918</v>
      </c>
      <c r="G13" s="21">
        <f t="shared" si="1"/>
        <v>1432</v>
      </c>
      <c r="H13" s="21">
        <f t="shared" si="1"/>
        <v>10350</v>
      </c>
      <c r="I13" s="21">
        <f t="shared" si="1"/>
        <v>46</v>
      </c>
      <c r="J13" s="21">
        <f t="shared" si="1"/>
        <v>1652</v>
      </c>
      <c r="K13" s="21">
        <f t="shared" si="1"/>
        <v>1698</v>
      </c>
      <c r="L13" s="21">
        <f t="shared" si="1"/>
        <v>2499</v>
      </c>
      <c r="M13" s="21">
        <f t="shared" si="1"/>
        <v>76</v>
      </c>
      <c r="N13" s="21">
        <f t="shared" si="1"/>
        <v>2726</v>
      </c>
      <c r="O13" s="21">
        <f t="shared" si="1"/>
        <v>381</v>
      </c>
      <c r="P13" s="21">
        <f t="shared" si="1"/>
        <v>3183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17730</v>
      </c>
      <c r="V13" s="4"/>
      <c r="W13" s="11">
        <v>17730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5126</v>
      </c>
      <c r="E16" s="21">
        <f t="shared" si="2"/>
        <v>3780</v>
      </c>
      <c r="F16" s="21">
        <f t="shared" si="2"/>
        <v>8906</v>
      </c>
      <c r="G16" s="21">
        <f t="shared" si="2"/>
        <v>1432</v>
      </c>
      <c r="H16" s="21">
        <f t="shared" si="2"/>
        <v>10338</v>
      </c>
      <c r="I16" s="21">
        <f t="shared" si="2"/>
        <v>46</v>
      </c>
      <c r="J16" s="21">
        <f t="shared" si="2"/>
        <v>1652</v>
      </c>
      <c r="K16" s="21">
        <f t="shared" si="2"/>
        <v>1698</v>
      </c>
      <c r="L16" s="21">
        <f t="shared" si="2"/>
        <v>2499</v>
      </c>
      <c r="M16" s="21">
        <f t="shared" si="2"/>
        <v>76</v>
      </c>
      <c r="N16" s="21">
        <f t="shared" si="2"/>
        <v>2706</v>
      </c>
      <c r="O16" s="21">
        <f t="shared" si="2"/>
        <v>381</v>
      </c>
      <c r="P16" s="21">
        <f t="shared" si="2"/>
        <v>3163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17698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-3</v>
      </c>
      <c r="E19" s="33">
        <v>-9</v>
      </c>
      <c r="F19" s="34">
        <f>SUM(D19:E19)</f>
        <v>-12</v>
      </c>
      <c r="G19" s="33">
        <v>0</v>
      </c>
      <c r="H19" s="34">
        <f>SUM(C19,F19,G19)</f>
        <v>-12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-20</v>
      </c>
      <c r="O19" s="33">
        <v>0</v>
      </c>
      <c r="P19" s="34">
        <f>SUM(M19:O19)</f>
        <v>-20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-32</v>
      </c>
      <c r="W19" s="11">
        <v>-32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-22</v>
      </c>
      <c r="E22" s="33">
        <v>-260</v>
      </c>
      <c r="F22" s="34">
        <f>SUM(D22:E22)</f>
        <v>-282</v>
      </c>
      <c r="G22" s="33">
        <v>-16</v>
      </c>
      <c r="H22" s="34">
        <f>SUM(C22,F22,G22)</f>
        <v>-298</v>
      </c>
      <c r="I22" s="33">
        <v>0</v>
      </c>
      <c r="J22" s="33">
        <v>-510</v>
      </c>
      <c r="K22" s="34">
        <f>SUM(I22:J22)</f>
        <v>-510</v>
      </c>
      <c r="L22" s="33">
        <v>-3225</v>
      </c>
      <c r="M22" s="33">
        <v>-2</v>
      </c>
      <c r="N22" s="33">
        <v>-305</v>
      </c>
      <c r="O22" s="33">
        <v>-74</v>
      </c>
      <c r="P22" s="34">
        <f>SUM(M22:O22)</f>
        <v>-381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-4414</v>
      </c>
      <c r="V22" s="4"/>
      <c r="W22" s="11">
        <v>-4414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-25</v>
      </c>
      <c r="E23" s="21">
        <f t="shared" si="3"/>
        <v>-269</v>
      </c>
      <c r="F23" s="21">
        <f t="shared" si="3"/>
        <v>-294</v>
      </c>
      <c r="G23" s="21">
        <f t="shared" si="3"/>
        <v>-16</v>
      </c>
      <c r="H23" s="21">
        <f t="shared" si="3"/>
        <v>-310</v>
      </c>
      <c r="I23" s="21">
        <f t="shared" si="3"/>
        <v>0</v>
      </c>
      <c r="J23" s="21">
        <f t="shared" si="3"/>
        <v>-510</v>
      </c>
      <c r="K23" s="21">
        <f t="shared" si="3"/>
        <v>-510</v>
      </c>
      <c r="L23" s="21">
        <f t="shared" si="3"/>
        <v>-3225</v>
      </c>
      <c r="M23" s="21">
        <f t="shared" si="3"/>
        <v>-2</v>
      </c>
      <c r="N23" s="21">
        <f t="shared" si="3"/>
        <v>-325</v>
      </c>
      <c r="O23" s="21">
        <f t="shared" si="3"/>
        <v>-74</v>
      </c>
      <c r="P23" s="21">
        <f t="shared" si="3"/>
        <v>-401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-4446</v>
      </c>
      <c r="V23" s="4"/>
      <c r="W23" s="11">
        <v>-4446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-22</v>
      </c>
      <c r="E26" s="21">
        <f t="shared" si="4"/>
        <v>-260</v>
      </c>
      <c r="F26" s="21">
        <f t="shared" si="4"/>
        <v>-282</v>
      </c>
      <c r="G26" s="21">
        <f t="shared" si="4"/>
        <v>-16</v>
      </c>
      <c r="H26" s="21">
        <f t="shared" si="4"/>
        <v>-298</v>
      </c>
      <c r="I26" s="21">
        <f t="shared" si="4"/>
        <v>0</v>
      </c>
      <c r="J26" s="21">
        <f t="shared" si="4"/>
        <v>-510</v>
      </c>
      <c r="K26" s="21">
        <f t="shared" si="4"/>
        <v>-510</v>
      </c>
      <c r="L26" s="21">
        <f t="shared" si="4"/>
        <v>-3225</v>
      </c>
      <c r="M26" s="21">
        <f t="shared" si="4"/>
        <v>-2</v>
      </c>
      <c r="N26" s="21">
        <f t="shared" si="4"/>
        <v>-305</v>
      </c>
      <c r="O26" s="21">
        <f t="shared" si="4"/>
        <v>-74</v>
      </c>
      <c r="P26" s="21">
        <f t="shared" si="4"/>
        <v>-381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-4414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5104</v>
      </c>
      <c r="E28" s="17">
        <f t="shared" si="5"/>
        <v>3520</v>
      </c>
      <c r="F28" s="17">
        <f t="shared" si="5"/>
        <v>8624</v>
      </c>
      <c r="G28" s="17">
        <f t="shared" si="5"/>
        <v>1416</v>
      </c>
      <c r="H28" s="17">
        <f t="shared" si="5"/>
        <v>10040</v>
      </c>
      <c r="I28" s="17">
        <f t="shared" si="5"/>
        <v>46</v>
      </c>
      <c r="J28" s="17">
        <f t="shared" si="5"/>
        <v>1142</v>
      </c>
      <c r="K28" s="17">
        <f t="shared" si="5"/>
        <v>1188</v>
      </c>
      <c r="L28" s="17">
        <f t="shared" si="5"/>
        <v>-726</v>
      </c>
      <c r="M28" s="17">
        <f t="shared" si="5"/>
        <v>74</v>
      </c>
      <c r="N28" s="17">
        <f t="shared" si="5"/>
        <v>2401</v>
      </c>
      <c r="O28" s="17">
        <f t="shared" si="5"/>
        <v>307</v>
      </c>
      <c r="P28" s="17">
        <f t="shared" si="5"/>
        <v>2782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13284</v>
      </c>
      <c r="V28" s="4"/>
      <c r="W28" s="11">
        <v>13284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211</v>
      </c>
      <c r="K30" s="34">
        <f>SUM(I30:J30)</f>
        <v>211</v>
      </c>
      <c r="L30" s="33">
        <v>134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345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3261</v>
      </c>
      <c r="E33" s="38">
        <v>4528</v>
      </c>
      <c r="F33" s="38">
        <v>7789</v>
      </c>
      <c r="G33" s="38">
        <v>1570</v>
      </c>
      <c r="H33" s="38">
        <v>9359</v>
      </c>
      <c r="I33" s="38">
        <v>292</v>
      </c>
      <c r="J33" s="38">
        <v>1797</v>
      </c>
      <c r="K33" s="38">
        <v>2089</v>
      </c>
      <c r="L33" s="38">
        <v>2395</v>
      </c>
      <c r="M33" s="38">
        <v>76</v>
      </c>
      <c r="N33" s="38">
        <v>2787</v>
      </c>
      <c r="O33" s="38">
        <v>392</v>
      </c>
      <c r="P33" s="38">
        <v>3255</v>
      </c>
      <c r="Q33" s="38">
        <v>0</v>
      </c>
      <c r="R33" s="38">
        <v>0</v>
      </c>
      <c r="S33" s="38">
        <v>0</v>
      </c>
      <c r="T33" s="38">
        <v>0</v>
      </c>
      <c r="U33" s="38">
        <v>17098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-22</v>
      </c>
      <c r="E34" s="38">
        <v>-742</v>
      </c>
      <c r="F34" s="38">
        <v>-764</v>
      </c>
      <c r="G34" s="38">
        <v>-40</v>
      </c>
      <c r="H34" s="38">
        <v>-804</v>
      </c>
      <c r="I34" s="38">
        <v>0</v>
      </c>
      <c r="J34" s="38">
        <v>-559</v>
      </c>
      <c r="K34" s="38">
        <v>-559</v>
      </c>
      <c r="L34" s="38">
        <v>-2905</v>
      </c>
      <c r="M34" s="38">
        <v>-3</v>
      </c>
      <c r="N34" s="38">
        <v>-334</v>
      </c>
      <c r="O34" s="38">
        <v>-64</v>
      </c>
      <c r="P34" s="38">
        <v>-401</v>
      </c>
      <c r="Q34" s="38">
        <v>0</v>
      </c>
      <c r="R34" s="38">
        <v>0</v>
      </c>
      <c r="S34" s="38">
        <v>0</v>
      </c>
      <c r="T34" s="38">
        <v>0</v>
      </c>
      <c r="U34" s="38">
        <v>-4669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3239</v>
      </c>
      <c r="E35" s="38">
        <v>3786</v>
      </c>
      <c r="F35" s="38">
        <v>7025</v>
      </c>
      <c r="G35" s="38">
        <v>1530</v>
      </c>
      <c r="H35" s="38">
        <v>8555</v>
      </c>
      <c r="I35" s="38">
        <v>292</v>
      </c>
      <c r="J35" s="38">
        <v>1238</v>
      </c>
      <c r="K35" s="38">
        <v>1530</v>
      </c>
      <c r="L35" s="38">
        <v>-510</v>
      </c>
      <c r="M35" s="38">
        <v>73</v>
      </c>
      <c r="N35" s="38">
        <v>2453</v>
      </c>
      <c r="O35" s="38">
        <v>328</v>
      </c>
      <c r="P35" s="38">
        <v>2854</v>
      </c>
      <c r="Q35" s="38">
        <v>0</v>
      </c>
      <c r="R35" s="38">
        <v>0</v>
      </c>
      <c r="S35" s="38">
        <v>0</v>
      </c>
      <c r="T35" s="38">
        <v>0</v>
      </c>
      <c r="U35" s="38">
        <v>12429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2191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2191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5" spans="2:21">
      <c r="C55" s="69">
        <f>C16-C33</f>
        <v>0</v>
      </c>
      <c r="D55" s="69">
        <f>D16-D33</f>
        <v>1865</v>
      </c>
      <c r="E55" s="69">
        <f>E16-E33</f>
        <v>-748</v>
      </c>
      <c r="F55" s="69">
        <f>F16-F33</f>
        <v>1117</v>
      </c>
      <c r="G55" s="69">
        <f>G16-G33</f>
        <v>-138</v>
      </c>
      <c r="H55" s="69">
        <f>H16-H33</f>
        <v>979</v>
      </c>
      <c r="I55" s="69">
        <f>I16-I33</f>
        <v>-246</v>
      </c>
      <c r="J55" s="69">
        <f>J16-J33</f>
        <v>-145</v>
      </c>
      <c r="K55" s="69">
        <f>K16-K33</f>
        <v>-391</v>
      </c>
      <c r="L55" s="69">
        <f>L16-L33</f>
        <v>104</v>
      </c>
      <c r="M55" s="69">
        <f>M16-M33</f>
        <v>0</v>
      </c>
      <c r="N55" s="69">
        <f>N16-N33</f>
        <v>-81</v>
      </c>
      <c r="O55" s="69">
        <f>O16-O33</f>
        <v>-11</v>
      </c>
      <c r="P55" s="69">
        <f>P16-P33</f>
        <v>-92</v>
      </c>
      <c r="Q55" s="69">
        <f>Q16-Q33</f>
        <v>0</v>
      </c>
      <c r="R55" s="69">
        <f>R16-R33</f>
        <v>0</v>
      </c>
      <c r="S55" s="69">
        <f>S16-S33</f>
        <v>0</v>
      </c>
      <c r="T55" s="69">
        <f>T16-T33</f>
        <v>0</v>
      </c>
      <c r="U55" s="69">
        <f>U16-U33</f>
        <v>600</v>
      </c>
    </row>
    <row r="56" spans="2:21">
      <c r="C56" s="69">
        <f>C26-C34</f>
        <v>0</v>
      </c>
      <c r="D56" s="69">
        <f>D26-D34</f>
        <v>0</v>
      </c>
      <c r="E56" s="69">
        <f>E26-E34</f>
        <v>482</v>
      </c>
      <c r="F56" s="69">
        <f>F26-F34</f>
        <v>482</v>
      </c>
      <c r="G56" s="69">
        <f>G26-G34</f>
        <v>24</v>
      </c>
      <c r="H56" s="69">
        <f>H26-H34</f>
        <v>506</v>
      </c>
      <c r="I56" s="69">
        <f>I26-I34</f>
        <v>0</v>
      </c>
      <c r="J56" s="69">
        <f>J26-J34</f>
        <v>49</v>
      </c>
      <c r="K56" s="69">
        <f>K26-K34</f>
        <v>49</v>
      </c>
      <c r="L56" s="69">
        <f>L26-L34</f>
        <v>-320</v>
      </c>
      <c r="M56" s="69">
        <f>M26-M34</f>
        <v>1</v>
      </c>
      <c r="N56" s="69">
        <f>N26-N34</f>
        <v>29</v>
      </c>
      <c r="O56" s="69">
        <f>O26-O34</f>
        <v>-10</v>
      </c>
      <c r="P56" s="69">
        <f>P26-P34</f>
        <v>20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255</v>
      </c>
    </row>
    <row r="57" spans="2:21">
      <c r="C57" s="69">
        <f>C28-C35</f>
        <v>0</v>
      </c>
      <c r="D57" s="69">
        <f>D28-D35</f>
        <v>1865</v>
      </c>
      <c r="E57" s="69">
        <f>E28-E35</f>
        <v>-266</v>
      </c>
      <c r="F57" s="69">
        <f>F28-F35</f>
        <v>1599</v>
      </c>
      <c r="G57" s="69">
        <f>G28-G35</f>
        <v>-114</v>
      </c>
      <c r="H57" s="69">
        <f>H28-H35</f>
        <v>1485</v>
      </c>
      <c r="I57" s="69">
        <f>I28-I35</f>
        <v>-246</v>
      </c>
      <c r="J57" s="69">
        <f>J28-J35</f>
        <v>-96</v>
      </c>
      <c r="K57" s="69">
        <f>K28-K35</f>
        <v>-342</v>
      </c>
      <c r="L57" s="69">
        <f>L28-L35</f>
        <v>-216</v>
      </c>
      <c r="M57" s="69">
        <f>M28-M35</f>
        <v>1</v>
      </c>
      <c r="N57" s="69">
        <f>N28-N35</f>
        <v>-52</v>
      </c>
      <c r="O57" s="69">
        <f>O28-O35</f>
        <v>-21</v>
      </c>
      <c r="P57" s="69">
        <f>P28-P35</f>
        <v>-72</v>
      </c>
      <c r="Q57" s="69">
        <f>Q28-Q35</f>
        <v>0</v>
      </c>
      <c r="R57" s="69">
        <f>R28-R35</f>
        <v>0</v>
      </c>
      <c r="S57" s="69">
        <f>S28-S35</f>
        <v>0</v>
      </c>
      <c r="T57" s="69">
        <f>T28-T35</f>
        <v>0</v>
      </c>
      <c r="U57" s="69">
        <f>U28-U35</f>
        <v>855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FLAG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FLAG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IGNORE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IGNORE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IGNORE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FLAG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FLAG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FLAG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431" priority="22" stopIfTrue="1">
      <formula>ABS(ROUND(C8,0)-C8)&gt;0</formula>
    </cfRule>
  </conditionalFormatting>
  <conditionalFormatting sqref="N49 N52">
    <cfRule type="cellIs" dxfId="430" priority="25" stopIfTrue="1" operator="equal">
      <formula>"FAIL"</formula>
    </cfRule>
  </conditionalFormatting>
  <conditionalFormatting sqref="N49">
    <cfRule type="cellIs" dxfId="429" priority="21" stopIfTrue="1" operator="equal">
      <formula>"PASS"</formula>
    </cfRule>
  </conditionalFormatting>
  <conditionalFormatting sqref="N52">
    <cfRule type="cellIs" dxfId="428" priority="20" stopIfTrue="1" operator="equal">
      <formula>"PASS"</formula>
    </cfRule>
  </conditionalFormatting>
  <conditionalFormatting sqref="C21:E21">
    <cfRule type="expression" dxfId="427" priority="19" stopIfTrue="1">
      <formula>ABS(ROUND(C21,0)-C21)&gt;0</formula>
    </cfRule>
  </conditionalFormatting>
  <conditionalFormatting sqref="G21">
    <cfRule type="expression" dxfId="426" priority="18" stopIfTrue="1">
      <formula>ABS(ROUND(G21,0)-G21)&gt;0</formula>
    </cfRule>
  </conditionalFormatting>
  <conditionalFormatting sqref="I21:J21">
    <cfRule type="expression" dxfId="425" priority="17" stopIfTrue="1">
      <formula>ABS(ROUND(I21,0)-I21)&gt;0</formula>
    </cfRule>
  </conditionalFormatting>
  <conditionalFormatting sqref="L21:O21">
    <cfRule type="expression" dxfId="424" priority="16" stopIfTrue="1">
      <formula>ABS(ROUND(L21,0)-L21)&gt;0</formula>
    </cfRule>
  </conditionalFormatting>
  <conditionalFormatting sqref="Q21:S21">
    <cfRule type="expression" dxfId="423" priority="15" stopIfTrue="1">
      <formula>ABS(ROUND(Q21,0)-Q21)&gt;0</formula>
    </cfRule>
  </conditionalFormatting>
  <conditionalFormatting sqref="C9:E9">
    <cfRule type="expression" dxfId="422" priority="14" stopIfTrue="1">
      <formula>ABS(ROUND(C9,0)-C9)&gt;0</formula>
    </cfRule>
  </conditionalFormatting>
  <conditionalFormatting sqref="G9">
    <cfRule type="expression" dxfId="421" priority="13" stopIfTrue="1">
      <formula>ABS(ROUND(G9,0)-G9)&gt;0</formula>
    </cfRule>
  </conditionalFormatting>
  <conditionalFormatting sqref="I9:J9">
    <cfRule type="expression" dxfId="420" priority="12" stopIfTrue="1">
      <formula>ABS(ROUND(I9,0)-I9)&gt;0</formula>
    </cfRule>
  </conditionalFormatting>
  <conditionalFormatting sqref="L9:O9">
    <cfRule type="expression" dxfId="419" priority="11" stopIfTrue="1">
      <formula>ABS(ROUND(L9,0)-L9)&gt;0</formula>
    </cfRule>
  </conditionalFormatting>
  <conditionalFormatting sqref="Q9:S9">
    <cfRule type="expression" dxfId="418" priority="10" stopIfTrue="1">
      <formula>ABS(ROUND(Q9,0)-Q9)&gt;0</formula>
    </cfRule>
  </conditionalFormatting>
  <conditionalFormatting sqref="C20:E20">
    <cfRule type="expression" dxfId="417" priority="9" stopIfTrue="1">
      <formula>ABS(ROUND(C20,0)-C20)&gt;0</formula>
    </cfRule>
  </conditionalFormatting>
  <conditionalFormatting sqref="G20">
    <cfRule type="expression" dxfId="416" priority="8" stopIfTrue="1">
      <formula>ABS(ROUND(G20,0)-G20)&gt;0</formula>
    </cfRule>
  </conditionalFormatting>
  <conditionalFormatting sqref="I20:J20">
    <cfRule type="expression" dxfId="415" priority="7" stopIfTrue="1">
      <formula>ABS(ROUND(I20,0)-I20)&gt;0</formula>
    </cfRule>
  </conditionalFormatting>
  <conditionalFormatting sqref="M20:O20">
    <cfRule type="expression" dxfId="414" priority="6" stopIfTrue="1">
      <formula>ABS(ROUND(M20,0)-M20)&gt;0</formula>
    </cfRule>
  </conditionalFormatting>
  <conditionalFormatting sqref="L20">
    <cfRule type="expression" dxfId="413" priority="5" stopIfTrue="1">
      <formula>ABS(ROUND(L20,0)-L20)&gt;0</formula>
    </cfRule>
  </conditionalFormatting>
  <conditionalFormatting sqref="Q20:S20">
    <cfRule type="expression" dxfId="412" priority="4" stopIfTrue="1">
      <formula>ABS(ROUND(Q20,0)-Q20)&gt;0</formula>
    </cfRule>
  </conditionalFormatting>
  <conditionalFormatting sqref="X28 X8:X13 X19:X23">
    <cfRule type="cellIs" dxfId="411" priority="23" stopIfTrue="1" operator="equal">
      <formula>0</formula>
    </cfRule>
    <cfRule type="cellIs" dxfId="410" priority="24" stopIfTrue="1" operator="notEqual">
      <formula>0</formula>
    </cfRule>
  </conditionalFormatting>
  <conditionalFormatting sqref="Q10:S10 L10:O10 I10:J10 G10 C10:E10">
    <cfRule type="expression" dxfId="409" priority="3" stopIfTrue="1">
      <formula>ABS(ROUND(C10,0)-C10)&gt;0</formula>
    </cfRule>
  </conditionalFormatting>
  <conditionalFormatting sqref="C33:U35">
    <cfRule type="expression" dxfId="408" priority="26">
      <formula>IF(C59="IGNORE","TRUE","FALSE")</formula>
    </cfRule>
    <cfRule type="expression" dxfId="407" priority="27">
      <formula>IF(C59="FLAG","TRUE","FALSE")</formula>
    </cfRule>
  </conditionalFormatting>
  <conditionalFormatting sqref="R30">
    <cfRule type="expression" dxfId="406" priority="2" stopIfTrue="1">
      <formula>ABS(ROUND(R30,0)-R30)&gt;0</formula>
    </cfRule>
  </conditionalFormatting>
  <conditionalFormatting sqref="C8">
    <cfRule type="expression" dxfId="405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B1:X60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59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1</v>
      </c>
      <c r="D8" s="33">
        <v>53</v>
      </c>
      <c r="E8" s="33">
        <v>254</v>
      </c>
      <c r="F8" s="34">
        <f>SUM(D8:E8)</f>
        <v>307</v>
      </c>
      <c r="G8" s="33">
        <v>71</v>
      </c>
      <c r="H8" s="34">
        <f>SUM(C8,F8,G8)</f>
        <v>379</v>
      </c>
      <c r="I8" s="33">
        <v>29</v>
      </c>
      <c r="J8" s="33">
        <v>84</v>
      </c>
      <c r="K8" s="34">
        <f>SUM(I8:J8)</f>
        <v>113</v>
      </c>
      <c r="L8" s="33">
        <v>18</v>
      </c>
      <c r="M8" s="33">
        <v>0</v>
      </c>
      <c r="N8" s="33">
        <v>156</v>
      </c>
      <c r="O8" s="33">
        <v>0</v>
      </c>
      <c r="P8" s="34">
        <f>SUM(M8:O8)</f>
        <v>156</v>
      </c>
      <c r="Q8" s="33">
        <v>0</v>
      </c>
      <c r="R8" s="33">
        <v>0</v>
      </c>
      <c r="S8" s="33">
        <v>171</v>
      </c>
      <c r="T8" s="34">
        <f>SUM(Q8:S8)</f>
        <v>171</v>
      </c>
      <c r="U8" s="35">
        <f>SUM(H8,K8,L8,P8,T8)</f>
        <v>837</v>
      </c>
      <c r="V8" s="4"/>
      <c r="W8" s="11">
        <v>837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>W11-U11</f>
        <v>0</v>
      </c>
    </row>
    <row r="12" spans="2:24" ht="12.75" customHeight="1">
      <c r="B12" s="39" t="s">
        <v>11</v>
      </c>
      <c r="C12" s="33">
        <v>30</v>
      </c>
      <c r="D12" s="33">
        <v>1195</v>
      </c>
      <c r="E12" s="33">
        <v>5718</v>
      </c>
      <c r="F12" s="34">
        <f>SUM(D12:E12)</f>
        <v>6913</v>
      </c>
      <c r="G12" s="33">
        <v>1611</v>
      </c>
      <c r="H12" s="34">
        <f>SUM(C12,F12,G12)</f>
        <v>8554</v>
      </c>
      <c r="I12" s="33">
        <v>647</v>
      </c>
      <c r="J12" s="33">
        <v>1881</v>
      </c>
      <c r="K12" s="34">
        <f>SUM(I12:J12)</f>
        <v>2528</v>
      </c>
      <c r="L12" s="33">
        <v>406</v>
      </c>
      <c r="M12" s="33">
        <v>0</v>
      </c>
      <c r="N12" s="33">
        <v>3523</v>
      </c>
      <c r="O12" s="33">
        <v>0</v>
      </c>
      <c r="P12" s="34">
        <f>SUM(M12:O12)</f>
        <v>3523</v>
      </c>
      <c r="Q12" s="33">
        <v>0</v>
      </c>
      <c r="R12" s="33">
        <v>0</v>
      </c>
      <c r="S12" s="33">
        <v>3846</v>
      </c>
      <c r="T12" s="34">
        <f>SUM(Q12:S12)</f>
        <v>3846</v>
      </c>
      <c r="U12" s="35">
        <f>SUM(H12,K12,L12,P12,T12)</f>
        <v>18857</v>
      </c>
      <c r="V12" s="4"/>
      <c r="W12" s="11">
        <v>18857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31</v>
      </c>
      <c r="D13" s="21">
        <f t="shared" si="1"/>
        <v>1248</v>
      </c>
      <c r="E13" s="21">
        <f t="shared" si="1"/>
        <v>5972</v>
      </c>
      <c r="F13" s="21">
        <f t="shared" si="1"/>
        <v>7220</v>
      </c>
      <c r="G13" s="21">
        <f t="shared" si="1"/>
        <v>1682</v>
      </c>
      <c r="H13" s="21">
        <f t="shared" si="1"/>
        <v>8933</v>
      </c>
      <c r="I13" s="21">
        <f t="shared" si="1"/>
        <v>676</v>
      </c>
      <c r="J13" s="21">
        <f t="shared" si="1"/>
        <v>1965</v>
      </c>
      <c r="K13" s="21">
        <f t="shared" si="1"/>
        <v>2641</v>
      </c>
      <c r="L13" s="21">
        <f t="shared" si="1"/>
        <v>424</v>
      </c>
      <c r="M13" s="21">
        <f t="shared" si="1"/>
        <v>0</v>
      </c>
      <c r="N13" s="21">
        <f t="shared" si="1"/>
        <v>3679</v>
      </c>
      <c r="O13" s="21">
        <f t="shared" si="1"/>
        <v>0</v>
      </c>
      <c r="P13" s="21">
        <f t="shared" si="1"/>
        <v>3679</v>
      </c>
      <c r="Q13" s="21">
        <f t="shared" si="1"/>
        <v>0</v>
      </c>
      <c r="R13" s="21">
        <f t="shared" si="1"/>
        <v>0</v>
      </c>
      <c r="S13" s="21">
        <f t="shared" si="1"/>
        <v>4017</v>
      </c>
      <c r="T13" s="21">
        <f t="shared" si="1"/>
        <v>4017</v>
      </c>
      <c r="U13" s="22">
        <f t="shared" si="1"/>
        <v>19694</v>
      </c>
      <c r="V13" s="4"/>
      <c r="W13" s="11">
        <v>19694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31</v>
      </c>
      <c r="D16" s="21">
        <f t="shared" si="2"/>
        <v>1248</v>
      </c>
      <c r="E16" s="21">
        <f t="shared" si="2"/>
        <v>5972</v>
      </c>
      <c r="F16" s="21">
        <f t="shared" si="2"/>
        <v>7220</v>
      </c>
      <c r="G16" s="21">
        <f t="shared" si="2"/>
        <v>1682</v>
      </c>
      <c r="H16" s="21">
        <f t="shared" si="2"/>
        <v>8933</v>
      </c>
      <c r="I16" s="21">
        <f t="shared" si="2"/>
        <v>676</v>
      </c>
      <c r="J16" s="21">
        <f t="shared" si="2"/>
        <v>1965</v>
      </c>
      <c r="K16" s="21">
        <f t="shared" si="2"/>
        <v>2641</v>
      </c>
      <c r="L16" s="21">
        <f t="shared" si="2"/>
        <v>424</v>
      </c>
      <c r="M16" s="21">
        <f t="shared" si="2"/>
        <v>0</v>
      </c>
      <c r="N16" s="21">
        <f t="shared" si="2"/>
        <v>3679</v>
      </c>
      <c r="O16" s="21">
        <f t="shared" si="2"/>
        <v>0</v>
      </c>
      <c r="P16" s="21">
        <f t="shared" si="2"/>
        <v>3679</v>
      </c>
      <c r="Q16" s="21">
        <f t="shared" si="2"/>
        <v>0</v>
      </c>
      <c r="R16" s="21">
        <f t="shared" si="2"/>
        <v>0</v>
      </c>
      <c r="S16" s="21">
        <f t="shared" si="2"/>
        <v>4017</v>
      </c>
      <c r="T16" s="21">
        <f t="shared" si="2"/>
        <v>4017</v>
      </c>
      <c r="U16" s="35">
        <f>SUM(H16,K16,L16,P16,T16)</f>
        <v>19694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 t="shared" ref="X19:X23" si="3"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 t="shared" si="3"/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 t="shared" si="3"/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-1025</v>
      </c>
      <c r="F22" s="34">
        <f>SUM(D22:E22)</f>
        <v>-1025</v>
      </c>
      <c r="G22" s="33">
        <v>-209</v>
      </c>
      <c r="H22" s="34">
        <f>SUM(C22,F22,G22)</f>
        <v>-1234</v>
      </c>
      <c r="I22" s="33">
        <v>0</v>
      </c>
      <c r="J22" s="33">
        <v>-686</v>
      </c>
      <c r="K22" s="34">
        <f>SUM(I22:J22)</f>
        <v>-686</v>
      </c>
      <c r="L22" s="33">
        <v>-1021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0</v>
      </c>
      <c r="R22" s="33">
        <v>0</v>
      </c>
      <c r="S22" s="33">
        <v>-2231</v>
      </c>
      <c r="T22" s="34">
        <f>SUM(Q22:S22)</f>
        <v>-2231</v>
      </c>
      <c r="U22" s="35">
        <f>SUM(H22,K22,L22,P22,T22)</f>
        <v>-5172</v>
      </c>
      <c r="V22" s="4"/>
      <c r="W22" s="11">
        <v>-5172</v>
      </c>
      <c r="X22" s="12">
        <f t="shared" si="3"/>
        <v>0</v>
      </c>
    </row>
    <row r="23" spans="2:24" ht="12.75" customHeight="1">
      <c r="B23" s="75" t="s">
        <v>102</v>
      </c>
      <c r="C23" s="21">
        <f t="shared" ref="C23:T23" si="4">SUM(C19:C22)</f>
        <v>0</v>
      </c>
      <c r="D23" s="21">
        <f t="shared" si="4"/>
        <v>0</v>
      </c>
      <c r="E23" s="21">
        <f t="shared" si="4"/>
        <v>-1025</v>
      </c>
      <c r="F23" s="21">
        <f t="shared" si="4"/>
        <v>-1025</v>
      </c>
      <c r="G23" s="21">
        <f t="shared" si="4"/>
        <v>-209</v>
      </c>
      <c r="H23" s="21">
        <f t="shared" si="4"/>
        <v>-1234</v>
      </c>
      <c r="I23" s="21">
        <f t="shared" si="4"/>
        <v>0</v>
      </c>
      <c r="J23" s="21">
        <f t="shared" si="4"/>
        <v>-686</v>
      </c>
      <c r="K23" s="21">
        <f t="shared" si="4"/>
        <v>-686</v>
      </c>
      <c r="L23" s="21">
        <f t="shared" si="4"/>
        <v>-1021</v>
      </c>
      <c r="M23" s="21">
        <f t="shared" si="4"/>
        <v>0</v>
      </c>
      <c r="N23" s="21">
        <f t="shared" si="4"/>
        <v>0</v>
      </c>
      <c r="O23" s="21">
        <f t="shared" si="4"/>
        <v>0</v>
      </c>
      <c r="P23" s="21">
        <f t="shared" si="4"/>
        <v>0</v>
      </c>
      <c r="Q23" s="21">
        <f t="shared" si="4"/>
        <v>0</v>
      </c>
      <c r="R23" s="21">
        <f t="shared" si="4"/>
        <v>0</v>
      </c>
      <c r="S23" s="21">
        <f t="shared" si="4"/>
        <v>-2231</v>
      </c>
      <c r="T23" s="21">
        <f t="shared" si="4"/>
        <v>-2231</v>
      </c>
      <c r="U23" s="22">
        <f>SUM(H23,K23,L23,P23,T23)</f>
        <v>-5172</v>
      </c>
      <c r="V23" s="4"/>
      <c r="W23" s="11">
        <v>-5172</v>
      </c>
      <c r="X23" s="12">
        <f t="shared" si="3"/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5">SUM(C22,C25)</f>
        <v>0</v>
      </c>
      <c r="D26" s="21">
        <f t="shared" si="5"/>
        <v>0</v>
      </c>
      <c r="E26" s="21">
        <f t="shared" si="5"/>
        <v>-1025</v>
      </c>
      <c r="F26" s="21">
        <f t="shared" si="5"/>
        <v>-1025</v>
      </c>
      <c r="G26" s="21">
        <f t="shared" si="5"/>
        <v>-209</v>
      </c>
      <c r="H26" s="21">
        <f t="shared" si="5"/>
        <v>-1234</v>
      </c>
      <c r="I26" s="21">
        <f t="shared" si="5"/>
        <v>0</v>
      </c>
      <c r="J26" s="21">
        <f t="shared" si="5"/>
        <v>-686</v>
      </c>
      <c r="K26" s="21">
        <f t="shared" si="5"/>
        <v>-686</v>
      </c>
      <c r="L26" s="21">
        <f t="shared" si="5"/>
        <v>-1021</v>
      </c>
      <c r="M26" s="21">
        <f t="shared" si="5"/>
        <v>0</v>
      </c>
      <c r="N26" s="21">
        <f t="shared" si="5"/>
        <v>0</v>
      </c>
      <c r="O26" s="21">
        <f t="shared" si="5"/>
        <v>0</v>
      </c>
      <c r="P26" s="21">
        <f t="shared" si="5"/>
        <v>0</v>
      </c>
      <c r="Q26" s="21">
        <f t="shared" si="5"/>
        <v>0</v>
      </c>
      <c r="R26" s="21">
        <f t="shared" si="5"/>
        <v>0</v>
      </c>
      <c r="S26" s="21">
        <f t="shared" si="5"/>
        <v>-2231</v>
      </c>
      <c r="T26" s="21">
        <f t="shared" si="5"/>
        <v>-2231</v>
      </c>
      <c r="U26" s="22">
        <f>SUM(H26,K26,L26,P26,T26)</f>
        <v>-5172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6">C13+C23</f>
        <v>31</v>
      </c>
      <c r="D28" s="17">
        <f t="shared" si="6"/>
        <v>1248</v>
      </c>
      <c r="E28" s="17">
        <f t="shared" si="6"/>
        <v>4947</v>
      </c>
      <c r="F28" s="17">
        <f t="shared" si="6"/>
        <v>6195</v>
      </c>
      <c r="G28" s="17">
        <f t="shared" si="6"/>
        <v>1473</v>
      </c>
      <c r="H28" s="17">
        <f t="shared" si="6"/>
        <v>7699</v>
      </c>
      <c r="I28" s="17">
        <f t="shared" si="6"/>
        <v>676</v>
      </c>
      <c r="J28" s="17">
        <f t="shared" si="6"/>
        <v>1279</v>
      </c>
      <c r="K28" s="17">
        <f t="shared" si="6"/>
        <v>1955</v>
      </c>
      <c r="L28" s="17">
        <f t="shared" si="6"/>
        <v>-597</v>
      </c>
      <c r="M28" s="17">
        <f t="shared" si="6"/>
        <v>0</v>
      </c>
      <c r="N28" s="17">
        <f t="shared" si="6"/>
        <v>3679</v>
      </c>
      <c r="O28" s="17">
        <f t="shared" si="6"/>
        <v>0</v>
      </c>
      <c r="P28" s="17">
        <f t="shared" si="6"/>
        <v>3679</v>
      </c>
      <c r="Q28" s="17">
        <f t="shared" si="6"/>
        <v>0</v>
      </c>
      <c r="R28" s="17">
        <f t="shared" si="6"/>
        <v>0</v>
      </c>
      <c r="S28" s="17">
        <f t="shared" si="6"/>
        <v>1786</v>
      </c>
      <c r="T28" s="17">
        <f t="shared" si="6"/>
        <v>1786</v>
      </c>
      <c r="U28" s="18">
        <f t="shared" si="6"/>
        <v>14522</v>
      </c>
      <c r="V28" s="4"/>
      <c r="W28" s="11">
        <v>14522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21</v>
      </c>
      <c r="D33" s="38">
        <v>1126</v>
      </c>
      <c r="E33" s="38">
        <v>4038</v>
      </c>
      <c r="F33" s="38">
        <v>5164</v>
      </c>
      <c r="G33" s="38">
        <v>2759</v>
      </c>
      <c r="H33" s="38">
        <v>7944</v>
      </c>
      <c r="I33" s="38">
        <v>665</v>
      </c>
      <c r="J33" s="38">
        <v>2215</v>
      </c>
      <c r="K33" s="38">
        <v>2880</v>
      </c>
      <c r="L33" s="38">
        <v>289</v>
      </c>
      <c r="M33" s="38">
        <v>0</v>
      </c>
      <c r="N33" s="38">
        <v>3684</v>
      </c>
      <c r="O33" s="38">
        <v>0</v>
      </c>
      <c r="P33" s="38">
        <v>3684</v>
      </c>
      <c r="Q33" s="38">
        <v>0</v>
      </c>
      <c r="R33" s="38">
        <v>0</v>
      </c>
      <c r="S33" s="38">
        <v>3682</v>
      </c>
      <c r="T33" s="38">
        <v>3682</v>
      </c>
      <c r="U33" s="38">
        <v>18479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-1214</v>
      </c>
      <c r="F34" s="38">
        <v>-1214</v>
      </c>
      <c r="G34" s="38">
        <v>-97</v>
      </c>
      <c r="H34" s="38">
        <v>-1311</v>
      </c>
      <c r="I34" s="38">
        <v>0</v>
      </c>
      <c r="J34" s="38">
        <v>-757</v>
      </c>
      <c r="K34" s="38">
        <v>-757</v>
      </c>
      <c r="L34" s="38">
        <v>-1052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-2101</v>
      </c>
      <c r="T34" s="38">
        <v>-2101</v>
      </c>
      <c r="U34" s="38">
        <v>-5221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21</v>
      </c>
      <c r="D35" s="38">
        <v>1126</v>
      </c>
      <c r="E35" s="38">
        <v>2824</v>
      </c>
      <c r="F35" s="38">
        <v>3950</v>
      </c>
      <c r="G35" s="38">
        <v>2662</v>
      </c>
      <c r="H35" s="38">
        <v>6633</v>
      </c>
      <c r="I35" s="38">
        <v>665</v>
      </c>
      <c r="J35" s="38">
        <v>1458</v>
      </c>
      <c r="K35" s="38">
        <v>2123</v>
      </c>
      <c r="L35" s="38">
        <v>-763</v>
      </c>
      <c r="M35" s="38">
        <v>0</v>
      </c>
      <c r="N35" s="38">
        <v>3684</v>
      </c>
      <c r="O35" s="38">
        <v>0</v>
      </c>
      <c r="P35" s="38">
        <v>3684</v>
      </c>
      <c r="Q35" s="38">
        <v>0</v>
      </c>
      <c r="R35" s="38">
        <v>0</v>
      </c>
      <c r="S35" s="38">
        <v>1581</v>
      </c>
      <c r="T35" s="38">
        <v>1581</v>
      </c>
      <c r="U35" s="38">
        <v>13258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>
      <c r="C54" s="69">
        <f>C16-C33</f>
        <v>10</v>
      </c>
      <c r="D54" s="69">
        <f>D16-D33</f>
        <v>122</v>
      </c>
      <c r="E54" s="69">
        <f>E16-E33</f>
        <v>1934</v>
      </c>
      <c r="F54" s="69">
        <f>F16-F33</f>
        <v>2056</v>
      </c>
      <c r="G54" s="69">
        <f>G16-G33</f>
        <v>-1077</v>
      </c>
      <c r="H54" s="69">
        <f>H16-H33</f>
        <v>989</v>
      </c>
      <c r="I54" s="69">
        <f>I16-I33</f>
        <v>11</v>
      </c>
      <c r="J54" s="69">
        <f>J16-J33</f>
        <v>-250</v>
      </c>
      <c r="K54" s="69">
        <f>K16-K33</f>
        <v>-239</v>
      </c>
      <c r="L54" s="69">
        <f>L16-L33</f>
        <v>135</v>
      </c>
      <c r="M54" s="69">
        <f>M16-M33</f>
        <v>0</v>
      </c>
      <c r="N54" s="69">
        <f>N16-N33</f>
        <v>-5</v>
      </c>
      <c r="O54" s="69">
        <f>O16-O33</f>
        <v>0</v>
      </c>
      <c r="P54" s="69">
        <f>P16-P33</f>
        <v>-5</v>
      </c>
      <c r="Q54" s="69">
        <f>Q16-Q33</f>
        <v>0</v>
      </c>
      <c r="R54" s="69">
        <f>R16-R33</f>
        <v>0</v>
      </c>
      <c r="S54" s="69">
        <f>S16-S33</f>
        <v>335</v>
      </c>
      <c r="T54" s="69">
        <f>T16-T33</f>
        <v>335</v>
      </c>
      <c r="U54" s="69">
        <f>U16-U33</f>
        <v>1215</v>
      </c>
    </row>
    <row r="55" spans="2:21">
      <c r="C55" s="69">
        <f>C26-C34</f>
        <v>0</v>
      </c>
      <c r="D55" s="69">
        <f>D26-D34</f>
        <v>0</v>
      </c>
      <c r="E55" s="69">
        <f>E26-E34</f>
        <v>189</v>
      </c>
      <c r="F55" s="69">
        <f>F26-F34</f>
        <v>189</v>
      </c>
      <c r="G55" s="69">
        <f>G26-G34</f>
        <v>-112</v>
      </c>
      <c r="H55" s="69">
        <f>H26-H34</f>
        <v>77</v>
      </c>
      <c r="I55" s="69">
        <f>I26-I34</f>
        <v>0</v>
      </c>
      <c r="J55" s="69">
        <f>J26-J34</f>
        <v>71</v>
      </c>
      <c r="K55" s="69">
        <f>K26-K34</f>
        <v>71</v>
      </c>
      <c r="L55" s="69">
        <f>L26-L34</f>
        <v>31</v>
      </c>
      <c r="M55" s="69">
        <f>M26-M34</f>
        <v>0</v>
      </c>
      <c r="N55" s="69">
        <f>N26-N34</f>
        <v>0</v>
      </c>
      <c r="O55" s="69">
        <f>O26-O34</f>
        <v>0</v>
      </c>
      <c r="P55" s="69">
        <f>P26-P34</f>
        <v>0</v>
      </c>
      <c r="Q55" s="69">
        <f>Q26-Q34</f>
        <v>0</v>
      </c>
      <c r="R55" s="69">
        <f>R26-R34</f>
        <v>0</v>
      </c>
      <c r="S55" s="69">
        <f>S26-S34</f>
        <v>-130</v>
      </c>
      <c r="T55" s="69">
        <f>T26-T34</f>
        <v>-130</v>
      </c>
      <c r="U55" s="69">
        <f>U26-U34</f>
        <v>49</v>
      </c>
    </row>
    <row r="56" spans="2:21">
      <c r="C56" s="69">
        <f>C28-C35</f>
        <v>10</v>
      </c>
      <c r="D56" s="69">
        <f>D28-D35</f>
        <v>122</v>
      </c>
      <c r="E56" s="69">
        <f>E28-E35</f>
        <v>2123</v>
      </c>
      <c r="F56" s="69">
        <f>F28-F35</f>
        <v>2245</v>
      </c>
      <c r="G56" s="69">
        <f>G28-G35</f>
        <v>-1189</v>
      </c>
      <c r="H56" s="69">
        <f>H28-H35</f>
        <v>1066</v>
      </c>
      <c r="I56" s="69">
        <f>I28-I35</f>
        <v>11</v>
      </c>
      <c r="J56" s="69">
        <f>J28-J35</f>
        <v>-179</v>
      </c>
      <c r="K56" s="69">
        <f>K28-K35</f>
        <v>-168</v>
      </c>
      <c r="L56" s="69">
        <f>L28-L35</f>
        <v>166</v>
      </c>
      <c r="M56" s="69">
        <f>M28-M35</f>
        <v>0</v>
      </c>
      <c r="N56" s="69">
        <f>N28-N35</f>
        <v>-5</v>
      </c>
      <c r="O56" s="69">
        <f>O28-O35</f>
        <v>0</v>
      </c>
      <c r="P56" s="69">
        <f>P28-P35</f>
        <v>-5</v>
      </c>
      <c r="Q56" s="69">
        <f>Q28-Q35</f>
        <v>0</v>
      </c>
      <c r="R56" s="69">
        <f>R28-R35</f>
        <v>0</v>
      </c>
      <c r="S56" s="69">
        <f>S28-S35</f>
        <v>205</v>
      </c>
      <c r="T56" s="69">
        <f>T28-T35</f>
        <v>205</v>
      </c>
      <c r="U56" s="69">
        <f>U28-U35</f>
        <v>1264</v>
      </c>
    </row>
    <row r="57" spans="2:21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2:21">
      <c r="C58" s="68" t="str">
        <f>IF(AND(OR(C54&gt;1000,C54&lt;-1000),IF(ISERROR(C54/C33),TRUE,OR(C54/C33&gt;0.05,C54/C33&lt;-0.05))),"FLAG","IGNORE")</f>
        <v>IGNORE</v>
      </c>
      <c r="D58" s="68" t="str">
        <f>IF(AND(OR(D54&gt;1000,D54&lt;-1000),IF(ISERROR(D54/D33),TRUE,OR(D54/D33&gt;0.05,D54/D33&lt;-0.05))),"FLAG","IGNORE")</f>
        <v>IGNORE</v>
      </c>
      <c r="E58" s="68" t="str">
        <f>IF(AND(OR(E54&gt;1000,E54&lt;-1000),IF(ISERROR(E54/E33),TRUE,OR(E54/E33&gt;0.05,E54/E33&lt;-0.05))),"FLAG","IGNORE")</f>
        <v>FLAG</v>
      </c>
      <c r="F58" s="68" t="str">
        <f>IF(AND(OR(F54&gt;1000,F54&lt;-1000),IF(ISERROR(F54/F33),TRUE,OR(F54/F33&gt;0.05,F54/F33&lt;-0.05))),"FLAG","IGNORE")</f>
        <v>FLAG</v>
      </c>
      <c r="G58" s="68" t="str">
        <f>IF(AND(OR(G54&gt;1000,G54&lt;-1000),IF(ISERROR(G54/G33),TRUE,OR(G54/G33&gt;0.05,G54/G33&lt;-0.05))),"FLAG","IGNORE")</f>
        <v>FLAG</v>
      </c>
      <c r="H58" s="68" t="str">
        <f>IF(AND(OR(H54&gt;1000,H54&lt;-1000),IF(ISERROR(H54/H33),TRUE,OR(H54/H33&gt;0.05,H54/H33&lt;-0.05))),"FLAG","IGNORE")</f>
        <v>IGNORE</v>
      </c>
      <c r="I58" s="68" t="str">
        <f>IF(AND(OR(I54&gt;1000,I54&lt;-1000),IF(ISERROR(I54/I33),TRUE,OR(I54/I33&gt;0.05,I54/I33&lt;-0.05))),"FLAG","IGNORE")</f>
        <v>IGNORE</v>
      </c>
      <c r="J58" s="68" t="str">
        <f>IF(AND(OR(J54&gt;1000,J54&lt;-1000),IF(ISERROR(J54/J33),TRUE,OR(J54/J33&gt;0.05,J54/J33&lt;-0.05))),"FLAG","IGNORE")</f>
        <v>IGNORE</v>
      </c>
      <c r="K58" s="68" t="str">
        <f>IF(AND(OR(K54&gt;1000,K54&lt;-1000),IF(ISERROR(K54/K33),TRUE,OR(K54/K33&gt;0.05,K54/K33&lt;-0.05))),"FLAG","IGNORE")</f>
        <v>IGNORE</v>
      </c>
      <c r="L58" s="68" t="str">
        <f>IF(AND(OR(L54&gt;1000,L54&lt;-1000),IF(ISERROR(L54/L33),TRUE,OR(L54/L33&gt;0.05,L54/L33&lt;-0.05))),"FLAG","IGNORE")</f>
        <v>IGNORE</v>
      </c>
      <c r="M58" s="68" t="str">
        <f>IF(AND(OR(M54&gt;1000,M54&lt;-1000),IF(ISERROR(M54/M33),TRUE,OR(M54/M33&gt;0.05,M54/M33&lt;-0.05))),"FLAG","IGNORE")</f>
        <v>IGNORE</v>
      </c>
      <c r="N58" s="68" t="str">
        <f>IF(AND(OR(N54&gt;1000,N54&lt;-1000),IF(ISERROR(N54/N33),TRUE,OR(N54/N33&gt;0.05,N54/N33&lt;-0.05))),"FLAG","IGNORE")</f>
        <v>IGNORE</v>
      </c>
      <c r="O58" s="68" t="str">
        <f>IF(AND(OR(O54&gt;1000,O54&lt;-1000),IF(ISERROR(O54/O33),TRUE,OR(O54/O33&gt;0.05,O54/O33&lt;-0.05))),"FLAG","IGNORE")</f>
        <v>IGNORE</v>
      </c>
      <c r="P58" s="68" t="str">
        <f>IF(AND(OR(P54&gt;1000,P54&lt;-1000),IF(ISERROR(P54/P33),TRUE,OR(P54/P33&gt;0.05,P54/P33&lt;-0.05))),"FLAG","IGNORE")</f>
        <v>IGNORE</v>
      </c>
      <c r="Q58" s="68" t="str">
        <f>IF(AND(OR(Q54&gt;1000,Q54&lt;-1000),IF(ISERROR(Q54/Q33),TRUE,OR(Q54/Q33&gt;0.05,Q54/Q33&lt;-0.05))),"FLAG","IGNORE")</f>
        <v>IGNORE</v>
      </c>
      <c r="R58" s="68" t="str">
        <f>IF(AND(OR(R54&gt;1000,R54&lt;-1000),IF(ISERROR(R54/R33),TRUE,OR(R54/R33&gt;0.05,R54/R33&lt;-0.05))),"FLAG","IGNORE")</f>
        <v>IGNORE</v>
      </c>
      <c r="S58" s="68" t="str">
        <f>IF(AND(OR(S54&gt;1000,S54&lt;-1000),IF(ISERROR(S54/S33),TRUE,OR(S54/S33&gt;0.05,S54/S33&lt;-0.05))),"FLAG","IGNORE")</f>
        <v>IGNORE</v>
      </c>
      <c r="T58" s="68" t="str">
        <f>IF(AND(OR(T54&gt;1000,T54&lt;-1000),IF(ISERROR(T54/T33),TRUE,OR(T54/T33&gt;0.05,T54/T33&lt;-0.05))),"FLAG","IGNORE")</f>
        <v>IGNORE</v>
      </c>
      <c r="U58" s="68" t="str">
        <f>IF(AND(OR(U54&gt;1000,U54&lt;-1000),IF(ISERROR(U54/U33),TRUE,OR(U54/U33&gt;0.05,U54/U33&lt;-0.05))),"FLAG","IGNORE")</f>
        <v>FLAG</v>
      </c>
    </row>
    <row r="59" spans="2:21">
      <c r="C59" s="68" t="str">
        <f>IF(AND(OR(C55&gt;1000,C55&lt;-1000),IF(ISERROR(C55/C34),TRUE,OR(C55/C34&gt;0.05,C55/C34&lt;-0.05))),"FLAG","IGNORE")</f>
        <v>IGNORE</v>
      </c>
      <c r="D59" s="68" t="str">
        <f>IF(AND(OR(D55&gt;1000,D55&lt;-1000),IF(ISERROR(D55/D34),TRUE,OR(D55/D34&gt;0.05,D55/D34&lt;-0.05))),"FLAG","IGNORE")</f>
        <v>IGNORE</v>
      </c>
      <c r="E59" s="68" t="str">
        <f>IF(AND(OR(E55&gt;1000,E55&lt;-1000),IF(ISERROR(E55/E34),TRUE,OR(E55/E34&gt;0.05,E55/E34&lt;-0.05))),"FLAG","IGNORE")</f>
        <v>IGNORE</v>
      </c>
      <c r="F59" s="68" t="str">
        <f>IF(AND(OR(F55&gt;1000,F55&lt;-1000),IF(ISERROR(F55/F34),TRUE,OR(F55/F34&gt;0.05,F55/F34&lt;-0.05))),"FLAG","IGNORE")</f>
        <v>IGNORE</v>
      </c>
      <c r="G59" s="68" t="str">
        <f>IF(AND(OR(G55&gt;1000,G55&lt;-1000),IF(ISERROR(G55/G34),TRUE,OR(G55/G34&gt;0.05,G55/G34&lt;-0.05))),"FLAG","IGNORE")</f>
        <v>IGNORE</v>
      </c>
      <c r="H59" s="68" t="str">
        <f>IF(AND(OR(H55&gt;1000,H55&lt;-1000),IF(ISERROR(H55/H34),TRUE,OR(H55/H34&gt;0.05,H55/H34&lt;-0.05))),"FLAG","IGNORE")</f>
        <v>IGNORE</v>
      </c>
      <c r="I59" s="68" t="str">
        <f>IF(AND(OR(I55&gt;1000,I55&lt;-1000),IF(ISERROR(I55/I34),TRUE,OR(I55/I34&gt;0.05,I55/I34&lt;-0.05))),"FLAG","IGNORE")</f>
        <v>IGNORE</v>
      </c>
      <c r="J59" s="68" t="str">
        <f>IF(AND(OR(J55&gt;1000,J55&lt;-1000),IF(ISERROR(J55/J34),TRUE,OR(J55/J34&gt;0.05,J55/J34&lt;-0.05))),"FLAG","IGNORE")</f>
        <v>IGNORE</v>
      </c>
      <c r="K59" s="68" t="str">
        <f>IF(AND(OR(K55&gt;1000,K55&lt;-1000),IF(ISERROR(K55/K34),TRUE,OR(K55/K34&gt;0.05,K55/K34&lt;-0.05))),"FLAG","IGNORE")</f>
        <v>IGNORE</v>
      </c>
      <c r="L59" s="68" t="str">
        <f>IF(AND(OR(L55&gt;1000,L55&lt;-1000),IF(ISERROR(L55/L34),TRUE,OR(L55/L34&gt;0.05,L55/L34&lt;-0.05))),"FLAG","IGNORE")</f>
        <v>IGNORE</v>
      </c>
      <c r="M59" s="68" t="str">
        <f>IF(AND(OR(M55&gt;1000,M55&lt;-1000),IF(ISERROR(M55/M34),TRUE,OR(M55/M34&gt;0.05,M55/M34&lt;-0.05))),"FLAG","IGNORE")</f>
        <v>IGNORE</v>
      </c>
      <c r="N59" s="68" t="str">
        <f>IF(AND(OR(N55&gt;1000,N55&lt;-1000),IF(ISERROR(N55/N34),TRUE,OR(N55/N34&gt;0.05,N55/N34&lt;-0.05))),"FLAG","IGNORE")</f>
        <v>IGNORE</v>
      </c>
      <c r="O59" s="68" t="str">
        <f>IF(AND(OR(O55&gt;1000,O55&lt;-1000),IF(ISERROR(O55/O34),TRUE,OR(O55/O34&gt;0.05,O55/O34&lt;-0.05))),"FLAG","IGNORE")</f>
        <v>IGNORE</v>
      </c>
      <c r="P59" s="68" t="str">
        <f>IF(AND(OR(P55&gt;1000,P55&lt;-1000),IF(ISERROR(P55/P34),TRUE,OR(P55/P34&gt;0.05,P55/P34&lt;-0.05))),"FLAG","IGNORE")</f>
        <v>IGNORE</v>
      </c>
      <c r="Q59" s="68" t="str">
        <f>IF(AND(OR(Q55&gt;1000,Q55&lt;-1000),IF(ISERROR(Q55/Q34),TRUE,OR(Q55/Q34&gt;0.05,Q55/Q34&lt;-0.05))),"FLAG","IGNORE")</f>
        <v>IGNORE</v>
      </c>
      <c r="R59" s="68" t="str">
        <f>IF(AND(OR(R55&gt;1000,R55&lt;-1000),IF(ISERROR(R55/R34),TRUE,OR(R55/R34&gt;0.05,R55/R34&lt;-0.05))),"FLAG","IGNORE")</f>
        <v>IGNORE</v>
      </c>
      <c r="S59" s="68" t="str">
        <f>IF(AND(OR(S55&gt;1000,S55&lt;-1000),IF(ISERROR(S55/S34),TRUE,OR(S55/S34&gt;0.05,S55/S34&lt;-0.05))),"FLAG","IGNORE")</f>
        <v>IGNORE</v>
      </c>
      <c r="T59" s="68" t="str">
        <f>IF(AND(OR(T55&gt;1000,T55&lt;-1000),IF(ISERROR(T55/T34),TRUE,OR(T55/T34&gt;0.05,T55/T34&lt;-0.05))),"FLAG","IGNORE")</f>
        <v>IGNORE</v>
      </c>
      <c r="U59" s="68" t="str">
        <f>IF(AND(OR(U55&gt;1000,U55&lt;-1000),IF(ISERROR(U55/U34),TRUE,OR(U55/U34&gt;0.05,U55/U34&lt;-0.05))),"FLAG","IGNORE")</f>
        <v>IGNORE</v>
      </c>
    </row>
    <row r="60" spans="2:21">
      <c r="C60" s="68" t="str">
        <f>IF(AND(OR(C56&gt;1000,C56&lt;-1000),IF(ISERROR(C56/C35),TRUE,OR(C56/C35&gt;0.05,C56/C35&lt;-0.05))),"FLAG","IGNORE")</f>
        <v>IGNORE</v>
      </c>
      <c r="D60" s="68" t="str">
        <f>IF(AND(OR(D56&gt;1000,D56&lt;-1000),IF(ISERROR(D56/D35),TRUE,OR(D56/D35&gt;0.05,D56/D35&lt;-0.05))),"FLAG","IGNORE")</f>
        <v>IGNORE</v>
      </c>
      <c r="E60" s="68" t="str">
        <f>IF(AND(OR(E56&gt;1000,E56&lt;-1000),IF(ISERROR(E56/E35),TRUE,OR(E56/E35&gt;0.05,E56/E35&lt;-0.05))),"FLAG","IGNORE")</f>
        <v>FLAG</v>
      </c>
      <c r="F60" s="68" t="str">
        <f>IF(AND(OR(F56&gt;1000,F56&lt;-1000),IF(ISERROR(F56/F35),TRUE,OR(F56/F35&gt;0.05,F56/F35&lt;-0.05))),"FLAG","IGNORE")</f>
        <v>FLAG</v>
      </c>
      <c r="G60" s="68" t="str">
        <f>IF(AND(OR(G56&gt;1000,G56&lt;-1000),IF(ISERROR(G56/G35),TRUE,OR(G56/G35&gt;0.05,G56/G35&lt;-0.05))),"FLAG","IGNORE")</f>
        <v>FLAG</v>
      </c>
      <c r="H60" s="68" t="str">
        <f>IF(AND(OR(H56&gt;1000,H56&lt;-1000),IF(ISERROR(H56/H35),TRUE,OR(H56/H35&gt;0.05,H56/H35&lt;-0.05))),"FLAG","IGNORE")</f>
        <v>FLAG</v>
      </c>
      <c r="I60" s="68" t="str">
        <f>IF(AND(OR(I56&gt;1000,I56&lt;-1000),IF(ISERROR(I56/I35),TRUE,OR(I56/I35&gt;0.05,I56/I35&lt;-0.05))),"FLAG","IGNORE")</f>
        <v>IGNORE</v>
      </c>
      <c r="J60" s="68" t="str">
        <f>IF(AND(OR(J56&gt;1000,J56&lt;-1000),IF(ISERROR(J56/J35),TRUE,OR(J56/J35&gt;0.05,J56/J35&lt;-0.05))),"FLAG","IGNORE")</f>
        <v>IGNORE</v>
      </c>
      <c r="K60" s="68" t="str">
        <f>IF(AND(OR(K56&gt;1000,K56&lt;-1000),IF(ISERROR(K56/K35),TRUE,OR(K56/K35&gt;0.05,K56/K35&lt;-0.05))),"FLAG","IGNORE")</f>
        <v>IGNORE</v>
      </c>
      <c r="L60" s="68" t="str">
        <f>IF(AND(OR(L56&gt;1000,L56&lt;-1000),IF(ISERROR(L56/L35),TRUE,OR(L56/L35&gt;0.05,L56/L35&lt;-0.05))),"FLAG","IGNORE")</f>
        <v>IGNORE</v>
      </c>
      <c r="M60" s="68" t="str">
        <f>IF(AND(OR(M56&gt;1000,M56&lt;-1000),IF(ISERROR(M56/M35),TRUE,OR(M56/M35&gt;0.05,M56/M35&lt;-0.05))),"FLAG","IGNORE")</f>
        <v>IGNORE</v>
      </c>
      <c r="N60" s="68" t="str">
        <f>IF(AND(OR(N56&gt;1000,N56&lt;-1000),IF(ISERROR(N56/N35),TRUE,OR(N56/N35&gt;0.05,N56/N35&lt;-0.05))),"FLAG","IGNORE")</f>
        <v>IGNORE</v>
      </c>
      <c r="O60" s="68" t="str">
        <f>IF(AND(OR(O56&gt;1000,O56&lt;-1000),IF(ISERROR(O56/O35),TRUE,OR(O56/O35&gt;0.05,O56/O35&lt;-0.05))),"FLAG","IGNORE")</f>
        <v>IGNORE</v>
      </c>
      <c r="P60" s="68" t="str">
        <f>IF(AND(OR(P56&gt;1000,P56&lt;-1000),IF(ISERROR(P56/P35),TRUE,OR(P56/P35&gt;0.05,P56/P35&lt;-0.05))),"FLAG","IGNORE")</f>
        <v>IGNORE</v>
      </c>
      <c r="Q60" s="68" t="str">
        <f>IF(AND(OR(Q56&gt;1000,Q56&lt;-1000),IF(ISERROR(Q56/Q35),TRUE,OR(Q56/Q35&gt;0.05,Q56/Q35&lt;-0.05))),"FLAG","IGNORE")</f>
        <v>IGNORE</v>
      </c>
      <c r="R60" s="68" t="str">
        <f>IF(AND(OR(R56&gt;1000,R56&lt;-1000),IF(ISERROR(R56/R35),TRUE,OR(R56/R35&gt;0.05,R56/R35&lt;-0.05))),"FLAG","IGNORE")</f>
        <v>IGNORE</v>
      </c>
      <c r="S60" s="68" t="str">
        <f>IF(AND(OR(S56&gt;1000,S56&lt;-1000),IF(ISERROR(S56/S35),TRUE,OR(S56/S35&gt;0.05,S56/S35&lt;-0.05))),"FLAG","IGNORE")</f>
        <v>IGNORE</v>
      </c>
      <c r="T60" s="68" t="str">
        <f>IF(AND(OR(T56&gt;1000,T56&lt;-1000),IF(ISERROR(T56/T35),TRUE,OR(T56/T35&gt;0.05,T56/T35&lt;-0.05))),"FLAG","IGNORE")</f>
        <v>IGNORE</v>
      </c>
      <c r="U60" s="68" t="str">
        <f>IF(AND(OR(U56&gt;1000,U56&lt;-1000),IF(ISERROR(U56/U35),TRUE,OR(U56/U35&gt;0.05,U56/U35&lt;-0.05))),"FLAG","IGNORE")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404" priority="22" stopIfTrue="1">
      <formula>ABS(ROUND(C8,0)-C8)&gt;0</formula>
    </cfRule>
  </conditionalFormatting>
  <conditionalFormatting sqref="N49 N52">
    <cfRule type="cellIs" dxfId="403" priority="25" stopIfTrue="1" operator="equal">
      <formula>"FAIL"</formula>
    </cfRule>
  </conditionalFormatting>
  <conditionalFormatting sqref="N49">
    <cfRule type="cellIs" dxfId="402" priority="21" stopIfTrue="1" operator="equal">
      <formula>"PASS"</formula>
    </cfRule>
  </conditionalFormatting>
  <conditionalFormatting sqref="N52">
    <cfRule type="cellIs" dxfId="401" priority="20" stopIfTrue="1" operator="equal">
      <formula>"PASS"</formula>
    </cfRule>
  </conditionalFormatting>
  <conditionalFormatting sqref="C21:E21">
    <cfRule type="expression" dxfId="400" priority="19" stopIfTrue="1">
      <formula>ABS(ROUND(C21,0)-C21)&gt;0</formula>
    </cfRule>
  </conditionalFormatting>
  <conditionalFormatting sqref="G21">
    <cfRule type="expression" dxfId="399" priority="18" stopIfTrue="1">
      <formula>ABS(ROUND(G21,0)-G21)&gt;0</formula>
    </cfRule>
  </conditionalFormatting>
  <conditionalFormatting sqref="I21:J21">
    <cfRule type="expression" dxfId="398" priority="17" stopIfTrue="1">
      <formula>ABS(ROUND(I21,0)-I21)&gt;0</formula>
    </cfRule>
  </conditionalFormatting>
  <conditionalFormatting sqref="L21:O21">
    <cfRule type="expression" dxfId="397" priority="16" stopIfTrue="1">
      <formula>ABS(ROUND(L21,0)-L21)&gt;0</formula>
    </cfRule>
  </conditionalFormatting>
  <conditionalFormatting sqref="Q21:S21">
    <cfRule type="expression" dxfId="396" priority="15" stopIfTrue="1">
      <formula>ABS(ROUND(Q21,0)-Q21)&gt;0</formula>
    </cfRule>
  </conditionalFormatting>
  <conditionalFormatting sqref="C9:E9">
    <cfRule type="expression" dxfId="395" priority="14" stopIfTrue="1">
      <formula>ABS(ROUND(C9,0)-C9)&gt;0</formula>
    </cfRule>
  </conditionalFormatting>
  <conditionalFormatting sqref="G9">
    <cfRule type="expression" dxfId="394" priority="13" stopIfTrue="1">
      <formula>ABS(ROUND(G9,0)-G9)&gt;0</formula>
    </cfRule>
  </conditionalFormatting>
  <conditionalFormatting sqref="I9:J9">
    <cfRule type="expression" dxfId="393" priority="12" stopIfTrue="1">
      <formula>ABS(ROUND(I9,0)-I9)&gt;0</formula>
    </cfRule>
  </conditionalFormatting>
  <conditionalFormatting sqref="L9:O9">
    <cfRule type="expression" dxfId="392" priority="11" stopIfTrue="1">
      <formula>ABS(ROUND(L9,0)-L9)&gt;0</formula>
    </cfRule>
  </conditionalFormatting>
  <conditionalFormatting sqref="Q9:S9">
    <cfRule type="expression" dxfId="391" priority="10" stopIfTrue="1">
      <formula>ABS(ROUND(Q9,0)-Q9)&gt;0</formula>
    </cfRule>
  </conditionalFormatting>
  <conditionalFormatting sqref="C20:E20">
    <cfRule type="expression" dxfId="390" priority="9" stopIfTrue="1">
      <formula>ABS(ROUND(C20,0)-C20)&gt;0</formula>
    </cfRule>
  </conditionalFormatting>
  <conditionalFormatting sqref="G20">
    <cfRule type="expression" dxfId="389" priority="8" stopIfTrue="1">
      <formula>ABS(ROUND(G20,0)-G20)&gt;0</formula>
    </cfRule>
  </conditionalFormatting>
  <conditionalFormatting sqref="I20:J20">
    <cfRule type="expression" dxfId="388" priority="7" stopIfTrue="1">
      <formula>ABS(ROUND(I20,0)-I20)&gt;0</formula>
    </cfRule>
  </conditionalFormatting>
  <conditionalFormatting sqref="M20:O20">
    <cfRule type="expression" dxfId="387" priority="6" stopIfTrue="1">
      <formula>ABS(ROUND(M20,0)-M20)&gt;0</formula>
    </cfRule>
  </conditionalFormatting>
  <conditionalFormatting sqref="L20">
    <cfRule type="expression" dxfId="386" priority="5" stopIfTrue="1">
      <formula>ABS(ROUND(L20,0)-L20)&gt;0</formula>
    </cfRule>
  </conditionalFormatting>
  <conditionalFormatting sqref="Q20:S20">
    <cfRule type="expression" dxfId="385" priority="4" stopIfTrue="1">
      <formula>ABS(ROUND(Q20,0)-Q20)&gt;0</formula>
    </cfRule>
  </conditionalFormatting>
  <conditionalFormatting sqref="X28 X8:X13 X19:X23">
    <cfRule type="cellIs" dxfId="384" priority="23" stopIfTrue="1" operator="equal">
      <formula>0</formula>
    </cfRule>
    <cfRule type="cellIs" dxfId="383" priority="24" stopIfTrue="1" operator="notEqual">
      <formula>0</formula>
    </cfRule>
  </conditionalFormatting>
  <conditionalFormatting sqref="Q10:S10 L10:O10 I10:J10 G10 C10:E10">
    <cfRule type="expression" dxfId="382" priority="3" stopIfTrue="1">
      <formula>ABS(ROUND(C10,0)-C10)&gt;0</formula>
    </cfRule>
  </conditionalFormatting>
  <conditionalFormatting sqref="C33:U35">
    <cfRule type="expression" dxfId="381" priority="26">
      <formula>IF(C58="IGNORE","TRUE","FALSE")</formula>
    </cfRule>
    <cfRule type="expression" dxfId="380" priority="27">
      <formula>IF(C58="FLAG","TRUE","FALSE")</formula>
    </cfRule>
  </conditionalFormatting>
  <conditionalFormatting sqref="R30">
    <cfRule type="expression" dxfId="379" priority="2" stopIfTrue="1">
      <formula>ABS(ROUND(R30,0)-R30)&gt;0</formula>
    </cfRule>
  </conditionalFormatting>
  <conditionalFormatting sqref="C8">
    <cfRule type="expression" dxfId="378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B1:X59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71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60</v>
      </c>
      <c r="F2" s="83"/>
      <c r="G2" s="83"/>
      <c r="H2" s="83"/>
      <c r="I2" s="84"/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33</v>
      </c>
      <c r="D8" s="33">
        <v>362</v>
      </c>
      <c r="E8" s="33">
        <v>420</v>
      </c>
      <c r="F8" s="34">
        <f>SUM(D8:E8)</f>
        <v>782</v>
      </c>
      <c r="G8" s="33">
        <v>120</v>
      </c>
      <c r="H8" s="34">
        <f>SUM(C8,F8,G8)</f>
        <v>935</v>
      </c>
      <c r="I8" s="33">
        <v>13</v>
      </c>
      <c r="J8" s="33">
        <v>49</v>
      </c>
      <c r="K8" s="34">
        <f>SUM(I8:J8)</f>
        <v>62</v>
      </c>
      <c r="L8" s="33">
        <v>36</v>
      </c>
      <c r="M8" s="33">
        <v>2</v>
      </c>
      <c r="N8" s="33">
        <v>202</v>
      </c>
      <c r="O8" s="33">
        <v>55</v>
      </c>
      <c r="P8" s="34">
        <f>SUM(M8:O8)</f>
        <v>259</v>
      </c>
      <c r="Q8" s="33">
        <v>0</v>
      </c>
      <c r="R8" s="33">
        <v>0</v>
      </c>
      <c r="S8" s="33">
        <v>2</v>
      </c>
      <c r="T8" s="34">
        <f>SUM(Q8:S8)</f>
        <v>2</v>
      </c>
      <c r="U8" s="35">
        <f>SUM(H8,K8,L8,P8,T8)</f>
        <v>1294</v>
      </c>
      <c r="V8" s="4"/>
      <c r="W8" s="11">
        <v>1294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-80</v>
      </c>
      <c r="D11" s="33">
        <v>-944</v>
      </c>
      <c r="E11" s="33">
        <v>-4659</v>
      </c>
      <c r="F11" s="34">
        <f>SUM(D11:E11)</f>
        <v>-5603</v>
      </c>
      <c r="G11" s="33">
        <v>-624</v>
      </c>
      <c r="H11" s="34">
        <f>SUM(C11,F11,G11)</f>
        <v>-6307</v>
      </c>
      <c r="I11" s="33">
        <v>-1</v>
      </c>
      <c r="J11" s="33">
        <v>-7</v>
      </c>
      <c r="K11" s="34">
        <f>SUM(I11:J11)</f>
        <v>-8</v>
      </c>
      <c r="L11" s="33">
        <v>-83</v>
      </c>
      <c r="M11" s="33">
        <v>0</v>
      </c>
      <c r="N11" s="33">
        <v>-6437</v>
      </c>
      <c r="O11" s="33">
        <v>-107</v>
      </c>
      <c r="P11" s="34">
        <f>SUM(M11:O11)</f>
        <v>-6544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-12942</v>
      </c>
      <c r="W11" s="11">
        <v>-12942</v>
      </c>
      <c r="X11" s="12">
        <f t="shared" si="0"/>
        <v>0</v>
      </c>
    </row>
    <row r="12" spans="2:24" ht="12.75" customHeight="1">
      <c r="B12" s="39" t="s">
        <v>11</v>
      </c>
      <c r="C12" s="33">
        <v>408</v>
      </c>
      <c r="D12" s="33">
        <v>6133</v>
      </c>
      <c r="E12" s="33">
        <v>8153</v>
      </c>
      <c r="F12" s="34">
        <f>SUM(D12:E12)</f>
        <v>14286</v>
      </c>
      <c r="G12" s="33">
        <v>1724</v>
      </c>
      <c r="H12" s="34">
        <f>SUM(C12,F12,G12)</f>
        <v>16418</v>
      </c>
      <c r="I12" s="33">
        <v>128</v>
      </c>
      <c r="J12" s="33">
        <v>614</v>
      </c>
      <c r="K12" s="34">
        <f>SUM(I12:J12)</f>
        <v>742</v>
      </c>
      <c r="L12" s="33">
        <v>434</v>
      </c>
      <c r="M12" s="33">
        <v>820</v>
      </c>
      <c r="N12" s="33">
        <v>9665</v>
      </c>
      <c r="O12" s="33">
        <v>786</v>
      </c>
      <c r="P12" s="34">
        <f>SUM(M12:O12)</f>
        <v>11271</v>
      </c>
      <c r="Q12" s="33">
        <v>0</v>
      </c>
      <c r="R12" s="33">
        <v>0</v>
      </c>
      <c r="S12" s="33">
        <v>21</v>
      </c>
      <c r="T12" s="34">
        <f>SUM(Q12:S12)</f>
        <v>21</v>
      </c>
      <c r="U12" s="35">
        <f>SUM(H12,K12,L12,P12,T12)</f>
        <v>28886</v>
      </c>
      <c r="V12" s="4"/>
      <c r="W12" s="11">
        <v>28886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361</v>
      </c>
      <c r="D13" s="21">
        <f t="shared" si="1"/>
        <v>5551</v>
      </c>
      <c r="E13" s="21">
        <f t="shared" si="1"/>
        <v>3914</v>
      </c>
      <c r="F13" s="21">
        <f t="shared" si="1"/>
        <v>9465</v>
      </c>
      <c r="G13" s="21">
        <f t="shared" si="1"/>
        <v>1220</v>
      </c>
      <c r="H13" s="21">
        <f t="shared" si="1"/>
        <v>11046</v>
      </c>
      <c r="I13" s="21">
        <f t="shared" si="1"/>
        <v>140</v>
      </c>
      <c r="J13" s="21">
        <f t="shared" si="1"/>
        <v>656</v>
      </c>
      <c r="K13" s="21">
        <f t="shared" si="1"/>
        <v>796</v>
      </c>
      <c r="L13" s="21">
        <f t="shared" si="1"/>
        <v>387</v>
      </c>
      <c r="M13" s="21">
        <f t="shared" si="1"/>
        <v>822</v>
      </c>
      <c r="N13" s="21">
        <f t="shared" si="1"/>
        <v>3430</v>
      </c>
      <c r="O13" s="21">
        <f t="shared" si="1"/>
        <v>734</v>
      </c>
      <c r="P13" s="21">
        <f t="shared" si="1"/>
        <v>4986</v>
      </c>
      <c r="Q13" s="21">
        <f t="shared" si="1"/>
        <v>0</v>
      </c>
      <c r="R13" s="21">
        <f t="shared" si="1"/>
        <v>0</v>
      </c>
      <c r="S13" s="21">
        <f t="shared" si="1"/>
        <v>23</v>
      </c>
      <c r="T13" s="21">
        <f t="shared" si="1"/>
        <v>23</v>
      </c>
      <c r="U13" s="22">
        <f t="shared" si="1"/>
        <v>17238</v>
      </c>
      <c r="V13" s="4"/>
      <c r="W13" s="11">
        <v>17238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361</v>
      </c>
      <c r="D16" s="21">
        <f t="shared" si="2"/>
        <v>5551</v>
      </c>
      <c r="E16" s="21">
        <f t="shared" si="2"/>
        <v>3914</v>
      </c>
      <c r="F16" s="21">
        <f t="shared" si="2"/>
        <v>9465</v>
      </c>
      <c r="G16" s="21">
        <f t="shared" si="2"/>
        <v>1220</v>
      </c>
      <c r="H16" s="21">
        <f t="shared" si="2"/>
        <v>11046</v>
      </c>
      <c r="I16" s="21">
        <f t="shared" si="2"/>
        <v>140</v>
      </c>
      <c r="J16" s="21">
        <f t="shared" si="2"/>
        <v>656</v>
      </c>
      <c r="K16" s="21">
        <f t="shared" si="2"/>
        <v>796</v>
      </c>
      <c r="L16" s="21">
        <f t="shared" si="2"/>
        <v>387</v>
      </c>
      <c r="M16" s="21">
        <f t="shared" si="2"/>
        <v>822</v>
      </c>
      <c r="N16" s="21">
        <f t="shared" si="2"/>
        <v>3369</v>
      </c>
      <c r="O16" s="21">
        <f t="shared" si="2"/>
        <v>734</v>
      </c>
      <c r="P16" s="21">
        <f t="shared" si="2"/>
        <v>4925</v>
      </c>
      <c r="Q16" s="21">
        <f t="shared" si="2"/>
        <v>0</v>
      </c>
      <c r="R16" s="21">
        <f t="shared" si="2"/>
        <v>0</v>
      </c>
      <c r="S16" s="21">
        <f t="shared" si="2"/>
        <v>23</v>
      </c>
      <c r="T16" s="21">
        <f t="shared" si="2"/>
        <v>23</v>
      </c>
      <c r="U16" s="35">
        <f>SUM(H16,K16,L16,P16,T16)</f>
        <v>17177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-61</v>
      </c>
      <c r="O19" s="33">
        <v>0</v>
      </c>
      <c r="P19" s="34">
        <f>SUM(M19:O19)</f>
        <v>-61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-61</v>
      </c>
      <c r="W19" s="11">
        <v>-61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-28</v>
      </c>
      <c r="D22" s="33">
        <v>-877</v>
      </c>
      <c r="E22" s="33">
        <v>-1465</v>
      </c>
      <c r="F22" s="34">
        <f>SUM(D22:E22)</f>
        <v>-2342</v>
      </c>
      <c r="G22" s="33">
        <v>-74</v>
      </c>
      <c r="H22" s="34">
        <f>SUM(C22,F22,G22)</f>
        <v>-2444</v>
      </c>
      <c r="I22" s="33">
        <v>0</v>
      </c>
      <c r="J22" s="33">
        <v>-156</v>
      </c>
      <c r="K22" s="34">
        <f>SUM(I22:J22)</f>
        <v>-156</v>
      </c>
      <c r="L22" s="33">
        <v>-165</v>
      </c>
      <c r="M22" s="33">
        <v>-807</v>
      </c>
      <c r="N22" s="33">
        <v>-1540</v>
      </c>
      <c r="O22" s="33">
        <v>-205</v>
      </c>
      <c r="P22" s="34">
        <f>SUM(M22:O22)</f>
        <v>-2552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-5317</v>
      </c>
      <c r="V22" s="4"/>
      <c r="W22" s="11">
        <v>-5317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-28</v>
      </c>
      <c r="D23" s="21">
        <f t="shared" si="3"/>
        <v>-877</v>
      </c>
      <c r="E23" s="21">
        <f t="shared" si="3"/>
        <v>-1465</v>
      </c>
      <c r="F23" s="21">
        <f t="shared" si="3"/>
        <v>-2342</v>
      </c>
      <c r="G23" s="21">
        <f t="shared" si="3"/>
        <v>-74</v>
      </c>
      <c r="H23" s="21">
        <f t="shared" si="3"/>
        <v>-2444</v>
      </c>
      <c r="I23" s="21">
        <f t="shared" si="3"/>
        <v>0</v>
      </c>
      <c r="J23" s="21">
        <f t="shared" si="3"/>
        <v>-156</v>
      </c>
      <c r="K23" s="21">
        <f t="shared" si="3"/>
        <v>-156</v>
      </c>
      <c r="L23" s="21">
        <f t="shared" si="3"/>
        <v>-165</v>
      </c>
      <c r="M23" s="21">
        <f t="shared" si="3"/>
        <v>-807</v>
      </c>
      <c r="N23" s="21">
        <f t="shared" si="3"/>
        <v>-1601</v>
      </c>
      <c r="O23" s="21">
        <f t="shared" si="3"/>
        <v>-205</v>
      </c>
      <c r="P23" s="21">
        <f t="shared" si="3"/>
        <v>-2613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-5378</v>
      </c>
      <c r="V23" s="4"/>
      <c r="W23" s="11">
        <v>-5378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-28</v>
      </c>
      <c r="D26" s="21">
        <f t="shared" si="4"/>
        <v>-877</v>
      </c>
      <c r="E26" s="21">
        <f t="shared" si="4"/>
        <v>-1465</v>
      </c>
      <c r="F26" s="21">
        <f t="shared" si="4"/>
        <v>-2342</v>
      </c>
      <c r="G26" s="21">
        <f t="shared" si="4"/>
        <v>-74</v>
      </c>
      <c r="H26" s="21">
        <f t="shared" si="4"/>
        <v>-2444</v>
      </c>
      <c r="I26" s="21">
        <f t="shared" si="4"/>
        <v>0</v>
      </c>
      <c r="J26" s="21">
        <f t="shared" si="4"/>
        <v>-156</v>
      </c>
      <c r="K26" s="21">
        <f t="shared" si="4"/>
        <v>-156</v>
      </c>
      <c r="L26" s="21">
        <f t="shared" si="4"/>
        <v>-165</v>
      </c>
      <c r="M26" s="21">
        <f t="shared" si="4"/>
        <v>-807</v>
      </c>
      <c r="N26" s="21">
        <f t="shared" si="4"/>
        <v>-1540</v>
      </c>
      <c r="O26" s="21">
        <f t="shared" si="4"/>
        <v>-205</v>
      </c>
      <c r="P26" s="21">
        <f t="shared" si="4"/>
        <v>-2552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-5317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333</v>
      </c>
      <c r="D28" s="17">
        <f t="shared" si="5"/>
        <v>4674</v>
      </c>
      <c r="E28" s="17">
        <f t="shared" si="5"/>
        <v>2449</v>
      </c>
      <c r="F28" s="17">
        <f t="shared" si="5"/>
        <v>7123</v>
      </c>
      <c r="G28" s="17">
        <f t="shared" si="5"/>
        <v>1146</v>
      </c>
      <c r="H28" s="17">
        <f t="shared" si="5"/>
        <v>8602</v>
      </c>
      <c r="I28" s="17">
        <f t="shared" si="5"/>
        <v>140</v>
      </c>
      <c r="J28" s="17">
        <f t="shared" si="5"/>
        <v>500</v>
      </c>
      <c r="K28" s="17">
        <f t="shared" si="5"/>
        <v>640</v>
      </c>
      <c r="L28" s="17">
        <f t="shared" si="5"/>
        <v>222</v>
      </c>
      <c r="M28" s="17">
        <f t="shared" si="5"/>
        <v>15</v>
      </c>
      <c r="N28" s="17">
        <f t="shared" si="5"/>
        <v>1829</v>
      </c>
      <c r="O28" s="17">
        <f t="shared" si="5"/>
        <v>529</v>
      </c>
      <c r="P28" s="17">
        <f t="shared" si="5"/>
        <v>2373</v>
      </c>
      <c r="Q28" s="17">
        <f t="shared" si="5"/>
        <v>0</v>
      </c>
      <c r="R28" s="17">
        <f t="shared" si="5"/>
        <v>0</v>
      </c>
      <c r="S28" s="17">
        <f t="shared" si="5"/>
        <v>23</v>
      </c>
      <c r="T28" s="17">
        <f t="shared" si="5"/>
        <v>23</v>
      </c>
      <c r="U28" s="18">
        <f t="shared" si="5"/>
        <v>11860</v>
      </c>
      <c r="V28" s="4"/>
      <c r="W28" s="11">
        <v>11860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398</v>
      </c>
      <c r="D33" s="38">
        <v>5319</v>
      </c>
      <c r="E33" s="38">
        <v>4541</v>
      </c>
      <c r="F33" s="38">
        <v>9860</v>
      </c>
      <c r="G33" s="38">
        <v>1337</v>
      </c>
      <c r="H33" s="38">
        <v>11595</v>
      </c>
      <c r="I33" s="38">
        <v>163</v>
      </c>
      <c r="J33" s="38">
        <v>811</v>
      </c>
      <c r="K33" s="38">
        <v>974</v>
      </c>
      <c r="L33" s="38">
        <v>390</v>
      </c>
      <c r="M33" s="38">
        <v>761</v>
      </c>
      <c r="N33" s="38">
        <v>3297</v>
      </c>
      <c r="O33" s="38">
        <v>750</v>
      </c>
      <c r="P33" s="38">
        <v>4808</v>
      </c>
      <c r="Q33" s="38">
        <v>0</v>
      </c>
      <c r="R33" s="38">
        <v>0</v>
      </c>
      <c r="S33" s="38">
        <v>6</v>
      </c>
      <c r="T33" s="38">
        <v>6</v>
      </c>
      <c r="U33" s="38">
        <v>17773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-100</v>
      </c>
      <c r="D34" s="38">
        <v>-610</v>
      </c>
      <c r="E34" s="38">
        <v>-852</v>
      </c>
      <c r="F34" s="38">
        <v>-1462</v>
      </c>
      <c r="G34" s="38">
        <v>-64</v>
      </c>
      <c r="H34" s="38">
        <v>-1626</v>
      </c>
      <c r="I34" s="38">
        <v>-1</v>
      </c>
      <c r="J34" s="38">
        <v>-90</v>
      </c>
      <c r="K34" s="38">
        <v>-91</v>
      </c>
      <c r="L34" s="38">
        <v>-174</v>
      </c>
      <c r="M34" s="38">
        <v>-761</v>
      </c>
      <c r="N34" s="38">
        <v>-1314</v>
      </c>
      <c r="O34" s="38">
        <v>-183</v>
      </c>
      <c r="P34" s="38">
        <v>-2258</v>
      </c>
      <c r="Q34" s="38">
        <v>0</v>
      </c>
      <c r="R34" s="38">
        <v>0</v>
      </c>
      <c r="S34" s="38">
        <v>-6</v>
      </c>
      <c r="T34" s="38">
        <v>-6</v>
      </c>
      <c r="U34" s="38">
        <v>-4155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298</v>
      </c>
      <c r="D35" s="38">
        <v>4709</v>
      </c>
      <c r="E35" s="38">
        <v>3689</v>
      </c>
      <c r="F35" s="38">
        <v>8398</v>
      </c>
      <c r="G35" s="38">
        <v>1273</v>
      </c>
      <c r="H35" s="38">
        <v>9969</v>
      </c>
      <c r="I35" s="38">
        <v>162</v>
      </c>
      <c r="J35" s="38">
        <v>721</v>
      </c>
      <c r="K35" s="38">
        <v>883</v>
      </c>
      <c r="L35" s="38">
        <v>216</v>
      </c>
      <c r="M35" s="38">
        <v>0</v>
      </c>
      <c r="N35" s="38">
        <v>1983</v>
      </c>
      <c r="O35" s="38">
        <v>567</v>
      </c>
      <c r="P35" s="38">
        <v>2550</v>
      </c>
      <c r="Q35" s="38">
        <v>0</v>
      </c>
      <c r="R35" s="38">
        <v>0</v>
      </c>
      <c r="S35" s="38">
        <v>0</v>
      </c>
      <c r="T35" s="38">
        <v>0</v>
      </c>
      <c r="U35" s="38">
        <v>13618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3608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3608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>
      <c r="C54" s="69">
        <f>C26-C34</f>
        <v>72</v>
      </c>
      <c r="D54" s="69">
        <f>D26-D34</f>
        <v>-267</v>
      </c>
      <c r="E54" s="69">
        <f>E26-E34</f>
        <v>-613</v>
      </c>
      <c r="F54" s="69">
        <f>F26-F34</f>
        <v>-880</v>
      </c>
      <c r="G54" s="69">
        <f>G26-G34</f>
        <v>-10</v>
      </c>
      <c r="H54" s="69">
        <f>H26-H34</f>
        <v>-818</v>
      </c>
      <c r="I54" s="69">
        <f>I26-I34</f>
        <v>1</v>
      </c>
      <c r="J54" s="69">
        <f>J26-J34</f>
        <v>-66</v>
      </c>
      <c r="K54" s="69">
        <f>K26-K34</f>
        <v>-65</v>
      </c>
      <c r="L54" s="69">
        <f>L26-L34</f>
        <v>9</v>
      </c>
      <c r="M54" s="69">
        <f>M26-M34</f>
        <v>-46</v>
      </c>
      <c r="N54" s="69">
        <f>N26-N34</f>
        <v>-226</v>
      </c>
      <c r="O54" s="69">
        <f>O26-O34</f>
        <v>-22</v>
      </c>
      <c r="P54" s="69">
        <f>P26-P34</f>
        <v>-294</v>
      </c>
      <c r="Q54" s="69">
        <f>Q26-Q34</f>
        <v>0</v>
      </c>
      <c r="R54" s="69">
        <f>R26-R34</f>
        <v>0</v>
      </c>
      <c r="S54" s="69">
        <f>S26-S34</f>
        <v>6</v>
      </c>
      <c r="T54" s="69">
        <f>T26-T34</f>
        <v>6</v>
      </c>
      <c r="U54" s="69">
        <f>U26-U34</f>
        <v>-1162</v>
      </c>
    </row>
    <row r="55" spans="2:21">
      <c r="C55" s="69">
        <f>C28-C35</f>
        <v>35</v>
      </c>
      <c r="D55" s="69">
        <f>D28-D35</f>
        <v>-35</v>
      </c>
      <c r="E55" s="69">
        <f>E28-E35</f>
        <v>-1240</v>
      </c>
      <c r="F55" s="69">
        <f>F28-F35</f>
        <v>-1275</v>
      </c>
      <c r="G55" s="69">
        <f>G28-G35</f>
        <v>-127</v>
      </c>
      <c r="H55" s="69">
        <f>H28-H35</f>
        <v>-1367</v>
      </c>
      <c r="I55" s="69">
        <f>I28-I35</f>
        <v>-22</v>
      </c>
      <c r="J55" s="69">
        <f>J28-J35</f>
        <v>-221</v>
      </c>
      <c r="K55" s="69">
        <f>K28-K35</f>
        <v>-243</v>
      </c>
      <c r="L55" s="69">
        <f>L28-L35</f>
        <v>6</v>
      </c>
      <c r="M55" s="69">
        <f>M28-M35</f>
        <v>15</v>
      </c>
      <c r="N55" s="69">
        <f>N28-N35</f>
        <v>-154</v>
      </c>
      <c r="O55" s="69">
        <f>O28-O35</f>
        <v>-38</v>
      </c>
      <c r="P55" s="69">
        <f>P28-P35</f>
        <v>-177</v>
      </c>
      <c r="Q55" s="69">
        <f>Q28-Q35</f>
        <v>0</v>
      </c>
      <c r="R55" s="69">
        <f>R28-R35</f>
        <v>0</v>
      </c>
      <c r="S55" s="69">
        <f>S28-S35</f>
        <v>23</v>
      </c>
      <c r="T55" s="69">
        <f>T28-T35</f>
        <v>23</v>
      </c>
      <c r="U55" s="69">
        <f>U28-U35</f>
        <v>-1758</v>
      </c>
    </row>
    <row r="56" spans="2:21"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2:21">
      <c r="C57" s="68" t="e">
        <f>IF(AND(OR(#REF!&gt;1000,#REF!&lt;-1000),IF(ISERROR(#REF!/C33),TRUE,OR(#REF!/C33&gt;0.05,#REF!/C33&lt;-0.05))),"FLAG","IGNORE")</f>
        <v>#REF!</v>
      </c>
      <c r="D57" s="68" t="e">
        <f>IF(AND(OR(#REF!&gt;1000,#REF!&lt;-1000),IF(ISERROR(#REF!/D33),TRUE,OR(#REF!/D33&gt;0.05,#REF!/D33&lt;-0.05))),"FLAG","IGNORE")</f>
        <v>#REF!</v>
      </c>
      <c r="E57" s="68" t="e">
        <f>IF(AND(OR(#REF!&gt;1000,#REF!&lt;-1000),IF(ISERROR(#REF!/E33),TRUE,OR(#REF!/E33&gt;0.05,#REF!/E33&lt;-0.05))),"FLAG","IGNORE")</f>
        <v>#REF!</v>
      </c>
      <c r="F57" s="68" t="e">
        <f>IF(AND(OR(#REF!&gt;1000,#REF!&lt;-1000),IF(ISERROR(#REF!/F33),TRUE,OR(#REF!/F33&gt;0.05,#REF!/F33&lt;-0.05))),"FLAG","IGNORE")</f>
        <v>#REF!</v>
      </c>
      <c r="G57" s="68" t="e">
        <f>IF(AND(OR(#REF!&gt;1000,#REF!&lt;-1000),IF(ISERROR(#REF!/G33),TRUE,OR(#REF!/G33&gt;0.05,#REF!/G33&lt;-0.05))),"FLAG","IGNORE")</f>
        <v>#REF!</v>
      </c>
      <c r="H57" s="68" t="e">
        <f>IF(AND(OR(#REF!&gt;1000,#REF!&lt;-1000),IF(ISERROR(#REF!/H33),TRUE,OR(#REF!/H33&gt;0.05,#REF!/H33&lt;-0.05))),"FLAG","IGNORE")</f>
        <v>#REF!</v>
      </c>
      <c r="I57" s="68" t="e">
        <f>IF(AND(OR(#REF!&gt;1000,#REF!&lt;-1000),IF(ISERROR(#REF!/I33),TRUE,OR(#REF!/I33&gt;0.05,#REF!/I33&lt;-0.05))),"FLAG","IGNORE")</f>
        <v>#REF!</v>
      </c>
      <c r="J57" s="68" t="e">
        <f>IF(AND(OR(#REF!&gt;1000,#REF!&lt;-1000),IF(ISERROR(#REF!/J33),TRUE,OR(#REF!/J33&gt;0.05,#REF!/J33&lt;-0.05))),"FLAG","IGNORE")</f>
        <v>#REF!</v>
      </c>
      <c r="K57" s="68" t="e">
        <f>IF(AND(OR(#REF!&gt;1000,#REF!&lt;-1000),IF(ISERROR(#REF!/K33),TRUE,OR(#REF!/K33&gt;0.05,#REF!/K33&lt;-0.05))),"FLAG","IGNORE")</f>
        <v>#REF!</v>
      </c>
      <c r="L57" s="68" t="e">
        <f>IF(AND(OR(#REF!&gt;1000,#REF!&lt;-1000),IF(ISERROR(#REF!/L33),TRUE,OR(#REF!/L33&gt;0.05,#REF!/L33&lt;-0.05))),"FLAG","IGNORE")</f>
        <v>#REF!</v>
      </c>
      <c r="M57" s="68" t="e">
        <f>IF(AND(OR(#REF!&gt;1000,#REF!&lt;-1000),IF(ISERROR(#REF!/M33),TRUE,OR(#REF!/M33&gt;0.05,#REF!/M33&lt;-0.05))),"FLAG","IGNORE")</f>
        <v>#REF!</v>
      </c>
      <c r="N57" s="68" t="e">
        <f>IF(AND(OR(#REF!&gt;1000,#REF!&lt;-1000),IF(ISERROR(#REF!/N33),TRUE,OR(#REF!/N33&gt;0.05,#REF!/N33&lt;-0.05))),"FLAG","IGNORE")</f>
        <v>#REF!</v>
      </c>
      <c r="O57" s="68" t="e">
        <f>IF(AND(OR(#REF!&gt;1000,#REF!&lt;-1000),IF(ISERROR(#REF!/O33),TRUE,OR(#REF!/O33&gt;0.05,#REF!/O33&lt;-0.05))),"FLAG","IGNORE")</f>
        <v>#REF!</v>
      </c>
      <c r="P57" s="68" t="e">
        <f>IF(AND(OR(#REF!&gt;1000,#REF!&lt;-1000),IF(ISERROR(#REF!/P33),TRUE,OR(#REF!/P33&gt;0.05,#REF!/P33&lt;-0.05))),"FLAG","IGNORE")</f>
        <v>#REF!</v>
      </c>
      <c r="Q57" s="68" t="e">
        <f>IF(AND(OR(#REF!&gt;1000,#REF!&lt;-1000),IF(ISERROR(#REF!/Q33),TRUE,OR(#REF!/Q33&gt;0.05,#REF!/Q33&lt;-0.05))),"FLAG","IGNORE")</f>
        <v>#REF!</v>
      </c>
      <c r="R57" s="68" t="e">
        <f>IF(AND(OR(#REF!&gt;1000,#REF!&lt;-1000),IF(ISERROR(#REF!/R33),TRUE,OR(#REF!/R33&gt;0.05,#REF!/R33&lt;-0.05))),"FLAG","IGNORE")</f>
        <v>#REF!</v>
      </c>
      <c r="S57" s="68" t="e">
        <f>IF(AND(OR(#REF!&gt;1000,#REF!&lt;-1000),IF(ISERROR(#REF!/S33),TRUE,OR(#REF!/S33&gt;0.05,#REF!/S33&lt;-0.05))),"FLAG","IGNORE")</f>
        <v>#REF!</v>
      </c>
      <c r="T57" s="68" t="e">
        <f>IF(AND(OR(#REF!&gt;1000,#REF!&lt;-1000),IF(ISERROR(#REF!/T33),TRUE,OR(#REF!/T33&gt;0.05,#REF!/T33&lt;-0.05))),"FLAG","IGNORE")</f>
        <v>#REF!</v>
      </c>
      <c r="U57" s="68" t="e">
        <f>IF(AND(OR(#REF!&gt;1000,#REF!&lt;-1000),IF(ISERROR(#REF!/U33),TRUE,OR(#REF!/U33&gt;0.05,#REF!/U33&lt;-0.05))),"FLAG","IGNORE")</f>
        <v>#REF!</v>
      </c>
    </row>
    <row r="58" spans="2:21">
      <c r="C58" s="68" t="str">
        <f>IF(AND(OR(C54&gt;1000,C54&lt;-1000),IF(ISERROR(C54/C34),TRUE,OR(C54/C34&gt;0.05,C54/C34&lt;-0.05))),"FLAG","IGNORE")</f>
        <v>IGNORE</v>
      </c>
      <c r="D58" s="68" t="str">
        <f>IF(AND(OR(D54&gt;1000,D54&lt;-1000),IF(ISERROR(D54/D34),TRUE,OR(D54/D34&gt;0.05,D54/D34&lt;-0.05))),"FLAG","IGNORE")</f>
        <v>IGNORE</v>
      </c>
      <c r="E58" s="68" t="str">
        <f>IF(AND(OR(E54&gt;1000,E54&lt;-1000),IF(ISERROR(E54/E34),TRUE,OR(E54/E34&gt;0.05,E54/E34&lt;-0.05))),"FLAG","IGNORE")</f>
        <v>IGNORE</v>
      </c>
      <c r="F58" s="68" t="str">
        <f>IF(AND(OR(F54&gt;1000,F54&lt;-1000),IF(ISERROR(F54/F34),TRUE,OR(F54/F34&gt;0.05,F54/F34&lt;-0.05))),"FLAG","IGNORE")</f>
        <v>IGNORE</v>
      </c>
      <c r="G58" s="68" t="str">
        <f>IF(AND(OR(G54&gt;1000,G54&lt;-1000),IF(ISERROR(G54/G34),TRUE,OR(G54/G34&gt;0.05,G54/G34&lt;-0.05))),"FLAG","IGNORE")</f>
        <v>IGNORE</v>
      </c>
      <c r="H58" s="68" t="str">
        <f>IF(AND(OR(H54&gt;1000,H54&lt;-1000),IF(ISERROR(H54/H34),TRUE,OR(H54/H34&gt;0.05,H54/H34&lt;-0.05))),"FLAG","IGNORE")</f>
        <v>IGNORE</v>
      </c>
      <c r="I58" s="68" t="str">
        <f>IF(AND(OR(I54&gt;1000,I54&lt;-1000),IF(ISERROR(I54/I34),TRUE,OR(I54/I34&gt;0.05,I54/I34&lt;-0.05))),"FLAG","IGNORE")</f>
        <v>IGNORE</v>
      </c>
      <c r="J58" s="68" t="str">
        <f>IF(AND(OR(J54&gt;1000,J54&lt;-1000),IF(ISERROR(J54/J34),TRUE,OR(J54/J34&gt;0.05,J54/J34&lt;-0.05))),"FLAG","IGNORE")</f>
        <v>IGNORE</v>
      </c>
      <c r="K58" s="68" t="str">
        <f>IF(AND(OR(K54&gt;1000,K54&lt;-1000),IF(ISERROR(K54/K34),TRUE,OR(K54/K34&gt;0.05,K54/K34&lt;-0.05))),"FLAG","IGNORE")</f>
        <v>IGNORE</v>
      </c>
      <c r="L58" s="68" t="str">
        <f>IF(AND(OR(L54&gt;1000,L54&lt;-1000),IF(ISERROR(L54/L34),TRUE,OR(L54/L34&gt;0.05,L54/L34&lt;-0.05))),"FLAG","IGNORE")</f>
        <v>IGNORE</v>
      </c>
      <c r="M58" s="68" t="str">
        <f>IF(AND(OR(M54&gt;1000,M54&lt;-1000),IF(ISERROR(M54/M34),TRUE,OR(M54/M34&gt;0.05,M54/M34&lt;-0.05))),"FLAG","IGNORE")</f>
        <v>IGNORE</v>
      </c>
      <c r="N58" s="68" t="str">
        <f>IF(AND(OR(N54&gt;1000,N54&lt;-1000),IF(ISERROR(N54/N34),TRUE,OR(N54/N34&gt;0.05,N54/N34&lt;-0.05))),"FLAG","IGNORE")</f>
        <v>IGNORE</v>
      </c>
      <c r="O58" s="68" t="str">
        <f>IF(AND(OR(O54&gt;1000,O54&lt;-1000),IF(ISERROR(O54/O34),TRUE,OR(O54/O34&gt;0.05,O54/O34&lt;-0.05))),"FLAG","IGNORE")</f>
        <v>IGNORE</v>
      </c>
      <c r="P58" s="68" t="str">
        <f>IF(AND(OR(P54&gt;1000,P54&lt;-1000),IF(ISERROR(P54/P34),TRUE,OR(P54/P34&gt;0.05,P54/P34&lt;-0.05))),"FLAG","IGNORE")</f>
        <v>IGNORE</v>
      </c>
      <c r="Q58" s="68" t="str">
        <f>IF(AND(OR(Q54&gt;1000,Q54&lt;-1000),IF(ISERROR(Q54/Q34),TRUE,OR(Q54/Q34&gt;0.05,Q54/Q34&lt;-0.05))),"FLAG","IGNORE")</f>
        <v>IGNORE</v>
      </c>
      <c r="R58" s="68" t="str">
        <f>IF(AND(OR(R54&gt;1000,R54&lt;-1000),IF(ISERROR(R54/R34),TRUE,OR(R54/R34&gt;0.05,R54/R34&lt;-0.05))),"FLAG","IGNORE")</f>
        <v>IGNORE</v>
      </c>
      <c r="S58" s="68" t="str">
        <f>IF(AND(OR(S54&gt;1000,S54&lt;-1000),IF(ISERROR(S54/S34),TRUE,OR(S54/S34&gt;0.05,S54/S34&lt;-0.05))),"FLAG","IGNORE")</f>
        <v>IGNORE</v>
      </c>
      <c r="T58" s="68" t="str">
        <f>IF(AND(OR(T54&gt;1000,T54&lt;-1000),IF(ISERROR(T54/T34),TRUE,OR(T54/T34&gt;0.05,T54/T34&lt;-0.05))),"FLAG","IGNORE")</f>
        <v>IGNORE</v>
      </c>
      <c r="U58" s="68" t="str">
        <f>IF(AND(OR(U54&gt;1000,U54&lt;-1000),IF(ISERROR(U54/U34),TRUE,OR(U54/U34&gt;0.05,U54/U34&lt;-0.05))),"FLAG","IGNORE")</f>
        <v>FLAG</v>
      </c>
    </row>
    <row r="59" spans="2:21">
      <c r="C59" s="68" t="str">
        <f>IF(AND(OR(C55&gt;1000,C55&lt;-1000),IF(ISERROR(C55/C35),TRUE,OR(C55/C35&gt;0.05,C55/C35&lt;-0.05))),"FLAG","IGNORE")</f>
        <v>IGNORE</v>
      </c>
      <c r="D59" s="68" t="str">
        <f>IF(AND(OR(D55&gt;1000,D55&lt;-1000),IF(ISERROR(D55/D35),TRUE,OR(D55/D35&gt;0.05,D55/D35&lt;-0.05))),"FLAG","IGNORE")</f>
        <v>IGNORE</v>
      </c>
      <c r="E59" s="68" t="str">
        <f>IF(AND(OR(E55&gt;1000,E55&lt;-1000),IF(ISERROR(E55/E35),TRUE,OR(E55/E35&gt;0.05,E55/E35&lt;-0.05))),"FLAG","IGNORE")</f>
        <v>FLAG</v>
      </c>
      <c r="F59" s="68" t="str">
        <f>IF(AND(OR(F55&gt;1000,F55&lt;-1000),IF(ISERROR(F55/F35),TRUE,OR(F55/F35&gt;0.05,F55/F35&lt;-0.05))),"FLAG","IGNORE")</f>
        <v>FLAG</v>
      </c>
      <c r="G59" s="68" t="str">
        <f>IF(AND(OR(G55&gt;1000,G55&lt;-1000),IF(ISERROR(G55/G35),TRUE,OR(G55/G35&gt;0.05,G55/G35&lt;-0.05))),"FLAG","IGNORE")</f>
        <v>IGNORE</v>
      </c>
      <c r="H59" s="68" t="str">
        <f>IF(AND(OR(H55&gt;1000,H55&lt;-1000),IF(ISERROR(H55/H35),TRUE,OR(H55/H35&gt;0.05,H55/H35&lt;-0.05))),"FLAG","IGNORE")</f>
        <v>FLAG</v>
      </c>
      <c r="I59" s="68" t="str">
        <f>IF(AND(OR(I55&gt;1000,I55&lt;-1000),IF(ISERROR(I55/I35),TRUE,OR(I55/I35&gt;0.05,I55/I35&lt;-0.05))),"FLAG","IGNORE")</f>
        <v>IGNORE</v>
      </c>
      <c r="J59" s="68" t="str">
        <f>IF(AND(OR(J55&gt;1000,J55&lt;-1000),IF(ISERROR(J55/J35),TRUE,OR(J55/J35&gt;0.05,J55/J35&lt;-0.05))),"FLAG","IGNORE")</f>
        <v>IGNORE</v>
      </c>
      <c r="K59" s="68" t="str">
        <f>IF(AND(OR(K55&gt;1000,K55&lt;-1000),IF(ISERROR(K55/K35),TRUE,OR(K55/K35&gt;0.05,K55/K35&lt;-0.05))),"FLAG","IGNORE")</f>
        <v>IGNORE</v>
      </c>
      <c r="L59" s="68" t="str">
        <f>IF(AND(OR(L55&gt;1000,L55&lt;-1000),IF(ISERROR(L55/L35),TRUE,OR(L55/L35&gt;0.05,L55/L35&lt;-0.05))),"FLAG","IGNORE")</f>
        <v>IGNORE</v>
      </c>
      <c r="M59" s="68" t="str">
        <f>IF(AND(OR(M55&gt;1000,M55&lt;-1000),IF(ISERROR(M55/M35),TRUE,OR(M55/M35&gt;0.05,M55/M35&lt;-0.05))),"FLAG","IGNORE")</f>
        <v>IGNORE</v>
      </c>
      <c r="N59" s="68" t="str">
        <f>IF(AND(OR(N55&gt;1000,N55&lt;-1000),IF(ISERROR(N55/N35),TRUE,OR(N55/N35&gt;0.05,N55/N35&lt;-0.05))),"FLAG","IGNORE")</f>
        <v>IGNORE</v>
      </c>
      <c r="O59" s="68" t="str">
        <f>IF(AND(OR(O55&gt;1000,O55&lt;-1000),IF(ISERROR(O55/O35),TRUE,OR(O55/O35&gt;0.05,O55/O35&lt;-0.05))),"FLAG","IGNORE")</f>
        <v>IGNORE</v>
      </c>
      <c r="P59" s="68" t="str">
        <f>IF(AND(OR(P55&gt;1000,P55&lt;-1000),IF(ISERROR(P55/P35),TRUE,OR(P55/P35&gt;0.05,P55/P35&lt;-0.05))),"FLAG","IGNORE")</f>
        <v>IGNORE</v>
      </c>
      <c r="Q59" s="68" t="str">
        <f>IF(AND(OR(Q55&gt;1000,Q55&lt;-1000),IF(ISERROR(Q55/Q35),TRUE,OR(Q55/Q35&gt;0.05,Q55/Q35&lt;-0.05))),"FLAG","IGNORE")</f>
        <v>IGNORE</v>
      </c>
      <c r="R59" s="68" t="str">
        <f>IF(AND(OR(R55&gt;1000,R55&lt;-1000),IF(ISERROR(R55/R35),TRUE,OR(R55/R35&gt;0.05,R55/R35&lt;-0.05))),"FLAG","IGNORE")</f>
        <v>IGNORE</v>
      </c>
      <c r="S59" s="68" t="str">
        <f>IF(AND(OR(S55&gt;1000,S55&lt;-1000),IF(ISERROR(S55/S35),TRUE,OR(S55/S35&gt;0.05,S55/S35&lt;-0.05))),"FLAG","IGNORE")</f>
        <v>IGNORE</v>
      </c>
      <c r="T59" s="68" t="str">
        <f>IF(AND(OR(T55&gt;1000,T55&lt;-1000),IF(ISERROR(T55/T35),TRUE,OR(T55/T35&gt;0.05,T55/T35&lt;-0.05))),"FLAG","IGNORE")</f>
        <v>IGNORE</v>
      </c>
      <c r="U59" s="68" t="str">
        <f>IF(AND(OR(U55&gt;1000,U55&lt;-1000),IF(ISERROR(U55/U35),TRUE,OR(U55/U35&gt;0.05,U55/U35&lt;-0.05))),"FLAG","IGNORE")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377" priority="22" stopIfTrue="1">
      <formula>ABS(ROUND(C8,0)-C8)&gt;0</formula>
    </cfRule>
  </conditionalFormatting>
  <conditionalFormatting sqref="N49 N52">
    <cfRule type="cellIs" dxfId="376" priority="25" stopIfTrue="1" operator="equal">
      <formula>"FAIL"</formula>
    </cfRule>
  </conditionalFormatting>
  <conditionalFormatting sqref="N49">
    <cfRule type="cellIs" dxfId="375" priority="21" stopIfTrue="1" operator="equal">
      <formula>"PASS"</formula>
    </cfRule>
  </conditionalFormatting>
  <conditionalFormatting sqref="N52">
    <cfRule type="cellIs" dxfId="374" priority="20" stopIfTrue="1" operator="equal">
      <formula>"PASS"</formula>
    </cfRule>
  </conditionalFormatting>
  <conditionalFormatting sqref="C21:E21">
    <cfRule type="expression" dxfId="373" priority="19" stopIfTrue="1">
      <formula>ABS(ROUND(C21,0)-C21)&gt;0</formula>
    </cfRule>
  </conditionalFormatting>
  <conditionalFormatting sqref="G21">
    <cfRule type="expression" dxfId="372" priority="18" stopIfTrue="1">
      <formula>ABS(ROUND(G21,0)-G21)&gt;0</formula>
    </cfRule>
  </conditionalFormatting>
  <conditionalFormatting sqref="I21:J21">
    <cfRule type="expression" dxfId="371" priority="17" stopIfTrue="1">
      <formula>ABS(ROUND(I21,0)-I21)&gt;0</formula>
    </cfRule>
  </conditionalFormatting>
  <conditionalFormatting sqref="L21:O21">
    <cfRule type="expression" dxfId="370" priority="16" stopIfTrue="1">
      <formula>ABS(ROUND(L21,0)-L21)&gt;0</formula>
    </cfRule>
  </conditionalFormatting>
  <conditionalFormatting sqref="Q21:S21">
    <cfRule type="expression" dxfId="369" priority="15" stopIfTrue="1">
      <formula>ABS(ROUND(Q21,0)-Q21)&gt;0</formula>
    </cfRule>
  </conditionalFormatting>
  <conditionalFormatting sqref="C9:E9">
    <cfRule type="expression" dxfId="368" priority="14" stopIfTrue="1">
      <formula>ABS(ROUND(C9,0)-C9)&gt;0</formula>
    </cfRule>
  </conditionalFormatting>
  <conditionalFormatting sqref="G9">
    <cfRule type="expression" dxfId="367" priority="13" stopIfTrue="1">
      <formula>ABS(ROUND(G9,0)-G9)&gt;0</formula>
    </cfRule>
  </conditionalFormatting>
  <conditionalFormatting sqref="I9:J9">
    <cfRule type="expression" dxfId="366" priority="12" stopIfTrue="1">
      <formula>ABS(ROUND(I9,0)-I9)&gt;0</formula>
    </cfRule>
  </conditionalFormatting>
  <conditionalFormatting sqref="L9:O9">
    <cfRule type="expression" dxfId="365" priority="11" stopIfTrue="1">
      <formula>ABS(ROUND(L9,0)-L9)&gt;0</formula>
    </cfRule>
  </conditionalFormatting>
  <conditionalFormatting sqref="Q9:S9">
    <cfRule type="expression" dxfId="364" priority="10" stopIfTrue="1">
      <formula>ABS(ROUND(Q9,0)-Q9)&gt;0</formula>
    </cfRule>
  </conditionalFormatting>
  <conditionalFormatting sqref="C20:E20">
    <cfRule type="expression" dxfId="363" priority="9" stopIfTrue="1">
      <formula>ABS(ROUND(C20,0)-C20)&gt;0</formula>
    </cfRule>
  </conditionalFormatting>
  <conditionalFormatting sqref="G20">
    <cfRule type="expression" dxfId="362" priority="8" stopIfTrue="1">
      <formula>ABS(ROUND(G20,0)-G20)&gt;0</formula>
    </cfRule>
  </conditionalFormatting>
  <conditionalFormatting sqref="I20:J20">
    <cfRule type="expression" dxfId="361" priority="7" stopIfTrue="1">
      <formula>ABS(ROUND(I20,0)-I20)&gt;0</formula>
    </cfRule>
  </conditionalFormatting>
  <conditionalFormatting sqref="M20:O20">
    <cfRule type="expression" dxfId="360" priority="6" stopIfTrue="1">
      <formula>ABS(ROUND(M20,0)-M20)&gt;0</formula>
    </cfRule>
  </conditionalFormatting>
  <conditionalFormatting sqref="L20">
    <cfRule type="expression" dxfId="359" priority="5" stopIfTrue="1">
      <formula>ABS(ROUND(L20,0)-L20)&gt;0</formula>
    </cfRule>
  </conditionalFormatting>
  <conditionalFormatting sqref="Q20:S20">
    <cfRule type="expression" dxfId="358" priority="4" stopIfTrue="1">
      <formula>ABS(ROUND(Q20,0)-Q20)&gt;0</formula>
    </cfRule>
  </conditionalFormatting>
  <conditionalFormatting sqref="X28 X8:X13 X19:X23">
    <cfRule type="cellIs" dxfId="357" priority="23" stopIfTrue="1" operator="equal">
      <formula>0</formula>
    </cfRule>
    <cfRule type="cellIs" dxfId="356" priority="24" stopIfTrue="1" operator="notEqual">
      <formula>0</formula>
    </cfRule>
  </conditionalFormatting>
  <conditionalFormatting sqref="Q10:S10 L10:O10 I10:J10 G10 C10:E10">
    <cfRule type="expression" dxfId="355" priority="3" stopIfTrue="1">
      <formula>ABS(ROUND(C10,0)-C10)&gt;0</formula>
    </cfRule>
  </conditionalFormatting>
  <conditionalFormatting sqref="C33:U35">
    <cfRule type="expression" dxfId="354" priority="26">
      <formula>IF(C57="IGNORE","TRUE","FALSE")</formula>
    </cfRule>
    <cfRule type="expression" dxfId="353" priority="27">
      <formula>IF(C57="FLAG","TRUE","FALSE")</formula>
    </cfRule>
  </conditionalFormatting>
  <conditionalFormatting sqref="R30">
    <cfRule type="expression" dxfId="352" priority="2" stopIfTrue="1">
      <formula>ABS(ROUND(R30,0)-R30)&gt;0</formula>
    </cfRule>
  </conditionalFormatting>
  <conditionalFormatting sqref="C8">
    <cfRule type="expression" dxfId="351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61</v>
      </c>
      <c r="F2" s="83"/>
      <c r="G2" s="83"/>
      <c r="H2" s="83"/>
      <c r="I2" s="84"/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1</v>
      </c>
      <c r="E8" s="33">
        <v>19</v>
      </c>
      <c r="F8" s="34">
        <f>SUM(D8:E8)</f>
        <v>20</v>
      </c>
      <c r="G8" s="33">
        <v>21</v>
      </c>
      <c r="H8" s="34">
        <f>SUM(C8,F8,G8)</f>
        <v>41</v>
      </c>
      <c r="I8" s="33">
        <v>0</v>
      </c>
      <c r="J8" s="33">
        <v>4</v>
      </c>
      <c r="K8" s="34">
        <f>SUM(I8:J8)</f>
        <v>4</v>
      </c>
      <c r="L8" s="33">
        <v>0</v>
      </c>
      <c r="M8" s="33">
        <v>0</v>
      </c>
      <c r="N8" s="33">
        <v>16</v>
      </c>
      <c r="O8" s="33">
        <v>0</v>
      </c>
      <c r="P8" s="34">
        <f>SUM(M8:O8)</f>
        <v>16</v>
      </c>
      <c r="Q8" s="33">
        <v>0</v>
      </c>
      <c r="R8" s="33">
        <v>151</v>
      </c>
      <c r="S8" s="33">
        <v>32</v>
      </c>
      <c r="T8" s="34">
        <f>SUM(Q8:S8)</f>
        <v>183</v>
      </c>
      <c r="U8" s="35">
        <f>SUM(H8,K8,L8,P8,T8)</f>
        <v>244</v>
      </c>
      <c r="V8" s="4"/>
      <c r="W8" s="11">
        <v>244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-24</v>
      </c>
      <c r="E11" s="33">
        <v>-3868</v>
      </c>
      <c r="F11" s="34">
        <f>SUM(D11:E11)</f>
        <v>-3892</v>
      </c>
      <c r="G11" s="33">
        <v>-12</v>
      </c>
      <c r="H11" s="34">
        <f>SUM(C11,F11,G11)</f>
        <v>-3904</v>
      </c>
      <c r="I11" s="33">
        <v>0</v>
      </c>
      <c r="J11" s="33">
        <v>-62</v>
      </c>
      <c r="K11" s="34">
        <f>SUM(I11:J11)</f>
        <v>-62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-54</v>
      </c>
      <c r="R11" s="33">
        <v>-303</v>
      </c>
      <c r="S11" s="33">
        <v>-880</v>
      </c>
      <c r="T11" s="34">
        <f>SUM(Q11:S11)</f>
        <v>-1237</v>
      </c>
      <c r="U11" s="35">
        <f>SUM(H11,K11,L11,P11,T11)</f>
        <v>-5203</v>
      </c>
      <c r="W11" s="11">
        <v>-5203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1460</v>
      </c>
      <c r="E12" s="33">
        <v>7208</v>
      </c>
      <c r="F12" s="34">
        <f>SUM(D12:E12)</f>
        <v>8668</v>
      </c>
      <c r="G12" s="33">
        <v>468</v>
      </c>
      <c r="H12" s="34">
        <f>SUM(C12,F12,G12)</f>
        <v>9136</v>
      </c>
      <c r="I12" s="33">
        <v>16</v>
      </c>
      <c r="J12" s="33">
        <v>694</v>
      </c>
      <c r="K12" s="34">
        <f>SUM(I12:J12)</f>
        <v>710</v>
      </c>
      <c r="L12" s="33">
        <v>24</v>
      </c>
      <c r="M12" s="33">
        <v>5</v>
      </c>
      <c r="N12" s="33">
        <v>3370</v>
      </c>
      <c r="O12" s="33">
        <v>73</v>
      </c>
      <c r="P12" s="34">
        <f>SUM(M12:O12)</f>
        <v>3448</v>
      </c>
      <c r="Q12" s="33">
        <v>55</v>
      </c>
      <c r="R12" s="33">
        <v>14561</v>
      </c>
      <c r="S12" s="33">
        <v>1362</v>
      </c>
      <c r="T12" s="34">
        <f>SUM(Q12:S12)</f>
        <v>15978</v>
      </c>
      <c r="U12" s="35">
        <f>SUM(H12,K12,L12,P12,T12)</f>
        <v>29296</v>
      </c>
      <c r="V12" s="4"/>
      <c r="W12" s="11">
        <v>29296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1437</v>
      </c>
      <c r="E13" s="21">
        <f t="shared" si="1"/>
        <v>3359</v>
      </c>
      <c r="F13" s="21">
        <f t="shared" si="1"/>
        <v>4796</v>
      </c>
      <c r="G13" s="21">
        <f t="shared" si="1"/>
        <v>477</v>
      </c>
      <c r="H13" s="21">
        <f t="shared" si="1"/>
        <v>5273</v>
      </c>
      <c r="I13" s="21">
        <f t="shared" si="1"/>
        <v>16</v>
      </c>
      <c r="J13" s="21">
        <f t="shared" si="1"/>
        <v>636</v>
      </c>
      <c r="K13" s="21">
        <f t="shared" si="1"/>
        <v>652</v>
      </c>
      <c r="L13" s="21">
        <f t="shared" si="1"/>
        <v>24</v>
      </c>
      <c r="M13" s="21">
        <f t="shared" si="1"/>
        <v>5</v>
      </c>
      <c r="N13" s="21">
        <f t="shared" si="1"/>
        <v>3386</v>
      </c>
      <c r="O13" s="21">
        <f t="shared" si="1"/>
        <v>73</v>
      </c>
      <c r="P13" s="21">
        <f t="shared" si="1"/>
        <v>3464</v>
      </c>
      <c r="Q13" s="21">
        <f t="shared" si="1"/>
        <v>1</v>
      </c>
      <c r="R13" s="21">
        <f t="shared" si="1"/>
        <v>14409</v>
      </c>
      <c r="S13" s="21">
        <f t="shared" si="1"/>
        <v>514</v>
      </c>
      <c r="T13" s="21">
        <f t="shared" si="1"/>
        <v>14924</v>
      </c>
      <c r="U13" s="22">
        <f t="shared" si="1"/>
        <v>24337</v>
      </c>
      <c r="V13" s="4"/>
      <c r="W13" s="11">
        <v>24337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1437</v>
      </c>
      <c r="E16" s="21">
        <f t="shared" si="2"/>
        <v>3359</v>
      </c>
      <c r="F16" s="21">
        <f t="shared" si="2"/>
        <v>4796</v>
      </c>
      <c r="G16" s="21">
        <f t="shared" si="2"/>
        <v>477</v>
      </c>
      <c r="H16" s="21">
        <f t="shared" si="2"/>
        <v>5273</v>
      </c>
      <c r="I16" s="21">
        <f t="shared" si="2"/>
        <v>16</v>
      </c>
      <c r="J16" s="21">
        <f t="shared" si="2"/>
        <v>636</v>
      </c>
      <c r="K16" s="21">
        <f t="shared" si="2"/>
        <v>652</v>
      </c>
      <c r="L16" s="21">
        <f t="shared" si="2"/>
        <v>24</v>
      </c>
      <c r="M16" s="21">
        <f t="shared" si="2"/>
        <v>5</v>
      </c>
      <c r="N16" s="21">
        <f t="shared" si="2"/>
        <v>3386</v>
      </c>
      <c r="O16" s="21">
        <f t="shared" si="2"/>
        <v>73</v>
      </c>
      <c r="P16" s="21">
        <f t="shared" si="2"/>
        <v>3464</v>
      </c>
      <c r="Q16" s="21">
        <f t="shared" si="2"/>
        <v>1</v>
      </c>
      <c r="R16" s="21">
        <f t="shared" si="2"/>
        <v>14409</v>
      </c>
      <c r="S16" s="21">
        <f t="shared" si="2"/>
        <v>514</v>
      </c>
      <c r="T16" s="21">
        <f t="shared" si="2"/>
        <v>14924</v>
      </c>
      <c r="U16" s="35">
        <f>SUM(H16,K16,L16,P16,T16)</f>
        <v>24337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-165</v>
      </c>
      <c r="E22" s="33">
        <v>-160</v>
      </c>
      <c r="F22" s="34">
        <f>SUM(D22:E22)</f>
        <v>-325</v>
      </c>
      <c r="G22" s="33">
        <v>-8</v>
      </c>
      <c r="H22" s="34">
        <f>SUM(C22,F22,G22)</f>
        <v>-333</v>
      </c>
      <c r="I22" s="33">
        <v>0</v>
      </c>
      <c r="J22" s="33">
        <v>-20</v>
      </c>
      <c r="K22" s="34">
        <f>SUM(I22:J22)</f>
        <v>-20</v>
      </c>
      <c r="L22" s="33">
        <v>-28</v>
      </c>
      <c r="M22" s="33">
        <v>0</v>
      </c>
      <c r="N22" s="33">
        <v>-67</v>
      </c>
      <c r="O22" s="33">
        <v>0</v>
      </c>
      <c r="P22" s="34">
        <f>SUM(M22:O22)</f>
        <v>-67</v>
      </c>
      <c r="Q22" s="33">
        <v>-1</v>
      </c>
      <c r="R22" s="33">
        <v>-2011</v>
      </c>
      <c r="S22" s="33">
        <v>-152</v>
      </c>
      <c r="T22" s="34">
        <f>SUM(Q22:S22)</f>
        <v>-2164</v>
      </c>
      <c r="U22" s="35">
        <f>SUM(H22,K22,L22,P22,T22)</f>
        <v>-2612</v>
      </c>
      <c r="V22" s="4"/>
      <c r="W22" s="11">
        <v>-2612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-165</v>
      </c>
      <c r="E23" s="21">
        <f t="shared" si="3"/>
        <v>-160</v>
      </c>
      <c r="F23" s="21">
        <f t="shared" si="3"/>
        <v>-325</v>
      </c>
      <c r="G23" s="21">
        <f t="shared" si="3"/>
        <v>-8</v>
      </c>
      <c r="H23" s="21">
        <f t="shared" si="3"/>
        <v>-333</v>
      </c>
      <c r="I23" s="21">
        <f t="shared" si="3"/>
        <v>0</v>
      </c>
      <c r="J23" s="21">
        <f t="shared" si="3"/>
        <v>-20</v>
      </c>
      <c r="K23" s="21">
        <f t="shared" si="3"/>
        <v>-20</v>
      </c>
      <c r="L23" s="21">
        <f t="shared" si="3"/>
        <v>-28</v>
      </c>
      <c r="M23" s="21">
        <f t="shared" si="3"/>
        <v>0</v>
      </c>
      <c r="N23" s="21">
        <f t="shared" si="3"/>
        <v>-67</v>
      </c>
      <c r="O23" s="21">
        <f t="shared" si="3"/>
        <v>0</v>
      </c>
      <c r="P23" s="21">
        <f t="shared" si="3"/>
        <v>-67</v>
      </c>
      <c r="Q23" s="21">
        <f t="shared" si="3"/>
        <v>-1</v>
      </c>
      <c r="R23" s="21">
        <f t="shared" si="3"/>
        <v>-2011</v>
      </c>
      <c r="S23" s="21">
        <f t="shared" si="3"/>
        <v>-152</v>
      </c>
      <c r="T23" s="21">
        <f t="shared" si="3"/>
        <v>-2164</v>
      </c>
      <c r="U23" s="22">
        <f>SUM(H23,K23,L23,P23,T23)</f>
        <v>-2612</v>
      </c>
      <c r="V23" s="4"/>
      <c r="W23" s="11">
        <v>-2612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-165</v>
      </c>
      <c r="E26" s="21">
        <f t="shared" si="4"/>
        <v>-160</v>
      </c>
      <c r="F26" s="21">
        <f t="shared" si="4"/>
        <v>-325</v>
      </c>
      <c r="G26" s="21">
        <f t="shared" si="4"/>
        <v>-8</v>
      </c>
      <c r="H26" s="21">
        <f t="shared" si="4"/>
        <v>-333</v>
      </c>
      <c r="I26" s="21">
        <f t="shared" si="4"/>
        <v>0</v>
      </c>
      <c r="J26" s="21">
        <f t="shared" si="4"/>
        <v>-20</v>
      </c>
      <c r="K26" s="21">
        <f t="shared" si="4"/>
        <v>-20</v>
      </c>
      <c r="L26" s="21">
        <f t="shared" si="4"/>
        <v>-28</v>
      </c>
      <c r="M26" s="21">
        <f t="shared" si="4"/>
        <v>0</v>
      </c>
      <c r="N26" s="21">
        <f t="shared" si="4"/>
        <v>-67</v>
      </c>
      <c r="O26" s="21">
        <f t="shared" si="4"/>
        <v>0</v>
      </c>
      <c r="P26" s="21">
        <f t="shared" si="4"/>
        <v>-67</v>
      </c>
      <c r="Q26" s="21">
        <f t="shared" si="4"/>
        <v>-1</v>
      </c>
      <c r="R26" s="21">
        <f t="shared" si="4"/>
        <v>-2011</v>
      </c>
      <c r="S26" s="21">
        <f t="shared" si="4"/>
        <v>-152</v>
      </c>
      <c r="T26" s="21">
        <f t="shared" si="4"/>
        <v>-2164</v>
      </c>
      <c r="U26" s="22">
        <f>SUM(H26,K26,L26,P26,T26)</f>
        <v>-2612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1272</v>
      </c>
      <c r="E28" s="17">
        <f t="shared" si="5"/>
        <v>3199</v>
      </c>
      <c r="F28" s="17">
        <f t="shared" si="5"/>
        <v>4471</v>
      </c>
      <c r="G28" s="17">
        <f t="shared" si="5"/>
        <v>469</v>
      </c>
      <c r="H28" s="17">
        <f t="shared" si="5"/>
        <v>4940</v>
      </c>
      <c r="I28" s="17">
        <f t="shared" si="5"/>
        <v>16</v>
      </c>
      <c r="J28" s="17">
        <f t="shared" si="5"/>
        <v>616</v>
      </c>
      <c r="K28" s="17">
        <f t="shared" si="5"/>
        <v>632</v>
      </c>
      <c r="L28" s="17">
        <f t="shared" si="5"/>
        <v>-4</v>
      </c>
      <c r="M28" s="17">
        <f t="shared" si="5"/>
        <v>5</v>
      </c>
      <c r="N28" s="17">
        <f t="shared" si="5"/>
        <v>3319</v>
      </c>
      <c r="O28" s="17">
        <f t="shared" si="5"/>
        <v>73</v>
      </c>
      <c r="P28" s="17">
        <f t="shared" si="5"/>
        <v>3397</v>
      </c>
      <c r="Q28" s="17">
        <f t="shared" si="5"/>
        <v>0</v>
      </c>
      <c r="R28" s="17">
        <f t="shared" si="5"/>
        <v>12398</v>
      </c>
      <c r="S28" s="17">
        <f t="shared" si="5"/>
        <v>362</v>
      </c>
      <c r="T28" s="17">
        <f t="shared" si="5"/>
        <v>12760</v>
      </c>
      <c r="U28" s="18">
        <f t="shared" si="5"/>
        <v>21725</v>
      </c>
      <c r="V28" s="4"/>
      <c r="W28" s="11">
        <v>21725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1</v>
      </c>
      <c r="K30" s="34">
        <f>SUM(I30:J30)</f>
        <v>1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1</v>
      </c>
      <c r="S30" s="36"/>
      <c r="T30" s="34">
        <f>SUM(Q30:S30)</f>
        <v>1</v>
      </c>
      <c r="U30" s="35">
        <f>SUM(H30,K30,L30,P30,T30)</f>
        <v>2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998</v>
      </c>
      <c r="E33" s="38">
        <v>4049</v>
      </c>
      <c r="F33" s="38">
        <v>5047</v>
      </c>
      <c r="G33" s="38">
        <v>462</v>
      </c>
      <c r="H33" s="38">
        <v>5509</v>
      </c>
      <c r="I33" s="38">
        <v>16</v>
      </c>
      <c r="J33" s="38">
        <v>640</v>
      </c>
      <c r="K33" s="38">
        <v>656</v>
      </c>
      <c r="L33" s="38">
        <v>36</v>
      </c>
      <c r="M33" s="38">
        <v>7</v>
      </c>
      <c r="N33" s="38">
        <v>4313</v>
      </c>
      <c r="O33" s="38">
        <v>52</v>
      </c>
      <c r="P33" s="38">
        <v>4372</v>
      </c>
      <c r="Q33" s="38">
        <v>0</v>
      </c>
      <c r="R33" s="38">
        <v>14735</v>
      </c>
      <c r="S33" s="38">
        <v>527</v>
      </c>
      <c r="T33" s="38">
        <v>15262</v>
      </c>
      <c r="U33" s="38">
        <v>25835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-24</v>
      </c>
      <c r="E34" s="38">
        <v>-195</v>
      </c>
      <c r="F34" s="38">
        <v>-219</v>
      </c>
      <c r="G34" s="38">
        <v>-8</v>
      </c>
      <c r="H34" s="38">
        <v>-227</v>
      </c>
      <c r="I34" s="38">
        <v>0</v>
      </c>
      <c r="J34" s="38">
        <v>-28</v>
      </c>
      <c r="K34" s="38">
        <v>-28</v>
      </c>
      <c r="L34" s="38">
        <v>-27</v>
      </c>
      <c r="M34" s="38">
        <v>0</v>
      </c>
      <c r="N34" s="38">
        <v>-119</v>
      </c>
      <c r="O34" s="38">
        <v>0</v>
      </c>
      <c r="P34" s="38">
        <v>-119</v>
      </c>
      <c r="Q34" s="38">
        <v>0</v>
      </c>
      <c r="R34" s="38">
        <v>-1939</v>
      </c>
      <c r="S34" s="38">
        <v>-168</v>
      </c>
      <c r="T34" s="38">
        <v>-2107</v>
      </c>
      <c r="U34" s="38">
        <v>-2508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974</v>
      </c>
      <c r="E35" s="38">
        <v>3854</v>
      </c>
      <c r="F35" s="38">
        <v>4828</v>
      </c>
      <c r="G35" s="38">
        <v>454</v>
      </c>
      <c r="H35" s="38">
        <v>5282</v>
      </c>
      <c r="I35" s="38">
        <v>16</v>
      </c>
      <c r="J35" s="38">
        <v>612</v>
      </c>
      <c r="K35" s="38">
        <v>628</v>
      </c>
      <c r="L35" s="38">
        <v>9</v>
      </c>
      <c r="M35" s="38">
        <v>7</v>
      </c>
      <c r="N35" s="38">
        <v>4194</v>
      </c>
      <c r="O35" s="38">
        <v>52</v>
      </c>
      <c r="P35" s="38">
        <v>4253</v>
      </c>
      <c r="Q35" s="38">
        <v>0</v>
      </c>
      <c r="R35" s="38">
        <v>12796</v>
      </c>
      <c r="S35" s="38">
        <v>359</v>
      </c>
      <c r="T35" s="38">
        <v>13155</v>
      </c>
      <c r="U35" s="38">
        <v>23327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1948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381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1040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3369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381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5" spans="2:21">
      <c r="C55" s="69">
        <f>C16-C33</f>
        <v>0</v>
      </c>
      <c r="D55" s="69">
        <f>D16-D33</f>
        <v>439</v>
      </c>
      <c r="E55" s="69">
        <f>E16-E33</f>
        <v>-690</v>
      </c>
      <c r="F55" s="69">
        <f>F16-F33</f>
        <v>-251</v>
      </c>
      <c r="G55" s="69">
        <f>G16-G33</f>
        <v>15</v>
      </c>
      <c r="H55" s="69">
        <f>H16-H33</f>
        <v>-236</v>
      </c>
      <c r="I55" s="69">
        <f>I16-I33</f>
        <v>0</v>
      </c>
      <c r="J55" s="69">
        <f>J16-J33</f>
        <v>-4</v>
      </c>
      <c r="K55" s="69">
        <f>K16-K33</f>
        <v>-4</v>
      </c>
      <c r="L55" s="69">
        <f>L16-L33</f>
        <v>-12</v>
      </c>
      <c r="M55" s="69">
        <f>M16-M33</f>
        <v>-2</v>
      </c>
      <c r="N55" s="69">
        <f>N16-N33</f>
        <v>-927</v>
      </c>
      <c r="O55" s="69">
        <f>O16-O33</f>
        <v>21</v>
      </c>
      <c r="P55" s="69">
        <f>P16-P33</f>
        <v>-908</v>
      </c>
      <c r="Q55" s="69">
        <f>Q16-Q33</f>
        <v>1</v>
      </c>
      <c r="R55" s="69">
        <f>R16-R33</f>
        <v>-326</v>
      </c>
      <c r="S55" s="69">
        <f>S16-S33</f>
        <v>-13</v>
      </c>
      <c r="T55" s="69">
        <f>T16-T33</f>
        <v>-338</v>
      </c>
      <c r="U55" s="69">
        <f>U16-U33</f>
        <v>-1498</v>
      </c>
    </row>
    <row r="56" spans="2:21">
      <c r="C56" s="69">
        <f>C26-C34</f>
        <v>0</v>
      </c>
      <c r="D56" s="69">
        <f>D26-D34</f>
        <v>-141</v>
      </c>
      <c r="E56" s="69">
        <f>E26-E34</f>
        <v>35</v>
      </c>
      <c r="F56" s="69">
        <f>F26-F34</f>
        <v>-106</v>
      </c>
      <c r="G56" s="69">
        <f>G26-G34</f>
        <v>0</v>
      </c>
      <c r="H56" s="69">
        <f>H26-H34</f>
        <v>-106</v>
      </c>
      <c r="I56" s="69">
        <f>I26-I34</f>
        <v>0</v>
      </c>
      <c r="J56" s="69">
        <f>J26-J34</f>
        <v>8</v>
      </c>
      <c r="K56" s="69">
        <f>K26-K34</f>
        <v>8</v>
      </c>
      <c r="L56" s="69">
        <f>L26-L34</f>
        <v>-1</v>
      </c>
      <c r="M56" s="69">
        <f>M26-M34</f>
        <v>0</v>
      </c>
      <c r="N56" s="69">
        <f>N26-N34</f>
        <v>52</v>
      </c>
      <c r="O56" s="69">
        <f>O26-O34</f>
        <v>0</v>
      </c>
      <c r="P56" s="69">
        <f>P26-P34</f>
        <v>52</v>
      </c>
      <c r="Q56" s="69">
        <f>Q26-Q34</f>
        <v>-1</v>
      </c>
      <c r="R56" s="69">
        <f>R26-R34</f>
        <v>-72</v>
      </c>
      <c r="S56" s="69">
        <f>S26-S34</f>
        <v>16</v>
      </c>
      <c r="T56" s="69">
        <f>T26-T34</f>
        <v>-57</v>
      </c>
      <c r="U56" s="69">
        <f>U26-U34</f>
        <v>-104</v>
      </c>
    </row>
    <row r="57" spans="2:21">
      <c r="C57" s="69">
        <f>C28-C35</f>
        <v>0</v>
      </c>
      <c r="D57" s="69">
        <f>D28-D35</f>
        <v>298</v>
      </c>
      <c r="E57" s="69">
        <f>E28-E35</f>
        <v>-655</v>
      </c>
      <c r="F57" s="69">
        <f>F28-F35</f>
        <v>-357</v>
      </c>
      <c r="G57" s="69">
        <f>G28-G35</f>
        <v>15</v>
      </c>
      <c r="H57" s="69">
        <f>H28-H35</f>
        <v>-342</v>
      </c>
      <c r="I57" s="69">
        <f>I28-I35</f>
        <v>0</v>
      </c>
      <c r="J57" s="69">
        <f>J28-J35</f>
        <v>4</v>
      </c>
      <c r="K57" s="69">
        <f>K28-K35</f>
        <v>4</v>
      </c>
      <c r="L57" s="69">
        <f>L28-L35</f>
        <v>-13</v>
      </c>
      <c r="M57" s="69">
        <f>M28-M35</f>
        <v>-2</v>
      </c>
      <c r="N57" s="69">
        <f>N28-N35</f>
        <v>-875</v>
      </c>
      <c r="O57" s="69">
        <f>O28-O35</f>
        <v>21</v>
      </c>
      <c r="P57" s="69">
        <f>P28-P35</f>
        <v>-856</v>
      </c>
      <c r="Q57" s="69">
        <f>Q28-Q35</f>
        <v>0</v>
      </c>
      <c r="R57" s="69">
        <f>R28-R35</f>
        <v>-398</v>
      </c>
      <c r="S57" s="69">
        <f>S28-S35</f>
        <v>3</v>
      </c>
      <c r="T57" s="69">
        <f>T28-T35</f>
        <v>-395</v>
      </c>
      <c r="U57" s="69">
        <f>U28-U35</f>
        <v>-1602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IGNORE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IGNORE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IGNORE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FLAG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IGNORE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IGNORE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IGNORE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IGNORE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350" priority="22" stopIfTrue="1">
      <formula>ABS(ROUND(C8,0)-C8)&gt;0</formula>
    </cfRule>
  </conditionalFormatting>
  <conditionalFormatting sqref="N49 N52">
    <cfRule type="cellIs" dxfId="349" priority="25" stopIfTrue="1" operator="equal">
      <formula>"FAIL"</formula>
    </cfRule>
  </conditionalFormatting>
  <conditionalFormatting sqref="N49">
    <cfRule type="cellIs" dxfId="348" priority="21" stopIfTrue="1" operator="equal">
      <formula>"PASS"</formula>
    </cfRule>
  </conditionalFormatting>
  <conditionalFormatting sqref="N52">
    <cfRule type="cellIs" dxfId="347" priority="20" stopIfTrue="1" operator="equal">
      <formula>"PASS"</formula>
    </cfRule>
  </conditionalFormatting>
  <conditionalFormatting sqref="C21:E21">
    <cfRule type="expression" dxfId="346" priority="19" stopIfTrue="1">
      <formula>ABS(ROUND(C21,0)-C21)&gt;0</formula>
    </cfRule>
  </conditionalFormatting>
  <conditionalFormatting sqref="G21">
    <cfRule type="expression" dxfId="345" priority="18" stopIfTrue="1">
      <formula>ABS(ROUND(G21,0)-G21)&gt;0</formula>
    </cfRule>
  </conditionalFormatting>
  <conditionalFormatting sqref="I21:J21">
    <cfRule type="expression" dxfId="344" priority="17" stopIfTrue="1">
      <formula>ABS(ROUND(I21,0)-I21)&gt;0</formula>
    </cfRule>
  </conditionalFormatting>
  <conditionalFormatting sqref="L21:O21">
    <cfRule type="expression" dxfId="343" priority="16" stopIfTrue="1">
      <formula>ABS(ROUND(L21,0)-L21)&gt;0</formula>
    </cfRule>
  </conditionalFormatting>
  <conditionalFormatting sqref="Q21:S21">
    <cfRule type="expression" dxfId="342" priority="15" stopIfTrue="1">
      <formula>ABS(ROUND(Q21,0)-Q21)&gt;0</formula>
    </cfRule>
  </conditionalFormatting>
  <conditionalFormatting sqref="C9:E9">
    <cfRule type="expression" dxfId="341" priority="14" stopIfTrue="1">
      <formula>ABS(ROUND(C9,0)-C9)&gt;0</formula>
    </cfRule>
  </conditionalFormatting>
  <conditionalFormatting sqref="G9">
    <cfRule type="expression" dxfId="340" priority="13" stopIfTrue="1">
      <formula>ABS(ROUND(G9,0)-G9)&gt;0</formula>
    </cfRule>
  </conditionalFormatting>
  <conditionalFormatting sqref="I9:J9">
    <cfRule type="expression" dxfId="339" priority="12" stopIfTrue="1">
      <formula>ABS(ROUND(I9,0)-I9)&gt;0</formula>
    </cfRule>
  </conditionalFormatting>
  <conditionalFormatting sqref="L9:O9">
    <cfRule type="expression" dxfId="338" priority="11" stopIfTrue="1">
      <formula>ABS(ROUND(L9,0)-L9)&gt;0</formula>
    </cfRule>
  </conditionalFormatting>
  <conditionalFormatting sqref="Q9:S9">
    <cfRule type="expression" dxfId="337" priority="10" stopIfTrue="1">
      <formula>ABS(ROUND(Q9,0)-Q9)&gt;0</formula>
    </cfRule>
  </conditionalFormatting>
  <conditionalFormatting sqref="C20:E20">
    <cfRule type="expression" dxfId="336" priority="9" stopIfTrue="1">
      <formula>ABS(ROUND(C20,0)-C20)&gt;0</formula>
    </cfRule>
  </conditionalFormatting>
  <conditionalFormatting sqref="G20">
    <cfRule type="expression" dxfId="335" priority="8" stopIfTrue="1">
      <formula>ABS(ROUND(G20,0)-G20)&gt;0</formula>
    </cfRule>
  </conditionalFormatting>
  <conditionalFormatting sqref="I20:J20">
    <cfRule type="expression" dxfId="334" priority="7" stopIfTrue="1">
      <formula>ABS(ROUND(I20,0)-I20)&gt;0</formula>
    </cfRule>
  </conditionalFormatting>
  <conditionalFormatting sqref="M20:O20">
    <cfRule type="expression" dxfId="333" priority="6" stopIfTrue="1">
      <formula>ABS(ROUND(M20,0)-M20)&gt;0</formula>
    </cfRule>
  </conditionalFormatting>
  <conditionalFormatting sqref="L20">
    <cfRule type="expression" dxfId="332" priority="5" stopIfTrue="1">
      <formula>ABS(ROUND(L20,0)-L20)&gt;0</formula>
    </cfRule>
  </conditionalFormatting>
  <conditionalFormatting sqref="Q20:S20">
    <cfRule type="expression" dxfId="331" priority="4" stopIfTrue="1">
      <formula>ABS(ROUND(Q20,0)-Q20)&gt;0</formula>
    </cfRule>
  </conditionalFormatting>
  <conditionalFormatting sqref="X28 X8:X13 X19:X23">
    <cfRule type="cellIs" dxfId="330" priority="23" stopIfTrue="1" operator="equal">
      <formula>0</formula>
    </cfRule>
    <cfRule type="cellIs" dxfId="329" priority="24" stopIfTrue="1" operator="notEqual">
      <formula>0</formula>
    </cfRule>
  </conditionalFormatting>
  <conditionalFormatting sqref="Q10:S10 L10:O10 I10:J10 G10 C10:E10">
    <cfRule type="expression" dxfId="328" priority="3" stopIfTrue="1">
      <formula>ABS(ROUND(C10,0)-C10)&gt;0</formula>
    </cfRule>
  </conditionalFormatting>
  <conditionalFormatting sqref="C33:U35">
    <cfRule type="expression" dxfId="327" priority="26">
      <formula>IF(C59="IGNORE","TRUE","FALSE")</formula>
    </cfRule>
    <cfRule type="expression" dxfId="326" priority="27">
      <formula>IF(C59="FLAG","TRUE","FALSE")</formula>
    </cfRule>
  </conditionalFormatting>
  <conditionalFormatting sqref="R30">
    <cfRule type="expression" dxfId="325" priority="2" stopIfTrue="1">
      <formula>ABS(ROUND(R30,0)-R30)&gt;0</formula>
    </cfRule>
  </conditionalFormatting>
  <conditionalFormatting sqref="C8">
    <cfRule type="expression" dxfId="324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X53"/>
  <sheetViews>
    <sheetView zoomScale="85" zoomScaleNormal="85" workbookViewId="0">
      <pane ySplit="1" topLeftCell="A2" activePane="bottomLeft" state="frozen"/>
      <selection activeCell="T48" sqref="T48"/>
      <selection pane="bottomLeft" activeCell="C74" sqref="C74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35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760</v>
      </c>
      <c r="F8" s="34">
        <f>SUM(D8:E8)</f>
        <v>760</v>
      </c>
      <c r="G8" s="33">
        <v>177</v>
      </c>
      <c r="H8" s="34">
        <f>SUM(C8,F8,G8)</f>
        <v>937</v>
      </c>
      <c r="I8" s="33">
        <v>5</v>
      </c>
      <c r="J8" s="33">
        <v>90</v>
      </c>
      <c r="K8" s="34">
        <f>SUM(I8:J8)</f>
        <v>95</v>
      </c>
      <c r="L8" s="33">
        <v>0</v>
      </c>
      <c r="M8" s="33">
        <v>0</v>
      </c>
      <c r="N8" s="33">
        <v>10</v>
      </c>
      <c r="O8" s="33">
        <v>0</v>
      </c>
      <c r="P8" s="34">
        <f>SUM(M8:O8)</f>
        <v>10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1042</v>
      </c>
      <c r="V8" s="4"/>
      <c r="W8" s="11">
        <v>1042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-4057</v>
      </c>
      <c r="D11" s="33">
        <v>0</v>
      </c>
      <c r="E11" s="33">
        <v>-6000</v>
      </c>
      <c r="F11" s="34">
        <f>SUM(D11:E11)</f>
        <v>-6000</v>
      </c>
      <c r="G11" s="33">
        <v>-2617</v>
      </c>
      <c r="H11" s="34">
        <f>SUM(C11,F11,G11)</f>
        <v>-12674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-12674</v>
      </c>
      <c r="W11" s="11">
        <v>-12674</v>
      </c>
      <c r="X11" s="12">
        <f>W11-U11</f>
        <v>0</v>
      </c>
    </row>
    <row r="12" spans="2:24" ht="12.75" customHeight="1">
      <c r="B12" s="39" t="s">
        <v>11</v>
      </c>
      <c r="C12" s="33">
        <v>7182</v>
      </c>
      <c r="D12" s="33">
        <v>2252</v>
      </c>
      <c r="E12" s="33">
        <v>14093</v>
      </c>
      <c r="F12" s="34">
        <f>SUM(D12:E12)</f>
        <v>16345</v>
      </c>
      <c r="G12" s="33">
        <v>5145</v>
      </c>
      <c r="H12" s="34">
        <f>SUM(C12,F12,G12)</f>
        <v>28672</v>
      </c>
      <c r="I12" s="33">
        <v>227</v>
      </c>
      <c r="J12" s="33">
        <v>3091</v>
      </c>
      <c r="K12" s="34">
        <f>SUM(I12:J12)</f>
        <v>3318</v>
      </c>
      <c r="L12" s="33">
        <v>0</v>
      </c>
      <c r="M12" s="33">
        <v>0</v>
      </c>
      <c r="N12" s="33">
        <v>259</v>
      </c>
      <c r="O12" s="33">
        <v>0</v>
      </c>
      <c r="P12" s="34">
        <f>SUM(M12:O12)</f>
        <v>259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32249</v>
      </c>
      <c r="V12" s="4"/>
      <c r="W12" s="11">
        <v>32249</v>
      </c>
      <c r="X12" s="12">
        <f t="shared" si="0"/>
        <v>0</v>
      </c>
    </row>
    <row r="13" spans="2:24" ht="12.75" customHeight="1">
      <c r="B13" s="25" t="s">
        <v>91</v>
      </c>
      <c r="C13" s="21">
        <f>C8+C9+C10+C11+C12</f>
        <v>3125</v>
      </c>
      <c r="D13" s="21">
        <f t="shared" ref="D13:U13" si="1">D8+D9+D10+D11+D12</f>
        <v>2252</v>
      </c>
      <c r="E13" s="21">
        <f t="shared" si="1"/>
        <v>8853</v>
      </c>
      <c r="F13" s="21">
        <f t="shared" si="1"/>
        <v>11105</v>
      </c>
      <c r="G13" s="21">
        <f t="shared" si="1"/>
        <v>2705</v>
      </c>
      <c r="H13" s="21">
        <f t="shared" si="1"/>
        <v>16935</v>
      </c>
      <c r="I13" s="21">
        <f t="shared" si="1"/>
        <v>232</v>
      </c>
      <c r="J13" s="21">
        <f t="shared" si="1"/>
        <v>3181</v>
      </c>
      <c r="K13" s="21">
        <f t="shared" si="1"/>
        <v>3413</v>
      </c>
      <c r="L13" s="21">
        <f t="shared" si="1"/>
        <v>0</v>
      </c>
      <c r="M13" s="21">
        <f t="shared" si="1"/>
        <v>0</v>
      </c>
      <c r="N13" s="21">
        <f t="shared" si="1"/>
        <v>269</v>
      </c>
      <c r="O13" s="21">
        <f t="shared" si="1"/>
        <v>0</v>
      </c>
      <c r="P13" s="21">
        <f t="shared" si="1"/>
        <v>269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20617</v>
      </c>
      <c r="V13" s="4"/>
      <c r="W13" s="11">
        <v>20617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>SUM(C8:C9,C12,C15)+C19+C20+C11</f>
        <v>-943</v>
      </c>
      <c r="D16" s="21">
        <f t="shared" ref="D16:T16" si="2">SUM(D8:D9,D12,D15)+D19+D20+D11</f>
        <v>2252</v>
      </c>
      <c r="E16" s="21">
        <f t="shared" si="2"/>
        <v>8853</v>
      </c>
      <c r="F16" s="21">
        <f t="shared" si="2"/>
        <v>11105</v>
      </c>
      <c r="G16" s="21">
        <f t="shared" si="2"/>
        <v>2705</v>
      </c>
      <c r="H16" s="21">
        <f t="shared" si="2"/>
        <v>12867</v>
      </c>
      <c r="I16" s="21">
        <f t="shared" si="2"/>
        <v>232</v>
      </c>
      <c r="J16" s="21">
        <f t="shared" si="2"/>
        <v>3181</v>
      </c>
      <c r="K16" s="21">
        <f t="shared" si="2"/>
        <v>3413</v>
      </c>
      <c r="L16" s="21">
        <f t="shared" si="2"/>
        <v>0</v>
      </c>
      <c r="M16" s="21">
        <f t="shared" si="2"/>
        <v>0</v>
      </c>
      <c r="N16" s="21">
        <f t="shared" si="2"/>
        <v>269</v>
      </c>
      <c r="O16" s="21">
        <f t="shared" si="2"/>
        <v>0</v>
      </c>
      <c r="P16" s="21">
        <f t="shared" si="2"/>
        <v>269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16549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-4068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-4068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 t="shared" ref="U19:U26" si="3">SUM(H19,K19,L19,P19,T19)</f>
        <v>-4068</v>
      </c>
      <c r="W19" s="11">
        <v>-4068</v>
      </c>
      <c r="X19" s="12">
        <f t="shared" ref="X19:X23" si="4"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 t="shared" si="3"/>
        <v>0</v>
      </c>
      <c r="W20" s="11">
        <v>0</v>
      </c>
      <c r="X20" s="12">
        <f t="shared" si="4"/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 t="shared" si="3"/>
        <v>0</v>
      </c>
      <c r="W21" s="11">
        <v>0</v>
      </c>
      <c r="X21" s="12">
        <f t="shared" si="4"/>
        <v>0</v>
      </c>
    </row>
    <row r="22" spans="2:24" ht="12.75" customHeight="1">
      <c r="B22" s="39" t="s">
        <v>12</v>
      </c>
      <c r="C22" s="33">
        <v>943</v>
      </c>
      <c r="D22" s="33">
        <v>-124</v>
      </c>
      <c r="E22" s="33">
        <v>-3508</v>
      </c>
      <c r="F22" s="34">
        <f>SUM(D22:E22)</f>
        <v>-3632</v>
      </c>
      <c r="G22" s="33">
        <v>-16</v>
      </c>
      <c r="H22" s="34">
        <f>SUM(C22,F22,G22)</f>
        <v>-2705</v>
      </c>
      <c r="I22" s="33">
        <v>0</v>
      </c>
      <c r="J22" s="33">
        <v>-1234</v>
      </c>
      <c r="K22" s="34">
        <f>SUM(I22:J22)</f>
        <v>-1234</v>
      </c>
      <c r="L22" s="33">
        <v>0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 t="shared" si="3"/>
        <v>-3939</v>
      </c>
      <c r="V22" s="4"/>
      <c r="W22" s="11">
        <v>-3939</v>
      </c>
      <c r="X22" s="12">
        <f t="shared" si="4"/>
        <v>0</v>
      </c>
    </row>
    <row r="23" spans="2:24" ht="12.75" customHeight="1">
      <c r="B23" s="75" t="s">
        <v>102</v>
      </c>
      <c r="C23" s="21">
        <f t="shared" ref="C23:T23" si="5">SUM(C19:C22)</f>
        <v>-3125</v>
      </c>
      <c r="D23" s="21">
        <f t="shared" si="5"/>
        <v>-124</v>
      </c>
      <c r="E23" s="21">
        <f t="shared" si="5"/>
        <v>-3508</v>
      </c>
      <c r="F23" s="21">
        <f t="shared" si="5"/>
        <v>-3632</v>
      </c>
      <c r="G23" s="21">
        <f t="shared" si="5"/>
        <v>-16</v>
      </c>
      <c r="H23" s="21">
        <f t="shared" si="5"/>
        <v>-6773</v>
      </c>
      <c r="I23" s="21">
        <f t="shared" si="5"/>
        <v>0</v>
      </c>
      <c r="J23" s="21">
        <f t="shared" si="5"/>
        <v>-1234</v>
      </c>
      <c r="K23" s="21">
        <f t="shared" si="5"/>
        <v>-1234</v>
      </c>
      <c r="L23" s="21">
        <f t="shared" si="5"/>
        <v>0</v>
      </c>
      <c r="M23" s="21">
        <f t="shared" si="5"/>
        <v>0</v>
      </c>
      <c r="N23" s="21">
        <f t="shared" si="5"/>
        <v>0</v>
      </c>
      <c r="O23" s="21">
        <f t="shared" si="5"/>
        <v>0</v>
      </c>
      <c r="P23" s="21">
        <f t="shared" si="5"/>
        <v>0</v>
      </c>
      <c r="Q23" s="21">
        <f t="shared" si="5"/>
        <v>0</v>
      </c>
      <c r="R23" s="21">
        <f t="shared" si="5"/>
        <v>0</v>
      </c>
      <c r="S23" s="21">
        <f t="shared" si="5"/>
        <v>0</v>
      </c>
      <c r="T23" s="21">
        <f t="shared" si="5"/>
        <v>0</v>
      </c>
      <c r="U23" s="22">
        <f t="shared" si="3"/>
        <v>-8007</v>
      </c>
      <c r="V23" s="4"/>
      <c r="W23" s="11">
        <v>-8007</v>
      </c>
      <c r="X23" s="12">
        <f t="shared" si="4"/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 t="shared" si="3"/>
        <v>0</v>
      </c>
    </row>
    <row r="26" spans="2:24" ht="12.75" customHeight="1">
      <c r="B26" s="25" t="s">
        <v>105</v>
      </c>
      <c r="C26" s="21">
        <f>SUM(C22,C25)</f>
        <v>943</v>
      </c>
      <c r="D26" s="21">
        <f t="shared" ref="D26:T26" si="6">SUM(D22,D25)</f>
        <v>-124</v>
      </c>
      <c r="E26" s="21">
        <f t="shared" si="6"/>
        <v>-3508</v>
      </c>
      <c r="F26" s="21">
        <f t="shared" si="6"/>
        <v>-3632</v>
      </c>
      <c r="G26" s="21">
        <f t="shared" si="6"/>
        <v>-16</v>
      </c>
      <c r="H26" s="21">
        <f t="shared" si="6"/>
        <v>-2705</v>
      </c>
      <c r="I26" s="21">
        <f t="shared" si="6"/>
        <v>0</v>
      </c>
      <c r="J26" s="21">
        <f t="shared" si="6"/>
        <v>-1234</v>
      </c>
      <c r="K26" s="21">
        <f t="shared" si="6"/>
        <v>-1234</v>
      </c>
      <c r="L26" s="21">
        <f t="shared" si="6"/>
        <v>0</v>
      </c>
      <c r="M26" s="21">
        <f t="shared" si="6"/>
        <v>0</v>
      </c>
      <c r="N26" s="21">
        <f t="shared" si="6"/>
        <v>0</v>
      </c>
      <c r="O26" s="21">
        <f t="shared" si="6"/>
        <v>0</v>
      </c>
      <c r="P26" s="21">
        <f t="shared" si="6"/>
        <v>0</v>
      </c>
      <c r="Q26" s="21">
        <f t="shared" si="6"/>
        <v>0</v>
      </c>
      <c r="R26" s="21">
        <f t="shared" si="6"/>
        <v>0</v>
      </c>
      <c r="S26" s="21">
        <f t="shared" si="6"/>
        <v>0</v>
      </c>
      <c r="T26" s="21">
        <f t="shared" si="6"/>
        <v>0</v>
      </c>
      <c r="U26" s="22">
        <f t="shared" si="3"/>
        <v>-3939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>C13+C23</f>
        <v>0</v>
      </c>
      <c r="D28" s="17">
        <f t="shared" ref="D28:U28" si="7">D13+D23</f>
        <v>2128</v>
      </c>
      <c r="E28" s="17">
        <f t="shared" si="7"/>
        <v>5345</v>
      </c>
      <c r="F28" s="17">
        <f t="shared" si="7"/>
        <v>7473</v>
      </c>
      <c r="G28" s="17">
        <f t="shared" si="7"/>
        <v>2689</v>
      </c>
      <c r="H28" s="17">
        <f t="shared" si="7"/>
        <v>10162</v>
      </c>
      <c r="I28" s="17">
        <f t="shared" si="7"/>
        <v>232</v>
      </c>
      <c r="J28" s="17">
        <f t="shared" si="7"/>
        <v>1947</v>
      </c>
      <c r="K28" s="17">
        <f t="shared" si="7"/>
        <v>2179</v>
      </c>
      <c r="L28" s="17">
        <f t="shared" si="7"/>
        <v>0</v>
      </c>
      <c r="M28" s="17">
        <f t="shared" si="7"/>
        <v>0</v>
      </c>
      <c r="N28" s="17">
        <f t="shared" si="7"/>
        <v>269</v>
      </c>
      <c r="O28" s="17">
        <f t="shared" si="7"/>
        <v>0</v>
      </c>
      <c r="P28" s="17">
        <f t="shared" si="7"/>
        <v>269</v>
      </c>
      <c r="Q28" s="17">
        <f t="shared" si="7"/>
        <v>0</v>
      </c>
      <c r="R28" s="17">
        <f t="shared" si="7"/>
        <v>0</v>
      </c>
      <c r="S28" s="17">
        <f t="shared" si="7"/>
        <v>0</v>
      </c>
      <c r="T28" s="17">
        <f t="shared" si="7"/>
        <v>0</v>
      </c>
      <c r="U28" s="18">
        <f t="shared" si="7"/>
        <v>12610</v>
      </c>
      <c r="V28" s="4"/>
      <c r="W28" s="11">
        <v>12610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78</v>
      </c>
      <c r="F30" s="34">
        <f>SUM(D30:E30)</f>
        <v>78</v>
      </c>
      <c r="G30" s="33">
        <v>18</v>
      </c>
      <c r="H30" s="34">
        <f>SUM(C30,F30,G30)</f>
        <v>96</v>
      </c>
      <c r="I30" s="33">
        <v>1</v>
      </c>
      <c r="J30" s="33">
        <v>9</v>
      </c>
      <c r="K30" s="34">
        <f>SUM(I30:J30)</f>
        <v>10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106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132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-574</v>
      </c>
      <c r="D33" s="38">
        <v>1341</v>
      </c>
      <c r="E33" s="38">
        <v>9570</v>
      </c>
      <c r="F33" s="38">
        <v>10911</v>
      </c>
      <c r="G33" s="38">
        <v>2252</v>
      </c>
      <c r="H33" s="38">
        <v>12589</v>
      </c>
      <c r="I33" s="38">
        <v>147</v>
      </c>
      <c r="J33" s="38">
        <v>4467</v>
      </c>
      <c r="K33" s="38">
        <v>4614</v>
      </c>
      <c r="L33" s="38">
        <v>0</v>
      </c>
      <c r="M33" s="38">
        <v>0</v>
      </c>
      <c r="N33" s="38">
        <v>179</v>
      </c>
      <c r="O33" s="38">
        <v>-14</v>
      </c>
      <c r="P33" s="38">
        <v>165</v>
      </c>
      <c r="Q33" s="38">
        <v>0</v>
      </c>
      <c r="R33" s="38">
        <v>0</v>
      </c>
      <c r="S33" s="38">
        <v>0</v>
      </c>
      <c r="T33" s="38">
        <v>0</v>
      </c>
      <c r="U33" s="38">
        <v>17368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574</v>
      </c>
      <c r="D34" s="38">
        <v>-189</v>
      </c>
      <c r="E34" s="38">
        <v>-4640</v>
      </c>
      <c r="F34" s="38">
        <v>-4829</v>
      </c>
      <c r="G34" s="38">
        <v>-141</v>
      </c>
      <c r="H34" s="38">
        <v>-4396</v>
      </c>
      <c r="I34" s="38">
        <v>0</v>
      </c>
      <c r="J34" s="38">
        <v>-2270</v>
      </c>
      <c r="K34" s="38">
        <v>-2270</v>
      </c>
      <c r="L34" s="38">
        <v>0</v>
      </c>
      <c r="M34" s="38">
        <v>0</v>
      </c>
      <c r="N34" s="38">
        <v>-16</v>
      </c>
      <c r="O34" s="38">
        <v>0</v>
      </c>
      <c r="P34" s="38">
        <v>-16</v>
      </c>
      <c r="Q34" s="38">
        <v>0</v>
      </c>
      <c r="R34" s="38">
        <v>0</v>
      </c>
      <c r="S34" s="38">
        <v>0</v>
      </c>
      <c r="T34" s="38">
        <v>0</v>
      </c>
      <c r="U34" s="38">
        <v>-6682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1152</v>
      </c>
      <c r="E35" s="38">
        <v>4930</v>
      </c>
      <c r="F35" s="38">
        <v>6082</v>
      </c>
      <c r="G35" s="38">
        <v>2111</v>
      </c>
      <c r="H35" s="38">
        <v>8193</v>
      </c>
      <c r="I35" s="38">
        <v>147</v>
      </c>
      <c r="J35" s="38">
        <v>2197</v>
      </c>
      <c r="K35" s="38">
        <v>2344</v>
      </c>
      <c r="L35" s="38">
        <v>0</v>
      </c>
      <c r="M35" s="38">
        <v>0</v>
      </c>
      <c r="N35" s="38">
        <v>163</v>
      </c>
      <c r="O35" s="38">
        <v>-14</v>
      </c>
      <c r="P35" s="38">
        <v>149</v>
      </c>
      <c r="Q35" s="38">
        <v>0</v>
      </c>
      <c r="R35" s="38">
        <v>0</v>
      </c>
      <c r="S35" s="38">
        <v>0</v>
      </c>
      <c r="T35" s="38">
        <v>0</v>
      </c>
      <c r="U35" s="38">
        <v>10686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259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259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</sheetData>
  <mergeCells count="27">
    <mergeCell ref="W6:W7"/>
    <mergeCell ref="X6:X7"/>
    <mergeCell ref="Q5:T5"/>
    <mergeCell ref="U5:U7"/>
    <mergeCell ref="D6:F6"/>
    <mergeCell ref="H6:H7"/>
    <mergeCell ref="I6:I7"/>
    <mergeCell ref="J6:J7"/>
    <mergeCell ref="K6:K7"/>
    <mergeCell ref="M6:M7"/>
    <mergeCell ref="P6:P7"/>
    <mergeCell ref="Q6:Q7"/>
    <mergeCell ref="R6:R7"/>
    <mergeCell ref="S6:S7"/>
    <mergeCell ref="T6:T7"/>
    <mergeCell ref="C2:D2"/>
    <mergeCell ref="E2:I2"/>
    <mergeCell ref="C3:D3"/>
    <mergeCell ref="E3:F3"/>
    <mergeCell ref="C5:H5"/>
    <mergeCell ref="I5:K5"/>
    <mergeCell ref="N6:N7"/>
    <mergeCell ref="O6:O7"/>
    <mergeCell ref="C6:C7"/>
    <mergeCell ref="G6:G7"/>
    <mergeCell ref="L5:L7"/>
    <mergeCell ref="M5:P5"/>
  </mergeCells>
  <phoneticPr fontId="8" type="noConversion"/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1052" priority="22" stopIfTrue="1">
      <formula>ABS(ROUND(C8,0)-C8)&gt;0</formula>
    </cfRule>
  </conditionalFormatting>
  <conditionalFormatting sqref="N49 N52">
    <cfRule type="cellIs" dxfId="1051" priority="25" stopIfTrue="1" operator="equal">
      <formula>"FAIL"</formula>
    </cfRule>
  </conditionalFormatting>
  <conditionalFormatting sqref="N49">
    <cfRule type="cellIs" dxfId="1050" priority="21" stopIfTrue="1" operator="equal">
      <formula>"PASS"</formula>
    </cfRule>
  </conditionalFormatting>
  <conditionalFormatting sqref="N52">
    <cfRule type="cellIs" dxfId="1049" priority="20" stopIfTrue="1" operator="equal">
      <formula>"PASS"</formula>
    </cfRule>
  </conditionalFormatting>
  <conditionalFormatting sqref="C21:E21">
    <cfRule type="expression" dxfId="1048" priority="19" stopIfTrue="1">
      <formula>ABS(ROUND(C21,0)-C21)&gt;0</formula>
    </cfRule>
  </conditionalFormatting>
  <conditionalFormatting sqref="G21">
    <cfRule type="expression" dxfId="1047" priority="18" stopIfTrue="1">
      <formula>ABS(ROUND(G21,0)-G21)&gt;0</formula>
    </cfRule>
  </conditionalFormatting>
  <conditionalFormatting sqref="I21:J21">
    <cfRule type="expression" dxfId="1046" priority="17" stopIfTrue="1">
      <formula>ABS(ROUND(I21,0)-I21)&gt;0</formula>
    </cfRule>
  </conditionalFormatting>
  <conditionalFormatting sqref="L21:O21">
    <cfRule type="expression" dxfId="1045" priority="16" stopIfTrue="1">
      <formula>ABS(ROUND(L21,0)-L21)&gt;0</formula>
    </cfRule>
  </conditionalFormatting>
  <conditionalFormatting sqref="Q21:S21">
    <cfRule type="expression" dxfId="1044" priority="15" stopIfTrue="1">
      <formula>ABS(ROUND(Q21,0)-Q21)&gt;0</formula>
    </cfRule>
  </conditionalFormatting>
  <conditionalFormatting sqref="C9:E9">
    <cfRule type="expression" dxfId="1043" priority="14" stopIfTrue="1">
      <formula>ABS(ROUND(C9,0)-C9)&gt;0</formula>
    </cfRule>
  </conditionalFormatting>
  <conditionalFormatting sqref="G9">
    <cfRule type="expression" dxfId="1042" priority="13" stopIfTrue="1">
      <formula>ABS(ROUND(G9,0)-G9)&gt;0</formula>
    </cfRule>
  </conditionalFormatting>
  <conditionalFormatting sqref="I9:J9">
    <cfRule type="expression" dxfId="1041" priority="12" stopIfTrue="1">
      <formula>ABS(ROUND(I9,0)-I9)&gt;0</formula>
    </cfRule>
  </conditionalFormatting>
  <conditionalFormatting sqref="L9:O9">
    <cfRule type="expression" dxfId="1040" priority="11" stopIfTrue="1">
      <formula>ABS(ROUND(L9,0)-L9)&gt;0</formula>
    </cfRule>
  </conditionalFormatting>
  <conditionalFormatting sqref="Q9:S9">
    <cfRule type="expression" dxfId="1039" priority="10" stopIfTrue="1">
      <formula>ABS(ROUND(Q9,0)-Q9)&gt;0</formula>
    </cfRule>
  </conditionalFormatting>
  <conditionalFormatting sqref="C20:E20">
    <cfRule type="expression" dxfId="1038" priority="9" stopIfTrue="1">
      <formula>ABS(ROUND(C20,0)-C20)&gt;0</formula>
    </cfRule>
  </conditionalFormatting>
  <conditionalFormatting sqref="G20">
    <cfRule type="expression" dxfId="1037" priority="8" stopIfTrue="1">
      <formula>ABS(ROUND(G20,0)-G20)&gt;0</formula>
    </cfRule>
  </conditionalFormatting>
  <conditionalFormatting sqref="I20:J20">
    <cfRule type="expression" dxfId="1036" priority="7" stopIfTrue="1">
      <formula>ABS(ROUND(I20,0)-I20)&gt;0</formula>
    </cfRule>
  </conditionalFormatting>
  <conditionalFormatting sqref="M20:O20">
    <cfRule type="expression" dxfId="1035" priority="6" stopIfTrue="1">
      <formula>ABS(ROUND(M20,0)-M20)&gt;0</formula>
    </cfRule>
  </conditionalFormatting>
  <conditionalFormatting sqref="L20">
    <cfRule type="expression" dxfId="1034" priority="5" stopIfTrue="1">
      <formula>ABS(ROUND(L20,0)-L20)&gt;0</formula>
    </cfRule>
  </conditionalFormatting>
  <conditionalFormatting sqref="Q20:S20">
    <cfRule type="expression" dxfId="1033" priority="4" stopIfTrue="1">
      <formula>ABS(ROUND(Q20,0)-Q20)&gt;0</formula>
    </cfRule>
  </conditionalFormatting>
  <conditionalFormatting sqref="X28 X8:X13 X19:X23">
    <cfRule type="cellIs" dxfId="1032" priority="23" stopIfTrue="1" operator="equal">
      <formula>0</formula>
    </cfRule>
    <cfRule type="cellIs" dxfId="1031" priority="24" stopIfTrue="1" operator="notEqual">
      <formula>0</formula>
    </cfRule>
  </conditionalFormatting>
  <conditionalFormatting sqref="Q10:S10 L10:O10 I10:J10 G10 C10:E10">
    <cfRule type="expression" dxfId="1030" priority="3" stopIfTrue="1">
      <formula>ABS(ROUND(C10,0)-C10)&gt;0</formula>
    </cfRule>
  </conditionalFormatting>
  <conditionalFormatting sqref="R30">
    <cfRule type="expression" dxfId="1029" priority="2" stopIfTrue="1">
      <formula>ABS(ROUND(R30,0)-R30)&gt;0</formula>
    </cfRule>
  </conditionalFormatting>
  <conditionalFormatting sqref="C8">
    <cfRule type="expression" dxfId="1028" priority="1" stopIfTrue="1">
      <formula>ABS(ROUND(C8,0)-C8)&gt;0</formula>
    </cfRule>
  </conditionalFormatting>
  <conditionalFormatting sqref="C33:U35">
    <cfRule type="expression" dxfId="1027" priority="28">
      <formula>IF(#REF!="IGNORE","TRUE","FALSE")</formula>
    </cfRule>
    <cfRule type="expression" dxfId="1026" priority="29">
      <formula>IF(#REF!="FLAG","TRUE","FALSE")</formula>
    </cfRule>
  </conditionalFormatting>
  <dataValidations count="2">
    <dataValidation type="whole" errorStyle="warning" allowBlank="1" showInputMessage="1" showErrorMessage="1" sqref="I40:I51 N48 Q9:S10 Q30:S30 Q20:S21 I20:I21 N30 I9:I10">
      <formula1>0</formula1>
      <formula2>1000000000</formula2>
    </dataValidation>
    <dataValidation type="list" allowBlank="1" showInputMessage="1" showErrorMessage="1" sqref="I3">
      <formula1>YN</formula1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B1:X60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62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54</v>
      </c>
      <c r="E8" s="33">
        <v>352</v>
      </c>
      <c r="F8" s="34">
        <f>SUM(D8:E8)</f>
        <v>406</v>
      </c>
      <c r="G8" s="33">
        <v>96</v>
      </c>
      <c r="H8" s="34">
        <f>SUM(C8,F8,G8)</f>
        <v>502</v>
      </c>
      <c r="I8" s="33">
        <v>7</v>
      </c>
      <c r="J8" s="33">
        <v>52</v>
      </c>
      <c r="K8" s="34">
        <f>SUM(I8:J8)</f>
        <v>59</v>
      </c>
      <c r="L8" s="33">
        <v>27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588</v>
      </c>
      <c r="V8" s="4"/>
      <c r="W8" s="11">
        <v>588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-484</v>
      </c>
      <c r="F11" s="34">
        <f>SUM(D11:E11)</f>
        <v>-484</v>
      </c>
      <c r="G11" s="33">
        <v>0</v>
      </c>
      <c r="H11" s="34">
        <f>SUM(C11,F11,G11)</f>
        <v>-484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-484</v>
      </c>
      <c r="W11" s="11">
        <v>-484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938</v>
      </c>
      <c r="E12" s="33">
        <v>6150</v>
      </c>
      <c r="F12" s="34">
        <f>SUM(D12:E12)</f>
        <v>7088</v>
      </c>
      <c r="G12" s="33">
        <v>1686</v>
      </c>
      <c r="H12" s="34">
        <f>SUM(C12,F12,G12)</f>
        <v>8774</v>
      </c>
      <c r="I12" s="33">
        <v>99</v>
      </c>
      <c r="J12" s="33">
        <v>917</v>
      </c>
      <c r="K12" s="34">
        <f>SUM(I12:J12)</f>
        <v>1016</v>
      </c>
      <c r="L12" s="33">
        <v>552</v>
      </c>
      <c r="M12" s="33">
        <v>259</v>
      </c>
      <c r="N12" s="33">
        <v>1767</v>
      </c>
      <c r="O12" s="33">
        <v>0</v>
      </c>
      <c r="P12" s="34">
        <f>SUM(M12:O12)</f>
        <v>2026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12368</v>
      </c>
      <c r="V12" s="4"/>
      <c r="W12" s="11">
        <v>12368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992</v>
      </c>
      <c r="E13" s="21">
        <f t="shared" si="1"/>
        <v>6018</v>
      </c>
      <c r="F13" s="21">
        <f t="shared" si="1"/>
        <v>7010</v>
      </c>
      <c r="G13" s="21">
        <f t="shared" si="1"/>
        <v>1782</v>
      </c>
      <c r="H13" s="21">
        <f t="shared" si="1"/>
        <v>8792</v>
      </c>
      <c r="I13" s="21">
        <f t="shared" si="1"/>
        <v>106</v>
      </c>
      <c r="J13" s="21">
        <f t="shared" si="1"/>
        <v>969</v>
      </c>
      <c r="K13" s="21">
        <f t="shared" si="1"/>
        <v>1075</v>
      </c>
      <c r="L13" s="21">
        <f t="shared" si="1"/>
        <v>579</v>
      </c>
      <c r="M13" s="21">
        <f t="shared" si="1"/>
        <v>259</v>
      </c>
      <c r="N13" s="21">
        <f t="shared" si="1"/>
        <v>1767</v>
      </c>
      <c r="O13" s="21">
        <f t="shared" si="1"/>
        <v>0</v>
      </c>
      <c r="P13" s="21">
        <f t="shared" si="1"/>
        <v>2026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12472</v>
      </c>
      <c r="V13" s="4"/>
      <c r="W13" s="11">
        <v>12472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992</v>
      </c>
      <c r="E16" s="21">
        <f t="shared" si="2"/>
        <v>6018</v>
      </c>
      <c r="F16" s="21">
        <f t="shared" si="2"/>
        <v>7010</v>
      </c>
      <c r="G16" s="21">
        <f t="shared" si="2"/>
        <v>1782</v>
      </c>
      <c r="H16" s="21">
        <f t="shared" si="2"/>
        <v>8792</v>
      </c>
      <c r="I16" s="21">
        <f t="shared" si="2"/>
        <v>106</v>
      </c>
      <c r="J16" s="21">
        <f t="shared" si="2"/>
        <v>969</v>
      </c>
      <c r="K16" s="21">
        <f t="shared" si="2"/>
        <v>1075</v>
      </c>
      <c r="L16" s="21">
        <f t="shared" si="2"/>
        <v>579</v>
      </c>
      <c r="M16" s="21">
        <f t="shared" si="2"/>
        <v>259</v>
      </c>
      <c r="N16" s="21">
        <f t="shared" si="2"/>
        <v>1767</v>
      </c>
      <c r="O16" s="21">
        <f t="shared" si="2"/>
        <v>0</v>
      </c>
      <c r="P16" s="21">
        <f t="shared" si="2"/>
        <v>2026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12472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-214</v>
      </c>
      <c r="E22" s="33">
        <v>-559</v>
      </c>
      <c r="F22" s="34">
        <f>SUM(D22:E22)</f>
        <v>-773</v>
      </c>
      <c r="G22" s="33">
        <v>-35</v>
      </c>
      <c r="H22" s="34">
        <f>SUM(C22,F22,G22)</f>
        <v>-808</v>
      </c>
      <c r="I22" s="33">
        <v>0</v>
      </c>
      <c r="J22" s="33">
        <v>-182</v>
      </c>
      <c r="K22" s="34">
        <f>SUM(I22:J22)</f>
        <v>-182</v>
      </c>
      <c r="L22" s="33">
        <v>-886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-1876</v>
      </c>
      <c r="V22" s="4"/>
      <c r="W22" s="11">
        <v>-1876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-214</v>
      </c>
      <c r="E23" s="21">
        <f t="shared" si="3"/>
        <v>-559</v>
      </c>
      <c r="F23" s="21">
        <f t="shared" si="3"/>
        <v>-773</v>
      </c>
      <c r="G23" s="21">
        <f t="shared" si="3"/>
        <v>-35</v>
      </c>
      <c r="H23" s="21">
        <f t="shared" si="3"/>
        <v>-808</v>
      </c>
      <c r="I23" s="21">
        <f t="shared" si="3"/>
        <v>0</v>
      </c>
      <c r="J23" s="21">
        <f t="shared" si="3"/>
        <v>-182</v>
      </c>
      <c r="K23" s="21">
        <f t="shared" si="3"/>
        <v>-182</v>
      </c>
      <c r="L23" s="21">
        <f t="shared" si="3"/>
        <v>-886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-1876</v>
      </c>
      <c r="V23" s="4"/>
      <c r="W23" s="11">
        <v>-1876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-214</v>
      </c>
      <c r="E26" s="21">
        <f t="shared" si="4"/>
        <v>-559</v>
      </c>
      <c r="F26" s="21">
        <f t="shared" si="4"/>
        <v>-773</v>
      </c>
      <c r="G26" s="21">
        <f t="shared" si="4"/>
        <v>-35</v>
      </c>
      <c r="H26" s="21">
        <f t="shared" si="4"/>
        <v>-808</v>
      </c>
      <c r="I26" s="21">
        <f t="shared" si="4"/>
        <v>0</v>
      </c>
      <c r="J26" s="21">
        <f t="shared" si="4"/>
        <v>-182</v>
      </c>
      <c r="K26" s="21">
        <f t="shared" si="4"/>
        <v>-182</v>
      </c>
      <c r="L26" s="21">
        <f t="shared" si="4"/>
        <v>-886</v>
      </c>
      <c r="M26" s="21">
        <f t="shared" si="4"/>
        <v>0</v>
      </c>
      <c r="N26" s="21">
        <f t="shared" si="4"/>
        <v>0</v>
      </c>
      <c r="O26" s="21">
        <f t="shared" si="4"/>
        <v>0</v>
      </c>
      <c r="P26" s="21">
        <f t="shared" si="4"/>
        <v>0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-1876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778</v>
      </c>
      <c r="E28" s="17">
        <f t="shared" si="5"/>
        <v>5459</v>
      </c>
      <c r="F28" s="17">
        <f t="shared" si="5"/>
        <v>6237</v>
      </c>
      <c r="G28" s="17">
        <f t="shared" si="5"/>
        <v>1747</v>
      </c>
      <c r="H28" s="17">
        <f t="shared" si="5"/>
        <v>7984</v>
      </c>
      <c r="I28" s="17">
        <f t="shared" si="5"/>
        <v>106</v>
      </c>
      <c r="J28" s="17">
        <f t="shared" si="5"/>
        <v>787</v>
      </c>
      <c r="K28" s="17">
        <f t="shared" si="5"/>
        <v>893</v>
      </c>
      <c r="L28" s="17">
        <f t="shared" si="5"/>
        <v>-307</v>
      </c>
      <c r="M28" s="17">
        <f t="shared" si="5"/>
        <v>259</v>
      </c>
      <c r="N28" s="17">
        <f t="shared" si="5"/>
        <v>1767</v>
      </c>
      <c r="O28" s="17">
        <f t="shared" si="5"/>
        <v>0</v>
      </c>
      <c r="P28" s="17">
        <f t="shared" si="5"/>
        <v>2026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10596</v>
      </c>
      <c r="V28" s="4"/>
      <c r="W28" s="11">
        <v>10596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602</v>
      </c>
      <c r="E33" s="38">
        <v>6136</v>
      </c>
      <c r="F33" s="38">
        <v>6738</v>
      </c>
      <c r="G33" s="38">
        <v>2305</v>
      </c>
      <c r="H33" s="38">
        <v>9043</v>
      </c>
      <c r="I33" s="38">
        <v>128</v>
      </c>
      <c r="J33" s="38">
        <v>850</v>
      </c>
      <c r="K33" s="38">
        <v>978</v>
      </c>
      <c r="L33" s="38">
        <v>706</v>
      </c>
      <c r="M33" s="38">
        <v>264</v>
      </c>
      <c r="N33" s="38">
        <v>1803</v>
      </c>
      <c r="O33" s="38">
        <v>-6</v>
      </c>
      <c r="P33" s="38">
        <v>2061</v>
      </c>
      <c r="Q33" s="38">
        <v>0</v>
      </c>
      <c r="R33" s="38">
        <v>0</v>
      </c>
      <c r="S33" s="38">
        <v>0</v>
      </c>
      <c r="T33" s="38">
        <v>0</v>
      </c>
      <c r="U33" s="38">
        <v>12788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-484</v>
      </c>
      <c r="F34" s="38">
        <v>-484</v>
      </c>
      <c r="G34" s="38">
        <v>-803</v>
      </c>
      <c r="H34" s="38">
        <v>-1287</v>
      </c>
      <c r="I34" s="38">
        <v>0</v>
      </c>
      <c r="J34" s="38">
        <v>-185</v>
      </c>
      <c r="K34" s="38">
        <v>-185</v>
      </c>
      <c r="L34" s="38">
        <v>-1187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-2659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602</v>
      </c>
      <c r="E35" s="38">
        <v>5652</v>
      </c>
      <c r="F35" s="38">
        <v>6254</v>
      </c>
      <c r="G35" s="38">
        <v>1502</v>
      </c>
      <c r="H35" s="38">
        <v>7756</v>
      </c>
      <c r="I35" s="38">
        <v>128</v>
      </c>
      <c r="J35" s="38">
        <v>665</v>
      </c>
      <c r="K35" s="38">
        <v>793</v>
      </c>
      <c r="L35" s="38">
        <v>-481</v>
      </c>
      <c r="M35" s="38">
        <v>264</v>
      </c>
      <c r="N35" s="38">
        <v>1803</v>
      </c>
      <c r="O35" s="38">
        <v>-6</v>
      </c>
      <c r="P35" s="38">
        <v>2061</v>
      </c>
      <c r="Q35" s="38">
        <v>0</v>
      </c>
      <c r="R35" s="38">
        <v>0</v>
      </c>
      <c r="S35" s="38">
        <v>0</v>
      </c>
      <c r="T35" s="38">
        <v>0</v>
      </c>
      <c r="U35" s="38">
        <v>10129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575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182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10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651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349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1767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10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>
      <c r="C54" s="69">
        <f>C16-C33</f>
        <v>0</v>
      </c>
      <c r="D54" s="69">
        <f>D16-D33</f>
        <v>390</v>
      </c>
      <c r="E54" s="69">
        <f>E16-E33</f>
        <v>-118</v>
      </c>
      <c r="F54" s="69">
        <f>F16-F33</f>
        <v>272</v>
      </c>
      <c r="G54" s="69">
        <f>G16-G33</f>
        <v>-523</v>
      </c>
      <c r="H54" s="69">
        <f>H16-H33</f>
        <v>-251</v>
      </c>
      <c r="I54" s="69">
        <f>I16-I33</f>
        <v>-22</v>
      </c>
      <c r="J54" s="69">
        <f>J16-J33</f>
        <v>119</v>
      </c>
      <c r="K54" s="69">
        <f>K16-K33</f>
        <v>97</v>
      </c>
      <c r="L54" s="69">
        <f>L16-L33</f>
        <v>-127</v>
      </c>
      <c r="M54" s="69">
        <f>M16-M33</f>
        <v>-5</v>
      </c>
      <c r="N54" s="69">
        <f>N16-N33</f>
        <v>-36</v>
      </c>
      <c r="O54" s="69">
        <f>O16-O33</f>
        <v>6</v>
      </c>
      <c r="P54" s="69">
        <f>P16-P33</f>
        <v>-35</v>
      </c>
      <c r="Q54" s="69">
        <f>Q16-Q33</f>
        <v>0</v>
      </c>
      <c r="R54" s="69">
        <f>R16-R33</f>
        <v>0</v>
      </c>
      <c r="S54" s="69">
        <f>S16-S33</f>
        <v>0</v>
      </c>
      <c r="T54" s="69">
        <f>T16-T33</f>
        <v>0</v>
      </c>
      <c r="U54" s="69">
        <f>U16-U33</f>
        <v>-316</v>
      </c>
    </row>
    <row r="55" spans="2:21">
      <c r="C55" s="69">
        <f>C26-C34</f>
        <v>0</v>
      </c>
      <c r="D55" s="69">
        <f>D26-D34</f>
        <v>-214</v>
      </c>
      <c r="E55" s="69">
        <f>E26-E34</f>
        <v>-75</v>
      </c>
      <c r="F55" s="69">
        <f>F26-F34</f>
        <v>-289</v>
      </c>
      <c r="G55" s="69">
        <f>G26-G34</f>
        <v>768</v>
      </c>
      <c r="H55" s="69">
        <f>H26-H34</f>
        <v>479</v>
      </c>
      <c r="I55" s="69">
        <f>I26-I34</f>
        <v>0</v>
      </c>
      <c r="J55" s="69">
        <f>J26-J34</f>
        <v>3</v>
      </c>
      <c r="K55" s="69">
        <f>K26-K34</f>
        <v>3</v>
      </c>
      <c r="L55" s="69">
        <f>L26-L34</f>
        <v>301</v>
      </c>
      <c r="M55" s="69">
        <f>M26-M34</f>
        <v>0</v>
      </c>
      <c r="N55" s="69">
        <f>N26-N34</f>
        <v>0</v>
      </c>
      <c r="O55" s="69">
        <f>O26-O34</f>
        <v>0</v>
      </c>
      <c r="P55" s="69">
        <f>P26-P34</f>
        <v>0</v>
      </c>
      <c r="Q55" s="69">
        <f>Q26-Q34</f>
        <v>0</v>
      </c>
      <c r="R55" s="69">
        <f>R26-R34</f>
        <v>0</v>
      </c>
      <c r="S55" s="69">
        <f>S26-S34</f>
        <v>0</v>
      </c>
      <c r="T55" s="69">
        <f>T26-T34</f>
        <v>0</v>
      </c>
      <c r="U55" s="69">
        <f>U26-U34</f>
        <v>783</v>
      </c>
    </row>
    <row r="56" spans="2:21">
      <c r="C56" s="69">
        <f>C28-C35</f>
        <v>0</v>
      </c>
      <c r="D56" s="69">
        <f>D28-D35</f>
        <v>176</v>
      </c>
      <c r="E56" s="69">
        <f>E28-E35</f>
        <v>-193</v>
      </c>
      <c r="F56" s="69">
        <f>F28-F35</f>
        <v>-17</v>
      </c>
      <c r="G56" s="69">
        <f>G28-G35</f>
        <v>245</v>
      </c>
      <c r="H56" s="69">
        <f>H28-H35</f>
        <v>228</v>
      </c>
      <c r="I56" s="69">
        <f>I28-I35</f>
        <v>-22</v>
      </c>
      <c r="J56" s="69">
        <f>J28-J35</f>
        <v>122</v>
      </c>
      <c r="K56" s="69">
        <f>K28-K35</f>
        <v>100</v>
      </c>
      <c r="L56" s="69">
        <f>L28-L35</f>
        <v>174</v>
      </c>
      <c r="M56" s="69">
        <f>M28-M35</f>
        <v>-5</v>
      </c>
      <c r="N56" s="69">
        <f>N28-N35</f>
        <v>-36</v>
      </c>
      <c r="O56" s="69">
        <f>O28-O35</f>
        <v>6</v>
      </c>
      <c r="P56" s="69">
        <f>P28-P35</f>
        <v>-35</v>
      </c>
      <c r="Q56" s="69">
        <f>Q28-Q35</f>
        <v>0</v>
      </c>
      <c r="R56" s="69">
        <f>R28-R35</f>
        <v>0</v>
      </c>
      <c r="S56" s="69">
        <f>S28-S35</f>
        <v>0</v>
      </c>
      <c r="T56" s="69">
        <f>T28-T35</f>
        <v>0</v>
      </c>
      <c r="U56" s="69">
        <f>U28-U35</f>
        <v>467</v>
      </c>
    </row>
    <row r="57" spans="2:21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2:21">
      <c r="C58" s="68" t="str">
        <f>IF(AND(OR(C54&gt;1000,C54&lt;-1000),IF(ISERROR(C54/C33),TRUE,OR(C54/C33&gt;0.05,C54/C33&lt;-0.05))),"FLAG","IGNORE")</f>
        <v>IGNORE</v>
      </c>
      <c r="D58" s="68" t="str">
        <f>IF(AND(OR(D54&gt;1000,D54&lt;-1000),IF(ISERROR(D54/D33),TRUE,OR(D54/D33&gt;0.05,D54/D33&lt;-0.05))),"FLAG","IGNORE")</f>
        <v>IGNORE</v>
      </c>
      <c r="E58" s="68" t="str">
        <f>IF(AND(OR(E54&gt;1000,E54&lt;-1000),IF(ISERROR(E54/E33),TRUE,OR(E54/E33&gt;0.05,E54/E33&lt;-0.05))),"FLAG","IGNORE")</f>
        <v>IGNORE</v>
      </c>
      <c r="F58" s="68" t="str">
        <f>IF(AND(OR(F54&gt;1000,F54&lt;-1000),IF(ISERROR(F54/F33),TRUE,OR(F54/F33&gt;0.05,F54/F33&lt;-0.05))),"FLAG","IGNORE")</f>
        <v>IGNORE</v>
      </c>
      <c r="G58" s="68" t="str">
        <f>IF(AND(OR(G54&gt;1000,G54&lt;-1000),IF(ISERROR(G54/G33),TRUE,OR(G54/G33&gt;0.05,G54/G33&lt;-0.05))),"FLAG","IGNORE")</f>
        <v>IGNORE</v>
      </c>
      <c r="H58" s="68" t="str">
        <f>IF(AND(OR(H54&gt;1000,H54&lt;-1000),IF(ISERROR(H54/H33),TRUE,OR(H54/H33&gt;0.05,H54/H33&lt;-0.05))),"FLAG","IGNORE")</f>
        <v>IGNORE</v>
      </c>
      <c r="I58" s="68" t="str">
        <f>IF(AND(OR(I54&gt;1000,I54&lt;-1000),IF(ISERROR(I54/I33),TRUE,OR(I54/I33&gt;0.05,I54/I33&lt;-0.05))),"FLAG","IGNORE")</f>
        <v>IGNORE</v>
      </c>
      <c r="J58" s="68" t="str">
        <f>IF(AND(OR(J54&gt;1000,J54&lt;-1000),IF(ISERROR(J54/J33),TRUE,OR(J54/J33&gt;0.05,J54/J33&lt;-0.05))),"FLAG","IGNORE")</f>
        <v>IGNORE</v>
      </c>
      <c r="K58" s="68" t="str">
        <f>IF(AND(OR(K54&gt;1000,K54&lt;-1000),IF(ISERROR(K54/K33),TRUE,OR(K54/K33&gt;0.05,K54/K33&lt;-0.05))),"FLAG","IGNORE")</f>
        <v>IGNORE</v>
      </c>
      <c r="L58" s="68" t="str">
        <f>IF(AND(OR(L54&gt;1000,L54&lt;-1000),IF(ISERROR(L54/L33),TRUE,OR(L54/L33&gt;0.05,L54/L33&lt;-0.05))),"FLAG","IGNORE")</f>
        <v>IGNORE</v>
      </c>
      <c r="M58" s="68" t="str">
        <f>IF(AND(OR(M54&gt;1000,M54&lt;-1000),IF(ISERROR(M54/M33),TRUE,OR(M54/M33&gt;0.05,M54/M33&lt;-0.05))),"FLAG","IGNORE")</f>
        <v>IGNORE</v>
      </c>
      <c r="N58" s="68" t="str">
        <f>IF(AND(OR(N54&gt;1000,N54&lt;-1000),IF(ISERROR(N54/N33),TRUE,OR(N54/N33&gt;0.05,N54/N33&lt;-0.05))),"FLAG","IGNORE")</f>
        <v>IGNORE</v>
      </c>
      <c r="O58" s="68" t="str">
        <f>IF(AND(OR(O54&gt;1000,O54&lt;-1000),IF(ISERROR(O54/O33),TRUE,OR(O54/O33&gt;0.05,O54/O33&lt;-0.05))),"FLAG","IGNORE")</f>
        <v>IGNORE</v>
      </c>
      <c r="P58" s="68" t="str">
        <f>IF(AND(OR(P54&gt;1000,P54&lt;-1000),IF(ISERROR(P54/P33),TRUE,OR(P54/P33&gt;0.05,P54/P33&lt;-0.05))),"FLAG","IGNORE")</f>
        <v>IGNORE</v>
      </c>
      <c r="Q58" s="68" t="str">
        <f>IF(AND(OR(Q54&gt;1000,Q54&lt;-1000),IF(ISERROR(Q54/Q33),TRUE,OR(Q54/Q33&gt;0.05,Q54/Q33&lt;-0.05))),"FLAG","IGNORE")</f>
        <v>IGNORE</v>
      </c>
      <c r="R58" s="68" t="str">
        <f>IF(AND(OR(R54&gt;1000,R54&lt;-1000),IF(ISERROR(R54/R33),TRUE,OR(R54/R33&gt;0.05,R54/R33&lt;-0.05))),"FLAG","IGNORE")</f>
        <v>IGNORE</v>
      </c>
      <c r="S58" s="68" t="str">
        <f>IF(AND(OR(S54&gt;1000,S54&lt;-1000),IF(ISERROR(S54/S33),TRUE,OR(S54/S33&gt;0.05,S54/S33&lt;-0.05))),"FLAG","IGNORE")</f>
        <v>IGNORE</v>
      </c>
      <c r="T58" s="68" t="str">
        <f>IF(AND(OR(T54&gt;1000,T54&lt;-1000),IF(ISERROR(T54/T33),TRUE,OR(T54/T33&gt;0.05,T54/T33&lt;-0.05))),"FLAG","IGNORE")</f>
        <v>IGNORE</v>
      </c>
      <c r="U58" s="68" t="str">
        <f>IF(AND(OR(U54&gt;1000,U54&lt;-1000),IF(ISERROR(U54/U33),TRUE,OR(U54/U33&gt;0.05,U54/U33&lt;-0.05))),"FLAG","IGNORE")</f>
        <v>IGNORE</v>
      </c>
    </row>
    <row r="59" spans="2:21">
      <c r="C59" s="68" t="str">
        <f>IF(AND(OR(C55&gt;1000,C55&lt;-1000),IF(ISERROR(C55/C34),TRUE,OR(C55/C34&gt;0.05,C55/C34&lt;-0.05))),"FLAG","IGNORE")</f>
        <v>IGNORE</v>
      </c>
      <c r="D59" s="68" t="str">
        <f>IF(AND(OR(D55&gt;1000,D55&lt;-1000),IF(ISERROR(D55/D34),TRUE,OR(D55/D34&gt;0.05,D55/D34&lt;-0.05))),"FLAG","IGNORE")</f>
        <v>IGNORE</v>
      </c>
      <c r="E59" s="68" t="str">
        <f>IF(AND(OR(E55&gt;1000,E55&lt;-1000),IF(ISERROR(E55/E34),TRUE,OR(E55/E34&gt;0.05,E55/E34&lt;-0.05))),"FLAG","IGNORE")</f>
        <v>IGNORE</v>
      </c>
      <c r="F59" s="68" t="str">
        <f>IF(AND(OR(F55&gt;1000,F55&lt;-1000),IF(ISERROR(F55/F34),TRUE,OR(F55/F34&gt;0.05,F55/F34&lt;-0.05))),"FLAG","IGNORE")</f>
        <v>IGNORE</v>
      </c>
      <c r="G59" s="68" t="str">
        <f>IF(AND(OR(G55&gt;1000,G55&lt;-1000),IF(ISERROR(G55/G34),TRUE,OR(G55/G34&gt;0.05,G55/G34&lt;-0.05))),"FLAG","IGNORE")</f>
        <v>IGNORE</v>
      </c>
      <c r="H59" s="68" t="str">
        <f>IF(AND(OR(H55&gt;1000,H55&lt;-1000),IF(ISERROR(H55/H34),TRUE,OR(H55/H34&gt;0.05,H55/H34&lt;-0.05))),"FLAG","IGNORE")</f>
        <v>IGNORE</v>
      </c>
      <c r="I59" s="68" t="str">
        <f>IF(AND(OR(I55&gt;1000,I55&lt;-1000),IF(ISERROR(I55/I34),TRUE,OR(I55/I34&gt;0.05,I55/I34&lt;-0.05))),"FLAG","IGNORE")</f>
        <v>IGNORE</v>
      </c>
      <c r="J59" s="68" t="str">
        <f>IF(AND(OR(J55&gt;1000,J55&lt;-1000),IF(ISERROR(J55/J34),TRUE,OR(J55/J34&gt;0.05,J55/J34&lt;-0.05))),"FLAG","IGNORE")</f>
        <v>IGNORE</v>
      </c>
      <c r="K59" s="68" t="str">
        <f>IF(AND(OR(K55&gt;1000,K55&lt;-1000),IF(ISERROR(K55/K34),TRUE,OR(K55/K34&gt;0.05,K55/K34&lt;-0.05))),"FLAG","IGNORE")</f>
        <v>IGNORE</v>
      </c>
      <c r="L59" s="68" t="str">
        <f>IF(AND(OR(L55&gt;1000,L55&lt;-1000),IF(ISERROR(L55/L34),TRUE,OR(L55/L34&gt;0.05,L55/L34&lt;-0.05))),"FLAG","IGNORE")</f>
        <v>IGNORE</v>
      </c>
      <c r="M59" s="68" t="str">
        <f>IF(AND(OR(M55&gt;1000,M55&lt;-1000),IF(ISERROR(M55/M34),TRUE,OR(M55/M34&gt;0.05,M55/M34&lt;-0.05))),"FLAG","IGNORE")</f>
        <v>IGNORE</v>
      </c>
      <c r="N59" s="68" t="str">
        <f>IF(AND(OR(N55&gt;1000,N55&lt;-1000),IF(ISERROR(N55/N34),TRUE,OR(N55/N34&gt;0.05,N55/N34&lt;-0.05))),"FLAG","IGNORE")</f>
        <v>IGNORE</v>
      </c>
      <c r="O59" s="68" t="str">
        <f>IF(AND(OR(O55&gt;1000,O55&lt;-1000),IF(ISERROR(O55/O34),TRUE,OR(O55/O34&gt;0.05,O55/O34&lt;-0.05))),"FLAG","IGNORE")</f>
        <v>IGNORE</v>
      </c>
      <c r="P59" s="68" t="str">
        <f>IF(AND(OR(P55&gt;1000,P55&lt;-1000),IF(ISERROR(P55/P34),TRUE,OR(P55/P34&gt;0.05,P55/P34&lt;-0.05))),"FLAG","IGNORE")</f>
        <v>IGNORE</v>
      </c>
      <c r="Q59" s="68" t="str">
        <f>IF(AND(OR(Q55&gt;1000,Q55&lt;-1000),IF(ISERROR(Q55/Q34),TRUE,OR(Q55/Q34&gt;0.05,Q55/Q34&lt;-0.05))),"FLAG","IGNORE")</f>
        <v>IGNORE</v>
      </c>
      <c r="R59" s="68" t="str">
        <f>IF(AND(OR(R55&gt;1000,R55&lt;-1000),IF(ISERROR(R55/R34),TRUE,OR(R55/R34&gt;0.05,R55/R34&lt;-0.05))),"FLAG","IGNORE")</f>
        <v>IGNORE</v>
      </c>
      <c r="S59" s="68" t="str">
        <f>IF(AND(OR(S55&gt;1000,S55&lt;-1000),IF(ISERROR(S55/S34),TRUE,OR(S55/S34&gt;0.05,S55/S34&lt;-0.05))),"FLAG","IGNORE")</f>
        <v>IGNORE</v>
      </c>
      <c r="T59" s="68" t="str">
        <f>IF(AND(OR(T55&gt;1000,T55&lt;-1000),IF(ISERROR(T55/T34),TRUE,OR(T55/T34&gt;0.05,T55/T34&lt;-0.05))),"FLAG","IGNORE")</f>
        <v>IGNORE</v>
      </c>
      <c r="U59" s="68" t="str">
        <f>IF(AND(OR(U55&gt;1000,U55&lt;-1000),IF(ISERROR(U55/U34),TRUE,OR(U55/U34&gt;0.05,U55/U34&lt;-0.05))),"FLAG","IGNORE")</f>
        <v>IGNORE</v>
      </c>
    </row>
    <row r="60" spans="2:21">
      <c r="C60" s="68" t="str">
        <f>IF(AND(OR(C56&gt;1000,C56&lt;-1000),IF(ISERROR(C56/C35),TRUE,OR(C56/C35&gt;0.05,C56/C35&lt;-0.05))),"FLAG","IGNORE")</f>
        <v>IGNORE</v>
      </c>
      <c r="D60" s="68" t="str">
        <f>IF(AND(OR(D56&gt;1000,D56&lt;-1000),IF(ISERROR(D56/D35),TRUE,OR(D56/D35&gt;0.05,D56/D35&lt;-0.05))),"FLAG","IGNORE")</f>
        <v>IGNORE</v>
      </c>
      <c r="E60" s="68" t="str">
        <f>IF(AND(OR(E56&gt;1000,E56&lt;-1000),IF(ISERROR(E56/E35),TRUE,OR(E56/E35&gt;0.05,E56/E35&lt;-0.05))),"FLAG","IGNORE")</f>
        <v>IGNORE</v>
      </c>
      <c r="F60" s="68" t="str">
        <f>IF(AND(OR(F56&gt;1000,F56&lt;-1000),IF(ISERROR(F56/F35),TRUE,OR(F56/F35&gt;0.05,F56/F35&lt;-0.05))),"FLAG","IGNORE")</f>
        <v>IGNORE</v>
      </c>
      <c r="G60" s="68" t="str">
        <f>IF(AND(OR(G56&gt;1000,G56&lt;-1000),IF(ISERROR(G56/G35),TRUE,OR(G56/G35&gt;0.05,G56/G35&lt;-0.05))),"FLAG","IGNORE")</f>
        <v>IGNORE</v>
      </c>
      <c r="H60" s="68" t="str">
        <f>IF(AND(OR(H56&gt;1000,H56&lt;-1000),IF(ISERROR(H56/H35),TRUE,OR(H56/H35&gt;0.05,H56/H35&lt;-0.05))),"FLAG","IGNORE")</f>
        <v>IGNORE</v>
      </c>
      <c r="I60" s="68" t="str">
        <f>IF(AND(OR(I56&gt;1000,I56&lt;-1000),IF(ISERROR(I56/I35),TRUE,OR(I56/I35&gt;0.05,I56/I35&lt;-0.05))),"FLAG","IGNORE")</f>
        <v>IGNORE</v>
      </c>
      <c r="J60" s="68" t="str">
        <f>IF(AND(OR(J56&gt;1000,J56&lt;-1000),IF(ISERROR(J56/J35),TRUE,OR(J56/J35&gt;0.05,J56/J35&lt;-0.05))),"FLAG","IGNORE")</f>
        <v>IGNORE</v>
      </c>
      <c r="K60" s="68" t="str">
        <f>IF(AND(OR(K56&gt;1000,K56&lt;-1000),IF(ISERROR(K56/K35),TRUE,OR(K56/K35&gt;0.05,K56/K35&lt;-0.05))),"FLAG","IGNORE")</f>
        <v>IGNORE</v>
      </c>
      <c r="L60" s="68" t="str">
        <f>IF(AND(OR(L56&gt;1000,L56&lt;-1000),IF(ISERROR(L56/L35),TRUE,OR(L56/L35&gt;0.05,L56/L35&lt;-0.05))),"FLAG","IGNORE")</f>
        <v>IGNORE</v>
      </c>
      <c r="M60" s="68" t="str">
        <f>IF(AND(OR(M56&gt;1000,M56&lt;-1000),IF(ISERROR(M56/M35),TRUE,OR(M56/M35&gt;0.05,M56/M35&lt;-0.05))),"FLAG","IGNORE")</f>
        <v>IGNORE</v>
      </c>
      <c r="N60" s="68" t="str">
        <f>IF(AND(OR(N56&gt;1000,N56&lt;-1000),IF(ISERROR(N56/N35),TRUE,OR(N56/N35&gt;0.05,N56/N35&lt;-0.05))),"FLAG","IGNORE")</f>
        <v>IGNORE</v>
      </c>
      <c r="O60" s="68" t="str">
        <f>IF(AND(OR(O56&gt;1000,O56&lt;-1000),IF(ISERROR(O56/O35),TRUE,OR(O56/O35&gt;0.05,O56/O35&lt;-0.05))),"FLAG","IGNORE")</f>
        <v>IGNORE</v>
      </c>
      <c r="P60" s="68" t="str">
        <f>IF(AND(OR(P56&gt;1000,P56&lt;-1000),IF(ISERROR(P56/P35),TRUE,OR(P56/P35&gt;0.05,P56/P35&lt;-0.05))),"FLAG","IGNORE")</f>
        <v>IGNORE</v>
      </c>
      <c r="Q60" s="68" t="str">
        <f>IF(AND(OR(Q56&gt;1000,Q56&lt;-1000),IF(ISERROR(Q56/Q35),TRUE,OR(Q56/Q35&gt;0.05,Q56/Q35&lt;-0.05))),"FLAG","IGNORE")</f>
        <v>IGNORE</v>
      </c>
      <c r="R60" s="68" t="str">
        <f>IF(AND(OR(R56&gt;1000,R56&lt;-1000),IF(ISERROR(R56/R35),TRUE,OR(R56/R35&gt;0.05,R56/R35&lt;-0.05))),"FLAG","IGNORE")</f>
        <v>IGNORE</v>
      </c>
      <c r="S60" s="68" t="str">
        <f>IF(AND(OR(S56&gt;1000,S56&lt;-1000),IF(ISERROR(S56/S35),TRUE,OR(S56/S35&gt;0.05,S56/S35&lt;-0.05))),"FLAG","IGNORE")</f>
        <v>IGNORE</v>
      </c>
      <c r="T60" s="68" t="str">
        <f>IF(AND(OR(T56&gt;1000,T56&lt;-1000),IF(ISERROR(T56/T35),TRUE,OR(T56/T35&gt;0.05,T56/T35&lt;-0.05))),"FLAG","IGNORE")</f>
        <v>IGNORE</v>
      </c>
      <c r="U60" s="68" t="str">
        <f>IF(AND(OR(U56&gt;1000,U56&lt;-1000),IF(ISERROR(U56/U35),TRUE,OR(U56/U35&gt;0.05,U56/U35&lt;-0.05))),"FLAG","IGNORE")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323" priority="22" stopIfTrue="1">
      <formula>ABS(ROUND(C8,0)-C8)&gt;0</formula>
    </cfRule>
  </conditionalFormatting>
  <conditionalFormatting sqref="N49 N52">
    <cfRule type="cellIs" dxfId="322" priority="25" stopIfTrue="1" operator="equal">
      <formula>"FAIL"</formula>
    </cfRule>
  </conditionalFormatting>
  <conditionalFormatting sqref="N49">
    <cfRule type="cellIs" dxfId="321" priority="21" stopIfTrue="1" operator="equal">
      <formula>"PASS"</formula>
    </cfRule>
  </conditionalFormatting>
  <conditionalFormatting sqref="N52">
    <cfRule type="cellIs" dxfId="320" priority="20" stopIfTrue="1" operator="equal">
      <formula>"PASS"</formula>
    </cfRule>
  </conditionalFormatting>
  <conditionalFormatting sqref="C21:E21">
    <cfRule type="expression" dxfId="319" priority="19" stopIfTrue="1">
      <formula>ABS(ROUND(C21,0)-C21)&gt;0</formula>
    </cfRule>
  </conditionalFormatting>
  <conditionalFormatting sqref="G21">
    <cfRule type="expression" dxfId="318" priority="18" stopIfTrue="1">
      <formula>ABS(ROUND(G21,0)-G21)&gt;0</formula>
    </cfRule>
  </conditionalFormatting>
  <conditionalFormatting sqref="I21:J21">
    <cfRule type="expression" dxfId="317" priority="17" stopIfTrue="1">
      <formula>ABS(ROUND(I21,0)-I21)&gt;0</formula>
    </cfRule>
  </conditionalFormatting>
  <conditionalFormatting sqref="L21:O21">
    <cfRule type="expression" dxfId="316" priority="16" stopIfTrue="1">
      <formula>ABS(ROUND(L21,0)-L21)&gt;0</formula>
    </cfRule>
  </conditionalFormatting>
  <conditionalFormatting sqref="Q21:S21">
    <cfRule type="expression" dxfId="315" priority="15" stopIfTrue="1">
      <formula>ABS(ROUND(Q21,0)-Q21)&gt;0</formula>
    </cfRule>
  </conditionalFormatting>
  <conditionalFormatting sqref="C9:E9">
    <cfRule type="expression" dxfId="314" priority="14" stopIfTrue="1">
      <formula>ABS(ROUND(C9,0)-C9)&gt;0</formula>
    </cfRule>
  </conditionalFormatting>
  <conditionalFormatting sqref="G9">
    <cfRule type="expression" dxfId="313" priority="13" stopIfTrue="1">
      <formula>ABS(ROUND(G9,0)-G9)&gt;0</formula>
    </cfRule>
  </conditionalFormatting>
  <conditionalFormatting sqref="I9:J9">
    <cfRule type="expression" dxfId="312" priority="12" stopIfTrue="1">
      <formula>ABS(ROUND(I9,0)-I9)&gt;0</formula>
    </cfRule>
  </conditionalFormatting>
  <conditionalFormatting sqref="L9:O9">
    <cfRule type="expression" dxfId="311" priority="11" stopIfTrue="1">
      <formula>ABS(ROUND(L9,0)-L9)&gt;0</formula>
    </cfRule>
  </conditionalFormatting>
  <conditionalFormatting sqref="Q9:S9">
    <cfRule type="expression" dxfId="310" priority="10" stopIfTrue="1">
      <formula>ABS(ROUND(Q9,0)-Q9)&gt;0</formula>
    </cfRule>
  </conditionalFormatting>
  <conditionalFormatting sqref="C20:E20">
    <cfRule type="expression" dxfId="309" priority="9" stopIfTrue="1">
      <formula>ABS(ROUND(C20,0)-C20)&gt;0</formula>
    </cfRule>
  </conditionalFormatting>
  <conditionalFormatting sqref="G20">
    <cfRule type="expression" dxfId="308" priority="8" stopIfTrue="1">
      <formula>ABS(ROUND(G20,0)-G20)&gt;0</formula>
    </cfRule>
  </conditionalFormatting>
  <conditionalFormatting sqref="I20:J20">
    <cfRule type="expression" dxfId="307" priority="7" stopIfTrue="1">
      <formula>ABS(ROUND(I20,0)-I20)&gt;0</formula>
    </cfRule>
  </conditionalFormatting>
  <conditionalFormatting sqref="M20:O20">
    <cfRule type="expression" dxfId="306" priority="6" stopIfTrue="1">
      <formula>ABS(ROUND(M20,0)-M20)&gt;0</formula>
    </cfRule>
  </conditionalFormatting>
  <conditionalFormatting sqref="L20">
    <cfRule type="expression" dxfId="305" priority="5" stopIfTrue="1">
      <formula>ABS(ROUND(L20,0)-L20)&gt;0</formula>
    </cfRule>
  </conditionalFormatting>
  <conditionalFormatting sqref="Q20:S20">
    <cfRule type="expression" dxfId="304" priority="4" stopIfTrue="1">
      <formula>ABS(ROUND(Q20,0)-Q20)&gt;0</formula>
    </cfRule>
  </conditionalFormatting>
  <conditionalFormatting sqref="X28 X8:X13 X19:X23">
    <cfRule type="cellIs" dxfId="303" priority="23" stopIfTrue="1" operator="equal">
      <formula>0</formula>
    </cfRule>
    <cfRule type="cellIs" dxfId="302" priority="24" stopIfTrue="1" operator="notEqual">
      <formula>0</formula>
    </cfRule>
  </conditionalFormatting>
  <conditionalFormatting sqref="Q10:S10 L10:O10 I10:J10 G10 C10:E10">
    <cfRule type="expression" dxfId="301" priority="3" stopIfTrue="1">
      <formula>ABS(ROUND(C10,0)-C10)&gt;0</formula>
    </cfRule>
  </conditionalFormatting>
  <conditionalFormatting sqref="C33:U35">
    <cfRule type="expression" dxfId="300" priority="26">
      <formula>IF(C58="IGNORE","TRUE","FALSE")</formula>
    </cfRule>
    <cfRule type="expression" dxfId="299" priority="27">
      <formula>IF(C58="FLAG","TRUE","FALSE")</formula>
    </cfRule>
  </conditionalFormatting>
  <conditionalFormatting sqref="R30">
    <cfRule type="expression" dxfId="298" priority="2" stopIfTrue="1">
      <formula>ABS(ROUND(R30,0)-R30)&gt;0</formula>
    </cfRule>
  </conditionalFormatting>
  <conditionalFormatting sqref="C8">
    <cfRule type="expression" dxfId="297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63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19</v>
      </c>
      <c r="D8" s="33">
        <v>0</v>
      </c>
      <c r="E8" s="33">
        <v>165</v>
      </c>
      <c r="F8" s="34">
        <f>SUM(D8:E8)</f>
        <v>165</v>
      </c>
      <c r="G8" s="33">
        <v>42</v>
      </c>
      <c r="H8" s="34">
        <f>SUM(C8,F8,G8)</f>
        <v>226</v>
      </c>
      <c r="I8" s="33">
        <v>0</v>
      </c>
      <c r="J8" s="33">
        <v>1263</v>
      </c>
      <c r="K8" s="34">
        <f>SUM(I8:J8)</f>
        <v>1263</v>
      </c>
      <c r="L8" s="33">
        <v>89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1578</v>
      </c>
      <c r="V8" s="4"/>
      <c r="W8" s="11">
        <v>1578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-1853</v>
      </c>
      <c r="K11" s="34">
        <f>SUM(I11:J11)</f>
        <v>-1853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-1853</v>
      </c>
      <c r="W11" s="11">
        <v>-1853</v>
      </c>
      <c r="X11" s="12">
        <f t="shared" si="0"/>
        <v>0</v>
      </c>
    </row>
    <row r="12" spans="2:24" ht="12.75" customHeight="1">
      <c r="B12" s="39" t="s">
        <v>11</v>
      </c>
      <c r="C12" s="33">
        <v>242</v>
      </c>
      <c r="D12" s="33">
        <v>7321</v>
      </c>
      <c r="E12" s="33">
        <v>12820</v>
      </c>
      <c r="F12" s="34">
        <f>SUM(D12:E12)</f>
        <v>20141</v>
      </c>
      <c r="G12" s="33">
        <v>2605</v>
      </c>
      <c r="H12" s="34">
        <f>SUM(C12,F12,G12)</f>
        <v>22988</v>
      </c>
      <c r="I12" s="33">
        <v>886</v>
      </c>
      <c r="J12" s="33">
        <v>2976</v>
      </c>
      <c r="K12" s="34">
        <f>SUM(I12:J12)</f>
        <v>3862</v>
      </c>
      <c r="L12" s="33">
        <v>1413</v>
      </c>
      <c r="M12" s="33">
        <v>575</v>
      </c>
      <c r="N12" s="33">
        <v>5424</v>
      </c>
      <c r="O12" s="33">
        <v>0</v>
      </c>
      <c r="P12" s="34">
        <f>SUM(M12:O12)</f>
        <v>5999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34262</v>
      </c>
      <c r="V12" s="4"/>
      <c r="W12" s="11">
        <v>34262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261</v>
      </c>
      <c r="D13" s="21">
        <f t="shared" si="1"/>
        <v>7321</v>
      </c>
      <c r="E13" s="21">
        <f t="shared" si="1"/>
        <v>12985</v>
      </c>
      <c r="F13" s="21">
        <f t="shared" si="1"/>
        <v>20306</v>
      </c>
      <c r="G13" s="21">
        <f t="shared" si="1"/>
        <v>2647</v>
      </c>
      <c r="H13" s="21">
        <f t="shared" si="1"/>
        <v>23214</v>
      </c>
      <c r="I13" s="21">
        <f t="shared" si="1"/>
        <v>886</v>
      </c>
      <c r="J13" s="21">
        <f t="shared" si="1"/>
        <v>2386</v>
      </c>
      <c r="K13" s="21">
        <f t="shared" si="1"/>
        <v>3272</v>
      </c>
      <c r="L13" s="21">
        <f t="shared" si="1"/>
        <v>1502</v>
      </c>
      <c r="M13" s="21">
        <f t="shared" si="1"/>
        <v>575</v>
      </c>
      <c r="N13" s="21">
        <f t="shared" si="1"/>
        <v>5424</v>
      </c>
      <c r="O13" s="21">
        <f t="shared" si="1"/>
        <v>0</v>
      </c>
      <c r="P13" s="21">
        <f t="shared" si="1"/>
        <v>5999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33987</v>
      </c>
      <c r="V13" s="4"/>
      <c r="W13" s="11">
        <v>33987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261</v>
      </c>
      <c r="D16" s="21">
        <f t="shared" si="2"/>
        <v>7321</v>
      </c>
      <c r="E16" s="21">
        <f t="shared" si="2"/>
        <v>12985</v>
      </c>
      <c r="F16" s="21">
        <f t="shared" si="2"/>
        <v>20306</v>
      </c>
      <c r="G16" s="21">
        <f t="shared" si="2"/>
        <v>2647</v>
      </c>
      <c r="H16" s="21">
        <f t="shared" si="2"/>
        <v>23214</v>
      </c>
      <c r="I16" s="21">
        <f t="shared" si="2"/>
        <v>886</v>
      </c>
      <c r="J16" s="21">
        <f t="shared" si="2"/>
        <v>2386</v>
      </c>
      <c r="K16" s="21">
        <f t="shared" si="2"/>
        <v>3272</v>
      </c>
      <c r="L16" s="21">
        <f t="shared" si="2"/>
        <v>1502</v>
      </c>
      <c r="M16" s="21">
        <f t="shared" si="2"/>
        <v>575</v>
      </c>
      <c r="N16" s="21">
        <f t="shared" si="2"/>
        <v>5424</v>
      </c>
      <c r="O16" s="21">
        <f t="shared" si="2"/>
        <v>0</v>
      </c>
      <c r="P16" s="21">
        <f t="shared" si="2"/>
        <v>5999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33987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-1</v>
      </c>
      <c r="D22" s="33">
        <v>-509</v>
      </c>
      <c r="E22" s="33">
        <v>-479</v>
      </c>
      <c r="F22" s="34">
        <f>SUM(D22:E22)</f>
        <v>-988</v>
      </c>
      <c r="G22" s="33">
        <v>-83</v>
      </c>
      <c r="H22" s="34">
        <f>SUM(C22,F22,G22)</f>
        <v>-1072</v>
      </c>
      <c r="I22" s="33">
        <v>0</v>
      </c>
      <c r="J22" s="33">
        <v>-1152</v>
      </c>
      <c r="K22" s="34">
        <f>SUM(I22:J22)</f>
        <v>-1152</v>
      </c>
      <c r="L22" s="33">
        <v>-2275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-4499</v>
      </c>
      <c r="V22" s="4"/>
      <c r="W22" s="11">
        <v>-4499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-1</v>
      </c>
      <c r="D23" s="21">
        <f t="shared" si="3"/>
        <v>-509</v>
      </c>
      <c r="E23" s="21">
        <f t="shared" si="3"/>
        <v>-479</v>
      </c>
      <c r="F23" s="21">
        <f t="shared" si="3"/>
        <v>-988</v>
      </c>
      <c r="G23" s="21">
        <f t="shared" si="3"/>
        <v>-83</v>
      </c>
      <c r="H23" s="21">
        <f t="shared" si="3"/>
        <v>-1072</v>
      </c>
      <c r="I23" s="21">
        <f t="shared" si="3"/>
        <v>0</v>
      </c>
      <c r="J23" s="21">
        <f t="shared" si="3"/>
        <v>-1152</v>
      </c>
      <c r="K23" s="21">
        <f t="shared" si="3"/>
        <v>-1152</v>
      </c>
      <c r="L23" s="21">
        <f t="shared" si="3"/>
        <v>-2275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-4499</v>
      </c>
      <c r="V23" s="4"/>
      <c r="W23" s="11">
        <v>-4499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-1</v>
      </c>
      <c r="D26" s="21">
        <f t="shared" si="4"/>
        <v>-509</v>
      </c>
      <c r="E26" s="21">
        <f t="shared" si="4"/>
        <v>-479</v>
      </c>
      <c r="F26" s="21">
        <f t="shared" si="4"/>
        <v>-988</v>
      </c>
      <c r="G26" s="21">
        <f t="shared" si="4"/>
        <v>-83</v>
      </c>
      <c r="H26" s="21">
        <f t="shared" si="4"/>
        <v>-1072</v>
      </c>
      <c r="I26" s="21">
        <f t="shared" si="4"/>
        <v>0</v>
      </c>
      <c r="J26" s="21">
        <f t="shared" si="4"/>
        <v>-1152</v>
      </c>
      <c r="K26" s="21">
        <f t="shared" si="4"/>
        <v>-1152</v>
      </c>
      <c r="L26" s="21">
        <f t="shared" si="4"/>
        <v>-2275</v>
      </c>
      <c r="M26" s="21">
        <f t="shared" si="4"/>
        <v>0</v>
      </c>
      <c r="N26" s="21">
        <f t="shared" si="4"/>
        <v>0</v>
      </c>
      <c r="O26" s="21">
        <f t="shared" si="4"/>
        <v>0</v>
      </c>
      <c r="P26" s="21">
        <f t="shared" si="4"/>
        <v>0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-4499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260</v>
      </c>
      <c r="D28" s="17">
        <f t="shared" si="5"/>
        <v>6812</v>
      </c>
      <c r="E28" s="17">
        <f t="shared" si="5"/>
        <v>12506</v>
      </c>
      <c r="F28" s="17">
        <f t="shared" si="5"/>
        <v>19318</v>
      </c>
      <c r="G28" s="17">
        <f t="shared" si="5"/>
        <v>2564</v>
      </c>
      <c r="H28" s="17">
        <f t="shared" si="5"/>
        <v>22142</v>
      </c>
      <c r="I28" s="17">
        <f t="shared" si="5"/>
        <v>886</v>
      </c>
      <c r="J28" s="17">
        <f t="shared" si="5"/>
        <v>1234</v>
      </c>
      <c r="K28" s="17">
        <f t="shared" si="5"/>
        <v>2120</v>
      </c>
      <c r="L28" s="17">
        <f t="shared" si="5"/>
        <v>-773</v>
      </c>
      <c r="M28" s="17">
        <f t="shared" si="5"/>
        <v>575</v>
      </c>
      <c r="N28" s="17">
        <f t="shared" si="5"/>
        <v>5424</v>
      </c>
      <c r="O28" s="17">
        <f t="shared" si="5"/>
        <v>0</v>
      </c>
      <c r="P28" s="17">
        <f t="shared" si="5"/>
        <v>5999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29488</v>
      </c>
      <c r="V28" s="4"/>
      <c r="W28" s="11">
        <v>29488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259</v>
      </c>
      <c r="D33" s="38">
        <v>4121</v>
      </c>
      <c r="E33" s="38">
        <v>13399</v>
      </c>
      <c r="F33" s="38">
        <v>17520</v>
      </c>
      <c r="G33" s="38">
        <v>3188</v>
      </c>
      <c r="H33" s="38">
        <v>20967</v>
      </c>
      <c r="I33" s="38">
        <v>1194</v>
      </c>
      <c r="J33" s="38">
        <v>1961</v>
      </c>
      <c r="K33" s="38">
        <v>3155</v>
      </c>
      <c r="L33" s="38">
        <v>1696</v>
      </c>
      <c r="M33" s="38">
        <v>586</v>
      </c>
      <c r="N33" s="38">
        <v>5532</v>
      </c>
      <c r="O33" s="38">
        <v>0</v>
      </c>
      <c r="P33" s="38">
        <v>6118</v>
      </c>
      <c r="Q33" s="38">
        <v>0</v>
      </c>
      <c r="R33" s="38">
        <v>0</v>
      </c>
      <c r="S33" s="38">
        <v>0</v>
      </c>
      <c r="T33" s="38">
        <v>0</v>
      </c>
      <c r="U33" s="38">
        <v>31936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1</v>
      </c>
      <c r="D34" s="38">
        <v>0</v>
      </c>
      <c r="E34" s="38">
        <v>-483</v>
      </c>
      <c r="F34" s="38">
        <v>-483</v>
      </c>
      <c r="G34" s="38">
        <v>-153</v>
      </c>
      <c r="H34" s="38">
        <v>-635</v>
      </c>
      <c r="I34" s="38">
        <v>0</v>
      </c>
      <c r="J34" s="38">
        <v>-1235</v>
      </c>
      <c r="K34" s="38">
        <v>-1235</v>
      </c>
      <c r="L34" s="38">
        <v>-2352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-4222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260</v>
      </c>
      <c r="D35" s="38">
        <v>4121</v>
      </c>
      <c r="E35" s="38">
        <v>12916</v>
      </c>
      <c r="F35" s="38">
        <v>17037</v>
      </c>
      <c r="G35" s="38">
        <v>3035</v>
      </c>
      <c r="H35" s="38">
        <v>20332</v>
      </c>
      <c r="I35" s="38">
        <v>1194</v>
      </c>
      <c r="J35" s="38">
        <v>726</v>
      </c>
      <c r="K35" s="38">
        <v>1920</v>
      </c>
      <c r="L35" s="38">
        <v>-656</v>
      </c>
      <c r="M35" s="38">
        <v>586</v>
      </c>
      <c r="N35" s="38">
        <v>5532</v>
      </c>
      <c r="O35" s="38">
        <v>0</v>
      </c>
      <c r="P35" s="38">
        <v>6118</v>
      </c>
      <c r="Q35" s="38">
        <v>0</v>
      </c>
      <c r="R35" s="38">
        <v>0</v>
      </c>
      <c r="S35" s="38">
        <v>0</v>
      </c>
      <c r="T35" s="38">
        <v>0</v>
      </c>
      <c r="U35" s="38">
        <v>27714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1828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257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29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1346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103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1861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5424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29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5" spans="2:21">
      <c r="C55" s="69">
        <f>C16-C33</f>
        <v>2</v>
      </c>
      <c r="D55" s="69">
        <f>D16-D33</f>
        <v>3200</v>
      </c>
      <c r="E55" s="69">
        <f>E16-E33</f>
        <v>-414</v>
      </c>
      <c r="F55" s="69">
        <f>F16-F33</f>
        <v>2786</v>
      </c>
      <c r="G55" s="69">
        <f>G16-G33</f>
        <v>-541</v>
      </c>
      <c r="H55" s="69">
        <f>H16-H33</f>
        <v>2247</v>
      </c>
      <c r="I55" s="69">
        <f>I16-I33</f>
        <v>-308</v>
      </c>
      <c r="J55" s="69">
        <f>J16-J33</f>
        <v>425</v>
      </c>
      <c r="K55" s="69">
        <f>K16-K33</f>
        <v>117</v>
      </c>
      <c r="L55" s="69">
        <f>L16-L33</f>
        <v>-194</v>
      </c>
      <c r="M55" s="69">
        <f>M16-M33</f>
        <v>-11</v>
      </c>
      <c r="N55" s="69">
        <f>N16-N33</f>
        <v>-108</v>
      </c>
      <c r="O55" s="69">
        <f>O16-O33</f>
        <v>0</v>
      </c>
      <c r="P55" s="69">
        <f>P16-P33</f>
        <v>-119</v>
      </c>
      <c r="Q55" s="69">
        <f>Q16-Q33</f>
        <v>0</v>
      </c>
      <c r="R55" s="69">
        <f>R16-R33</f>
        <v>0</v>
      </c>
      <c r="S55" s="69">
        <f>S16-S33</f>
        <v>0</v>
      </c>
      <c r="T55" s="69">
        <f>T16-T33</f>
        <v>0</v>
      </c>
      <c r="U55" s="69">
        <f>U16-U33</f>
        <v>2051</v>
      </c>
    </row>
    <row r="56" spans="2:21">
      <c r="C56" s="69">
        <f>C26-C34</f>
        <v>-2</v>
      </c>
      <c r="D56" s="69">
        <f>D26-D34</f>
        <v>-509</v>
      </c>
      <c r="E56" s="69">
        <f>E26-E34</f>
        <v>4</v>
      </c>
      <c r="F56" s="69">
        <f>F26-F34</f>
        <v>-505</v>
      </c>
      <c r="G56" s="69">
        <f>G26-G34</f>
        <v>70</v>
      </c>
      <c r="H56" s="69">
        <f>H26-H34</f>
        <v>-437</v>
      </c>
      <c r="I56" s="69">
        <f>I26-I34</f>
        <v>0</v>
      </c>
      <c r="J56" s="69">
        <f>J26-J34</f>
        <v>83</v>
      </c>
      <c r="K56" s="69">
        <f>K26-K34</f>
        <v>83</v>
      </c>
      <c r="L56" s="69">
        <f>L26-L34</f>
        <v>77</v>
      </c>
      <c r="M56" s="69">
        <f>M26-M34</f>
        <v>0</v>
      </c>
      <c r="N56" s="69">
        <f>N26-N34</f>
        <v>0</v>
      </c>
      <c r="O56" s="69">
        <f>O26-O34</f>
        <v>0</v>
      </c>
      <c r="P56" s="69">
        <f>P26-P34</f>
        <v>0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-277</v>
      </c>
    </row>
    <row r="57" spans="2:21">
      <c r="C57" s="69">
        <f>C28-C35</f>
        <v>0</v>
      </c>
      <c r="D57" s="69">
        <f>D28-D35</f>
        <v>2691</v>
      </c>
      <c r="E57" s="69">
        <f>E28-E35</f>
        <v>-410</v>
      </c>
      <c r="F57" s="69">
        <f>F28-F35</f>
        <v>2281</v>
      </c>
      <c r="G57" s="69">
        <f>G28-G35</f>
        <v>-471</v>
      </c>
      <c r="H57" s="69">
        <f>H28-H35</f>
        <v>1810</v>
      </c>
      <c r="I57" s="69">
        <f>I28-I35</f>
        <v>-308</v>
      </c>
      <c r="J57" s="69">
        <f>J28-J35</f>
        <v>508</v>
      </c>
      <c r="K57" s="69">
        <f>K28-K35</f>
        <v>200</v>
      </c>
      <c r="L57" s="69">
        <f>L28-L35</f>
        <v>-117</v>
      </c>
      <c r="M57" s="69">
        <f>M28-M35</f>
        <v>-11</v>
      </c>
      <c r="N57" s="69">
        <f>N28-N35</f>
        <v>-108</v>
      </c>
      <c r="O57" s="69">
        <f>O28-O35</f>
        <v>0</v>
      </c>
      <c r="P57" s="69">
        <f>P28-P35</f>
        <v>-119</v>
      </c>
      <c r="Q57" s="69">
        <f>Q28-Q35</f>
        <v>0</v>
      </c>
      <c r="R57" s="69">
        <f>R28-R35</f>
        <v>0</v>
      </c>
      <c r="S57" s="69">
        <f>S28-S35</f>
        <v>0</v>
      </c>
      <c r="T57" s="69">
        <f>T28-T35</f>
        <v>0</v>
      </c>
      <c r="U57" s="69">
        <f>U28-U35</f>
        <v>1774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FLAG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FLAG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FLAG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FLAG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IGNORE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FLAG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FLAG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FLAG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296" priority="22" stopIfTrue="1">
      <formula>ABS(ROUND(C8,0)-C8)&gt;0</formula>
    </cfRule>
  </conditionalFormatting>
  <conditionalFormatting sqref="N49 N52">
    <cfRule type="cellIs" dxfId="295" priority="25" stopIfTrue="1" operator="equal">
      <formula>"FAIL"</formula>
    </cfRule>
  </conditionalFormatting>
  <conditionalFormatting sqref="N49">
    <cfRule type="cellIs" dxfId="294" priority="21" stopIfTrue="1" operator="equal">
      <formula>"PASS"</formula>
    </cfRule>
  </conditionalFormatting>
  <conditionalFormatting sqref="N52">
    <cfRule type="cellIs" dxfId="293" priority="20" stopIfTrue="1" operator="equal">
      <formula>"PASS"</formula>
    </cfRule>
  </conditionalFormatting>
  <conditionalFormatting sqref="C21:E21">
    <cfRule type="expression" dxfId="292" priority="19" stopIfTrue="1">
      <formula>ABS(ROUND(C21,0)-C21)&gt;0</formula>
    </cfRule>
  </conditionalFormatting>
  <conditionalFormatting sqref="G21">
    <cfRule type="expression" dxfId="291" priority="18" stopIfTrue="1">
      <formula>ABS(ROUND(G21,0)-G21)&gt;0</formula>
    </cfRule>
  </conditionalFormatting>
  <conditionalFormatting sqref="I21:J21">
    <cfRule type="expression" dxfId="290" priority="17" stopIfTrue="1">
      <formula>ABS(ROUND(I21,0)-I21)&gt;0</formula>
    </cfRule>
  </conditionalFormatting>
  <conditionalFormatting sqref="L21:O21">
    <cfRule type="expression" dxfId="289" priority="16" stopIfTrue="1">
      <formula>ABS(ROUND(L21,0)-L21)&gt;0</formula>
    </cfRule>
  </conditionalFormatting>
  <conditionalFormatting sqref="Q21:S21">
    <cfRule type="expression" dxfId="288" priority="15" stopIfTrue="1">
      <formula>ABS(ROUND(Q21,0)-Q21)&gt;0</formula>
    </cfRule>
  </conditionalFormatting>
  <conditionalFormatting sqref="C9:E9">
    <cfRule type="expression" dxfId="287" priority="14" stopIfTrue="1">
      <formula>ABS(ROUND(C9,0)-C9)&gt;0</formula>
    </cfRule>
  </conditionalFormatting>
  <conditionalFormatting sqref="G9">
    <cfRule type="expression" dxfId="286" priority="13" stopIfTrue="1">
      <formula>ABS(ROUND(G9,0)-G9)&gt;0</formula>
    </cfRule>
  </conditionalFormatting>
  <conditionalFormatting sqref="I9:J9">
    <cfRule type="expression" dxfId="285" priority="12" stopIfTrue="1">
      <formula>ABS(ROUND(I9,0)-I9)&gt;0</formula>
    </cfRule>
  </conditionalFormatting>
  <conditionalFormatting sqref="L9:O9">
    <cfRule type="expression" dxfId="284" priority="11" stopIfTrue="1">
      <formula>ABS(ROUND(L9,0)-L9)&gt;0</formula>
    </cfRule>
  </conditionalFormatting>
  <conditionalFormatting sqref="Q9:S9">
    <cfRule type="expression" dxfId="283" priority="10" stopIfTrue="1">
      <formula>ABS(ROUND(Q9,0)-Q9)&gt;0</formula>
    </cfRule>
  </conditionalFormatting>
  <conditionalFormatting sqref="C20:E20">
    <cfRule type="expression" dxfId="282" priority="9" stopIfTrue="1">
      <formula>ABS(ROUND(C20,0)-C20)&gt;0</formula>
    </cfRule>
  </conditionalFormatting>
  <conditionalFormatting sqref="G20">
    <cfRule type="expression" dxfId="281" priority="8" stopIfTrue="1">
      <formula>ABS(ROUND(G20,0)-G20)&gt;0</formula>
    </cfRule>
  </conditionalFormatting>
  <conditionalFormatting sqref="I20:J20">
    <cfRule type="expression" dxfId="280" priority="7" stopIfTrue="1">
      <formula>ABS(ROUND(I20,0)-I20)&gt;0</formula>
    </cfRule>
  </conditionalFormatting>
  <conditionalFormatting sqref="M20:O20">
    <cfRule type="expression" dxfId="279" priority="6" stopIfTrue="1">
      <formula>ABS(ROUND(M20,0)-M20)&gt;0</formula>
    </cfRule>
  </conditionalFormatting>
  <conditionalFormatting sqref="L20">
    <cfRule type="expression" dxfId="278" priority="5" stopIfTrue="1">
      <formula>ABS(ROUND(L20,0)-L20)&gt;0</formula>
    </cfRule>
  </conditionalFormatting>
  <conditionalFormatting sqref="Q20:S20">
    <cfRule type="expression" dxfId="277" priority="4" stopIfTrue="1">
      <formula>ABS(ROUND(Q20,0)-Q20)&gt;0</formula>
    </cfRule>
  </conditionalFormatting>
  <conditionalFormatting sqref="X28 X8:X13 X19:X23">
    <cfRule type="cellIs" dxfId="276" priority="23" stopIfTrue="1" operator="equal">
      <formula>0</formula>
    </cfRule>
    <cfRule type="cellIs" dxfId="275" priority="24" stopIfTrue="1" operator="notEqual">
      <formula>0</formula>
    </cfRule>
  </conditionalFormatting>
  <conditionalFormatting sqref="Q10:S10 L10:O10 I10:J10 G10 C10:E10">
    <cfRule type="expression" dxfId="274" priority="3" stopIfTrue="1">
      <formula>ABS(ROUND(C10,0)-C10)&gt;0</formula>
    </cfRule>
  </conditionalFormatting>
  <conditionalFormatting sqref="C33:U35">
    <cfRule type="expression" dxfId="273" priority="26">
      <formula>IF(C59="IGNORE","TRUE","FALSE")</formula>
    </cfRule>
    <cfRule type="expression" dxfId="272" priority="27">
      <formula>IF(C59="FLAG","TRUE","FALSE")</formula>
    </cfRule>
  </conditionalFormatting>
  <conditionalFormatting sqref="R30">
    <cfRule type="expression" dxfId="271" priority="2" stopIfTrue="1">
      <formula>ABS(ROUND(R30,0)-R30)&gt;0</formula>
    </cfRule>
  </conditionalFormatting>
  <conditionalFormatting sqref="C8">
    <cfRule type="expression" dxfId="270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64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70</v>
      </c>
      <c r="E8" s="33">
        <v>288</v>
      </c>
      <c r="F8" s="34">
        <f>SUM(D8:E8)</f>
        <v>358</v>
      </c>
      <c r="G8" s="33">
        <v>120</v>
      </c>
      <c r="H8" s="34">
        <f>SUM(C8,F8,G8)</f>
        <v>478</v>
      </c>
      <c r="I8" s="33">
        <v>92</v>
      </c>
      <c r="J8" s="33">
        <v>42</v>
      </c>
      <c r="K8" s="34">
        <f>SUM(I8:J8)</f>
        <v>134</v>
      </c>
      <c r="L8" s="33">
        <v>7</v>
      </c>
      <c r="M8" s="33">
        <v>0</v>
      </c>
      <c r="N8" s="33">
        <v>39</v>
      </c>
      <c r="O8" s="33">
        <v>45</v>
      </c>
      <c r="P8" s="34">
        <f>SUM(M8:O8)</f>
        <v>84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703</v>
      </c>
      <c r="V8" s="4"/>
      <c r="W8" s="11">
        <v>703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1827</v>
      </c>
      <c r="E12" s="33">
        <v>1863</v>
      </c>
      <c r="F12" s="34">
        <f>SUM(D12:E12)</f>
        <v>3690</v>
      </c>
      <c r="G12" s="33">
        <v>2807</v>
      </c>
      <c r="H12" s="34">
        <f>SUM(C12,F12,G12)</f>
        <v>6497</v>
      </c>
      <c r="I12" s="33">
        <v>86</v>
      </c>
      <c r="J12" s="33">
        <v>412</v>
      </c>
      <c r="K12" s="34">
        <f>SUM(I12:J12)</f>
        <v>498</v>
      </c>
      <c r="L12" s="33">
        <v>1956</v>
      </c>
      <c r="M12" s="33">
        <v>0</v>
      </c>
      <c r="N12" s="33">
        <v>1652</v>
      </c>
      <c r="O12" s="33">
        <v>772</v>
      </c>
      <c r="P12" s="34">
        <f>SUM(M12:O12)</f>
        <v>2424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11375</v>
      </c>
      <c r="V12" s="4"/>
      <c r="W12" s="11">
        <v>11375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1897</v>
      </c>
      <c r="E13" s="21">
        <f t="shared" si="1"/>
        <v>2151</v>
      </c>
      <c r="F13" s="21">
        <f t="shared" si="1"/>
        <v>4048</v>
      </c>
      <c r="G13" s="21">
        <f t="shared" si="1"/>
        <v>2927</v>
      </c>
      <c r="H13" s="21">
        <f t="shared" si="1"/>
        <v>6975</v>
      </c>
      <c r="I13" s="21">
        <f t="shared" si="1"/>
        <v>178</v>
      </c>
      <c r="J13" s="21">
        <f t="shared" si="1"/>
        <v>454</v>
      </c>
      <c r="K13" s="21">
        <f t="shared" si="1"/>
        <v>632</v>
      </c>
      <c r="L13" s="21">
        <f t="shared" si="1"/>
        <v>1963</v>
      </c>
      <c r="M13" s="21">
        <f t="shared" si="1"/>
        <v>0</v>
      </c>
      <c r="N13" s="21">
        <f t="shared" si="1"/>
        <v>1691</v>
      </c>
      <c r="O13" s="21">
        <f t="shared" si="1"/>
        <v>817</v>
      </c>
      <c r="P13" s="21">
        <f t="shared" si="1"/>
        <v>2508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12078</v>
      </c>
      <c r="V13" s="4"/>
      <c r="W13" s="11">
        <v>12078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1808</v>
      </c>
      <c r="E16" s="21">
        <f t="shared" si="2"/>
        <v>2139</v>
      </c>
      <c r="F16" s="21">
        <f t="shared" si="2"/>
        <v>3947</v>
      </c>
      <c r="G16" s="21">
        <f t="shared" si="2"/>
        <v>2927</v>
      </c>
      <c r="H16" s="21">
        <f t="shared" si="2"/>
        <v>6874</v>
      </c>
      <c r="I16" s="21">
        <f t="shared" si="2"/>
        <v>178</v>
      </c>
      <c r="J16" s="21">
        <f t="shared" si="2"/>
        <v>403</v>
      </c>
      <c r="K16" s="21">
        <f t="shared" si="2"/>
        <v>581</v>
      </c>
      <c r="L16" s="21">
        <f t="shared" si="2"/>
        <v>1693</v>
      </c>
      <c r="M16" s="21">
        <f t="shared" si="2"/>
        <v>0</v>
      </c>
      <c r="N16" s="21">
        <f t="shared" si="2"/>
        <v>1584</v>
      </c>
      <c r="O16" s="21">
        <f t="shared" si="2"/>
        <v>817</v>
      </c>
      <c r="P16" s="21">
        <f t="shared" si="2"/>
        <v>2401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11549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-89</v>
      </c>
      <c r="E19" s="33">
        <v>-12</v>
      </c>
      <c r="F19" s="34">
        <f>SUM(D19:E19)</f>
        <v>-101</v>
      </c>
      <c r="G19" s="33">
        <v>0</v>
      </c>
      <c r="H19" s="34">
        <f>SUM(C19,F19,G19)</f>
        <v>-101</v>
      </c>
      <c r="I19" s="33">
        <v>0</v>
      </c>
      <c r="J19" s="33">
        <v>-51</v>
      </c>
      <c r="K19" s="34">
        <f>SUM(I19:J19)</f>
        <v>-51</v>
      </c>
      <c r="L19" s="33">
        <v>-270</v>
      </c>
      <c r="M19" s="33">
        <v>0</v>
      </c>
      <c r="N19" s="33">
        <v>-107</v>
      </c>
      <c r="O19" s="33">
        <v>0</v>
      </c>
      <c r="P19" s="34">
        <f>SUM(M19:O19)</f>
        <v>-107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-529</v>
      </c>
      <c r="W19" s="11">
        <v>-529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-288</v>
      </c>
      <c r="E22" s="33">
        <v>-790</v>
      </c>
      <c r="F22" s="34">
        <f>SUM(D22:E22)</f>
        <v>-1078</v>
      </c>
      <c r="G22" s="33">
        <v>-465</v>
      </c>
      <c r="H22" s="34">
        <f>SUM(C22,F22,G22)</f>
        <v>-1543</v>
      </c>
      <c r="I22" s="33">
        <v>0</v>
      </c>
      <c r="J22" s="33">
        <v>-35</v>
      </c>
      <c r="K22" s="34">
        <f>SUM(I22:J22)</f>
        <v>-35</v>
      </c>
      <c r="L22" s="33">
        <v>-2218</v>
      </c>
      <c r="M22" s="33">
        <v>0</v>
      </c>
      <c r="N22" s="33">
        <v>-395</v>
      </c>
      <c r="O22" s="33">
        <v>-378</v>
      </c>
      <c r="P22" s="34">
        <f>SUM(M22:O22)</f>
        <v>-773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-4569</v>
      </c>
      <c r="V22" s="4"/>
      <c r="W22" s="11">
        <v>-4569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-377</v>
      </c>
      <c r="E23" s="21">
        <f t="shared" si="3"/>
        <v>-802</v>
      </c>
      <c r="F23" s="21">
        <f t="shared" si="3"/>
        <v>-1179</v>
      </c>
      <c r="G23" s="21">
        <f t="shared" si="3"/>
        <v>-465</v>
      </c>
      <c r="H23" s="21">
        <f t="shared" si="3"/>
        <v>-1644</v>
      </c>
      <c r="I23" s="21">
        <f t="shared" si="3"/>
        <v>0</v>
      </c>
      <c r="J23" s="21">
        <f t="shared" si="3"/>
        <v>-86</v>
      </c>
      <c r="K23" s="21">
        <f t="shared" si="3"/>
        <v>-86</v>
      </c>
      <c r="L23" s="21">
        <f t="shared" si="3"/>
        <v>-2488</v>
      </c>
      <c r="M23" s="21">
        <f t="shared" si="3"/>
        <v>0</v>
      </c>
      <c r="N23" s="21">
        <f t="shared" si="3"/>
        <v>-502</v>
      </c>
      <c r="O23" s="21">
        <f t="shared" si="3"/>
        <v>-378</v>
      </c>
      <c r="P23" s="21">
        <f t="shared" si="3"/>
        <v>-880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-5098</v>
      </c>
      <c r="V23" s="4"/>
      <c r="W23" s="11">
        <v>-5098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-288</v>
      </c>
      <c r="E26" s="21">
        <f t="shared" si="4"/>
        <v>-790</v>
      </c>
      <c r="F26" s="21">
        <f t="shared" si="4"/>
        <v>-1078</v>
      </c>
      <c r="G26" s="21">
        <f t="shared" si="4"/>
        <v>-465</v>
      </c>
      <c r="H26" s="21">
        <f t="shared" si="4"/>
        <v>-1543</v>
      </c>
      <c r="I26" s="21">
        <f t="shared" si="4"/>
        <v>0</v>
      </c>
      <c r="J26" s="21">
        <f t="shared" si="4"/>
        <v>-35</v>
      </c>
      <c r="K26" s="21">
        <f t="shared" si="4"/>
        <v>-35</v>
      </c>
      <c r="L26" s="21">
        <f t="shared" si="4"/>
        <v>-2218</v>
      </c>
      <c r="M26" s="21">
        <f t="shared" si="4"/>
        <v>0</v>
      </c>
      <c r="N26" s="21">
        <f t="shared" si="4"/>
        <v>-395</v>
      </c>
      <c r="O26" s="21">
        <f t="shared" si="4"/>
        <v>-378</v>
      </c>
      <c r="P26" s="21">
        <f t="shared" si="4"/>
        <v>-773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-4569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1520</v>
      </c>
      <c r="E28" s="17">
        <f t="shared" si="5"/>
        <v>1349</v>
      </c>
      <c r="F28" s="17">
        <f t="shared" si="5"/>
        <v>2869</v>
      </c>
      <c r="G28" s="17">
        <f t="shared" si="5"/>
        <v>2462</v>
      </c>
      <c r="H28" s="17">
        <f t="shared" si="5"/>
        <v>5331</v>
      </c>
      <c r="I28" s="17">
        <f t="shared" si="5"/>
        <v>178</v>
      </c>
      <c r="J28" s="17">
        <f t="shared" si="5"/>
        <v>368</v>
      </c>
      <c r="K28" s="17">
        <f t="shared" si="5"/>
        <v>546</v>
      </c>
      <c r="L28" s="17">
        <f t="shared" si="5"/>
        <v>-525</v>
      </c>
      <c r="M28" s="17">
        <f t="shared" si="5"/>
        <v>0</v>
      </c>
      <c r="N28" s="17">
        <f t="shared" si="5"/>
        <v>1189</v>
      </c>
      <c r="O28" s="17">
        <f t="shared" si="5"/>
        <v>439</v>
      </c>
      <c r="P28" s="17">
        <f t="shared" si="5"/>
        <v>1628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6980</v>
      </c>
      <c r="V28" s="4"/>
      <c r="W28" s="11">
        <v>6980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1</v>
      </c>
      <c r="E30" s="33">
        <v>1</v>
      </c>
      <c r="F30" s="34">
        <f>SUM(D30:E30)</f>
        <v>2</v>
      </c>
      <c r="G30" s="33">
        <v>3</v>
      </c>
      <c r="H30" s="34">
        <f>SUM(C30,F30,G30)</f>
        <v>5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5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805</v>
      </c>
      <c r="E33" s="38">
        <v>1330</v>
      </c>
      <c r="F33" s="38">
        <v>2135</v>
      </c>
      <c r="G33" s="38">
        <v>3453</v>
      </c>
      <c r="H33" s="38">
        <v>5588</v>
      </c>
      <c r="I33" s="38">
        <v>162</v>
      </c>
      <c r="J33" s="38">
        <v>345</v>
      </c>
      <c r="K33" s="38">
        <v>507</v>
      </c>
      <c r="L33" s="38">
        <v>1546</v>
      </c>
      <c r="M33" s="38">
        <v>0</v>
      </c>
      <c r="N33" s="38">
        <v>1659</v>
      </c>
      <c r="O33" s="38">
        <v>607</v>
      </c>
      <c r="P33" s="38">
        <v>2266</v>
      </c>
      <c r="Q33" s="38">
        <v>0</v>
      </c>
      <c r="R33" s="38">
        <v>0</v>
      </c>
      <c r="S33" s="38">
        <v>0</v>
      </c>
      <c r="T33" s="38">
        <v>0</v>
      </c>
      <c r="U33" s="38">
        <v>9907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-1</v>
      </c>
      <c r="E34" s="38">
        <v>516</v>
      </c>
      <c r="F34" s="38">
        <v>515</v>
      </c>
      <c r="G34" s="38">
        <v>-3</v>
      </c>
      <c r="H34" s="38">
        <v>512</v>
      </c>
      <c r="I34" s="38">
        <v>0</v>
      </c>
      <c r="J34" s="38">
        <v>-1</v>
      </c>
      <c r="K34" s="38">
        <v>-1</v>
      </c>
      <c r="L34" s="38">
        <v>-1620</v>
      </c>
      <c r="M34" s="38">
        <v>0</v>
      </c>
      <c r="N34" s="38">
        <v>-308</v>
      </c>
      <c r="O34" s="38">
        <v>-105</v>
      </c>
      <c r="P34" s="38">
        <v>-413</v>
      </c>
      <c r="Q34" s="38">
        <v>0</v>
      </c>
      <c r="R34" s="38">
        <v>0</v>
      </c>
      <c r="S34" s="38">
        <v>0</v>
      </c>
      <c r="T34" s="38">
        <v>0</v>
      </c>
      <c r="U34" s="38">
        <v>-1522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804</v>
      </c>
      <c r="E35" s="38">
        <v>1846</v>
      </c>
      <c r="F35" s="38">
        <v>2650</v>
      </c>
      <c r="G35" s="38">
        <v>3450</v>
      </c>
      <c r="H35" s="38">
        <v>6100</v>
      </c>
      <c r="I35" s="38">
        <v>162</v>
      </c>
      <c r="J35" s="38">
        <v>344</v>
      </c>
      <c r="K35" s="38">
        <v>506</v>
      </c>
      <c r="L35" s="38">
        <v>-74</v>
      </c>
      <c r="M35" s="38">
        <v>0</v>
      </c>
      <c r="N35" s="38">
        <v>1351</v>
      </c>
      <c r="O35" s="38">
        <v>502</v>
      </c>
      <c r="P35" s="38">
        <v>1853</v>
      </c>
      <c r="Q35" s="38">
        <v>0</v>
      </c>
      <c r="R35" s="38">
        <v>0</v>
      </c>
      <c r="S35" s="38">
        <v>0</v>
      </c>
      <c r="T35" s="38">
        <v>0</v>
      </c>
      <c r="U35" s="38">
        <v>8385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1652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1652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5" spans="2:21">
      <c r="C55" s="69">
        <f>C16-C33</f>
        <v>0</v>
      </c>
      <c r="D55" s="69">
        <f>D16-D33</f>
        <v>1003</v>
      </c>
      <c r="E55" s="69">
        <f>E16-E33</f>
        <v>809</v>
      </c>
      <c r="F55" s="69">
        <f>F16-F33</f>
        <v>1812</v>
      </c>
      <c r="G55" s="69">
        <f>G16-G33</f>
        <v>-526</v>
      </c>
      <c r="H55" s="69">
        <f>H16-H33</f>
        <v>1286</v>
      </c>
      <c r="I55" s="69">
        <f>I16-I33</f>
        <v>16</v>
      </c>
      <c r="J55" s="69">
        <f>J16-J33</f>
        <v>58</v>
      </c>
      <c r="K55" s="69">
        <f>K16-K33</f>
        <v>74</v>
      </c>
      <c r="L55" s="69">
        <f>L16-L33</f>
        <v>147</v>
      </c>
      <c r="M55" s="69">
        <f>M16-M33</f>
        <v>0</v>
      </c>
      <c r="N55" s="69">
        <f>N16-N33</f>
        <v>-75</v>
      </c>
      <c r="O55" s="69">
        <f>O16-O33</f>
        <v>210</v>
      </c>
      <c r="P55" s="69">
        <f>P16-P33</f>
        <v>135</v>
      </c>
      <c r="Q55" s="69">
        <f>Q16-Q33</f>
        <v>0</v>
      </c>
      <c r="R55" s="69">
        <f>R16-R33</f>
        <v>0</v>
      </c>
      <c r="S55" s="69">
        <f>S16-S33</f>
        <v>0</v>
      </c>
      <c r="T55" s="69">
        <f>T16-T33</f>
        <v>0</v>
      </c>
      <c r="U55" s="69">
        <f>U16-U33</f>
        <v>1642</v>
      </c>
    </row>
    <row r="56" spans="2:21">
      <c r="C56" s="69">
        <f>C26-C34</f>
        <v>0</v>
      </c>
      <c r="D56" s="69">
        <f>D26-D34</f>
        <v>-287</v>
      </c>
      <c r="E56" s="69">
        <f>E26-E34</f>
        <v>-1306</v>
      </c>
      <c r="F56" s="69">
        <f>F26-F34</f>
        <v>-1593</v>
      </c>
      <c r="G56" s="69">
        <f>G26-G34</f>
        <v>-462</v>
      </c>
      <c r="H56" s="69">
        <f>H26-H34</f>
        <v>-2055</v>
      </c>
      <c r="I56" s="69">
        <f>I26-I34</f>
        <v>0</v>
      </c>
      <c r="J56" s="69">
        <f>J26-J34</f>
        <v>-34</v>
      </c>
      <c r="K56" s="69">
        <f>K26-K34</f>
        <v>-34</v>
      </c>
      <c r="L56" s="69">
        <f>L26-L34</f>
        <v>-598</v>
      </c>
      <c r="M56" s="69">
        <f>M26-M34</f>
        <v>0</v>
      </c>
      <c r="N56" s="69">
        <f>N26-N34</f>
        <v>-87</v>
      </c>
      <c r="O56" s="69">
        <f>O26-O34</f>
        <v>-273</v>
      </c>
      <c r="P56" s="69">
        <f>P26-P34</f>
        <v>-360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-3047</v>
      </c>
    </row>
    <row r="57" spans="2:21">
      <c r="C57" s="69">
        <f>C28-C35</f>
        <v>0</v>
      </c>
      <c r="D57" s="69">
        <f>D28-D35</f>
        <v>716</v>
      </c>
      <c r="E57" s="69">
        <f>E28-E35</f>
        <v>-497</v>
      </c>
      <c r="F57" s="69">
        <f>F28-F35</f>
        <v>219</v>
      </c>
      <c r="G57" s="69">
        <f>G28-G35</f>
        <v>-988</v>
      </c>
      <c r="H57" s="69">
        <f>H28-H35</f>
        <v>-769</v>
      </c>
      <c r="I57" s="69">
        <f>I28-I35</f>
        <v>16</v>
      </c>
      <c r="J57" s="69">
        <f>J28-J35</f>
        <v>24</v>
      </c>
      <c r="K57" s="69">
        <f>K28-K35</f>
        <v>40</v>
      </c>
      <c r="L57" s="69">
        <f>L28-L35</f>
        <v>-451</v>
      </c>
      <c r="M57" s="69">
        <f>M28-M35</f>
        <v>0</v>
      </c>
      <c r="N57" s="69">
        <f>N28-N35</f>
        <v>-162</v>
      </c>
      <c r="O57" s="69">
        <f>O28-O35</f>
        <v>-63</v>
      </c>
      <c r="P57" s="69">
        <f>P28-P35</f>
        <v>-225</v>
      </c>
      <c r="Q57" s="69">
        <f>Q28-Q35</f>
        <v>0</v>
      </c>
      <c r="R57" s="69">
        <f>R28-R35</f>
        <v>0</v>
      </c>
      <c r="S57" s="69">
        <f>S28-S35</f>
        <v>0</v>
      </c>
      <c r="T57" s="69">
        <f>T28-T35</f>
        <v>0</v>
      </c>
      <c r="U57" s="69">
        <f>U28-U35</f>
        <v>-1405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FLAG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FLAG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FLAG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FLAG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FLAG</v>
      </c>
      <c r="F60" s="68" t="str">
        <f>IF(AND(OR(F56&gt;1000,F56&lt;-1000),IF(ISERROR(F56/F34),TRUE,OR(F56/F34&gt;0.05,F56/F34&lt;-0.05))),"FLAG","IGNORE")</f>
        <v>FLAG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FLAG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FLAG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IGNORE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IGNORE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IGNORE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269" priority="22" stopIfTrue="1">
      <formula>ABS(ROUND(C8,0)-C8)&gt;0</formula>
    </cfRule>
  </conditionalFormatting>
  <conditionalFormatting sqref="N49 N52">
    <cfRule type="cellIs" dxfId="268" priority="25" stopIfTrue="1" operator="equal">
      <formula>"FAIL"</formula>
    </cfRule>
  </conditionalFormatting>
  <conditionalFormatting sqref="N49">
    <cfRule type="cellIs" dxfId="267" priority="21" stopIfTrue="1" operator="equal">
      <formula>"PASS"</formula>
    </cfRule>
  </conditionalFormatting>
  <conditionalFormatting sqref="N52">
    <cfRule type="cellIs" dxfId="266" priority="20" stopIfTrue="1" operator="equal">
      <formula>"PASS"</formula>
    </cfRule>
  </conditionalFormatting>
  <conditionalFormatting sqref="C21:E21">
    <cfRule type="expression" dxfId="265" priority="19" stopIfTrue="1">
      <formula>ABS(ROUND(C21,0)-C21)&gt;0</formula>
    </cfRule>
  </conditionalFormatting>
  <conditionalFormatting sqref="G21">
    <cfRule type="expression" dxfId="264" priority="18" stopIfTrue="1">
      <formula>ABS(ROUND(G21,0)-G21)&gt;0</formula>
    </cfRule>
  </conditionalFormatting>
  <conditionalFormatting sqref="I21:J21">
    <cfRule type="expression" dxfId="263" priority="17" stopIfTrue="1">
      <formula>ABS(ROUND(I21,0)-I21)&gt;0</formula>
    </cfRule>
  </conditionalFormatting>
  <conditionalFormatting sqref="L21:O21">
    <cfRule type="expression" dxfId="262" priority="16" stopIfTrue="1">
      <formula>ABS(ROUND(L21,0)-L21)&gt;0</formula>
    </cfRule>
  </conditionalFormatting>
  <conditionalFormatting sqref="Q21:S21">
    <cfRule type="expression" dxfId="261" priority="15" stopIfTrue="1">
      <formula>ABS(ROUND(Q21,0)-Q21)&gt;0</formula>
    </cfRule>
  </conditionalFormatting>
  <conditionalFormatting sqref="C9:E9">
    <cfRule type="expression" dxfId="260" priority="14" stopIfTrue="1">
      <formula>ABS(ROUND(C9,0)-C9)&gt;0</formula>
    </cfRule>
  </conditionalFormatting>
  <conditionalFormatting sqref="G9">
    <cfRule type="expression" dxfId="259" priority="13" stopIfTrue="1">
      <formula>ABS(ROUND(G9,0)-G9)&gt;0</formula>
    </cfRule>
  </conditionalFormatting>
  <conditionalFormatting sqref="I9:J9">
    <cfRule type="expression" dxfId="258" priority="12" stopIfTrue="1">
      <formula>ABS(ROUND(I9,0)-I9)&gt;0</formula>
    </cfRule>
  </conditionalFormatting>
  <conditionalFormatting sqref="L9:O9">
    <cfRule type="expression" dxfId="257" priority="11" stopIfTrue="1">
      <formula>ABS(ROUND(L9,0)-L9)&gt;0</formula>
    </cfRule>
  </conditionalFormatting>
  <conditionalFormatting sqref="Q9:S9">
    <cfRule type="expression" dxfId="256" priority="10" stopIfTrue="1">
      <formula>ABS(ROUND(Q9,0)-Q9)&gt;0</formula>
    </cfRule>
  </conditionalFormatting>
  <conditionalFormatting sqref="C20:E20">
    <cfRule type="expression" dxfId="255" priority="9" stopIfTrue="1">
      <formula>ABS(ROUND(C20,0)-C20)&gt;0</formula>
    </cfRule>
  </conditionalFormatting>
  <conditionalFormatting sqref="G20">
    <cfRule type="expression" dxfId="254" priority="8" stopIfTrue="1">
      <formula>ABS(ROUND(G20,0)-G20)&gt;0</formula>
    </cfRule>
  </conditionalFormatting>
  <conditionalFormatting sqref="I20:J20">
    <cfRule type="expression" dxfId="253" priority="7" stopIfTrue="1">
      <formula>ABS(ROUND(I20,0)-I20)&gt;0</formula>
    </cfRule>
  </conditionalFormatting>
  <conditionalFormatting sqref="M20:O20">
    <cfRule type="expression" dxfId="252" priority="6" stopIfTrue="1">
      <formula>ABS(ROUND(M20,0)-M20)&gt;0</formula>
    </cfRule>
  </conditionalFormatting>
  <conditionalFormatting sqref="L20">
    <cfRule type="expression" dxfId="251" priority="5" stopIfTrue="1">
      <formula>ABS(ROUND(L20,0)-L20)&gt;0</formula>
    </cfRule>
  </conditionalFormatting>
  <conditionalFormatting sqref="Q20:S20">
    <cfRule type="expression" dxfId="250" priority="4" stopIfTrue="1">
      <formula>ABS(ROUND(Q20,0)-Q20)&gt;0</formula>
    </cfRule>
  </conditionalFormatting>
  <conditionalFormatting sqref="X28 X8:X13 X19:X23">
    <cfRule type="cellIs" dxfId="249" priority="23" stopIfTrue="1" operator="equal">
      <formula>0</formula>
    </cfRule>
    <cfRule type="cellIs" dxfId="248" priority="24" stopIfTrue="1" operator="notEqual">
      <formula>0</formula>
    </cfRule>
  </conditionalFormatting>
  <conditionalFormatting sqref="Q10:S10 L10:O10 I10:J10 G10 C10:E10">
    <cfRule type="expression" dxfId="247" priority="3" stopIfTrue="1">
      <formula>ABS(ROUND(C10,0)-C10)&gt;0</formula>
    </cfRule>
  </conditionalFormatting>
  <conditionalFormatting sqref="C33:U35">
    <cfRule type="expression" dxfId="246" priority="26">
      <formula>IF(C59="IGNORE","TRUE","FALSE")</formula>
    </cfRule>
    <cfRule type="expression" dxfId="245" priority="27">
      <formula>IF(C59="FLAG","TRUE","FALSE")</formula>
    </cfRule>
  </conditionalFormatting>
  <conditionalFormatting sqref="R30">
    <cfRule type="expression" dxfId="244" priority="2" stopIfTrue="1">
      <formula>ABS(ROUND(R30,0)-R30)&gt;0</formula>
    </cfRule>
  </conditionalFormatting>
  <conditionalFormatting sqref="C8">
    <cfRule type="expression" dxfId="243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B1:X59"/>
  <sheetViews>
    <sheetView zoomScale="85" zoomScaleNormal="85" workbookViewId="0">
      <pane ySplit="1" topLeftCell="A2" activePane="bottomLeft" state="frozen"/>
      <selection activeCell="M3" sqref="M3"/>
      <selection pane="bottomLeft" activeCell="A53" sqref="A53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65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263</v>
      </c>
      <c r="E8" s="33">
        <v>224</v>
      </c>
      <c r="F8" s="34">
        <f>SUM(D8:E8)</f>
        <v>487</v>
      </c>
      <c r="G8" s="33">
        <v>33</v>
      </c>
      <c r="H8" s="34">
        <f>SUM(C8,F8,G8)</f>
        <v>520</v>
      </c>
      <c r="I8" s="33">
        <v>0</v>
      </c>
      <c r="J8" s="33">
        <v>50</v>
      </c>
      <c r="K8" s="34">
        <f>SUM(I8:J8)</f>
        <v>50</v>
      </c>
      <c r="L8" s="33">
        <v>0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570</v>
      </c>
      <c r="V8" s="4"/>
      <c r="W8" s="11">
        <v>570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-1139</v>
      </c>
      <c r="F11" s="34">
        <f>SUM(D11:E11)</f>
        <v>-1139</v>
      </c>
      <c r="G11" s="33">
        <v>-8</v>
      </c>
      <c r="H11" s="34">
        <f>SUM(C11,F11,G11)</f>
        <v>-1147</v>
      </c>
      <c r="I11" s="33">
        <v>0</v>
      </c>
      <c r="J11" s="33">
        <v>-48</v>
      </c>
      <c r="K11" s="34">
        <f>SUM(I11:J11)</f>
        <v>-48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-1195</v>
      </c>
      <c r="W11" s="11">
        <v>-1195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1095</v>
      </c>
      <c r="E12" s="33">
        <v>2579</v>
      </c>
      <c r="F12" s="34">
        <f>SUM(D12:E12)</f>
        <v>3674</v>
      </c>
      <c r="G12" s="33">
        <v>701</v>
      </c>
      <c r="H12" s="34">
        <f>SUM(C12,F12,G12)</f>
        <v>4375</v>
      </c>
      <c r="I12" s="33">
        <v>151</v>
      </c>
      <c r="J12" s="33">
        <v>590</v>
      </c>
      <c r="K12" s="34">
        <f>SUM(I12:J12)</f>
        <v>741</v>
      </c>
      <c r="L12" s="33">
        <v>98</v>
      </c>
      <c r="M12" s="33">
        <v>0</v>
      </c>
      <c r="N12" s="33">
        <v>1811</v>
      </c>
      <c r="O12" s="33">
        <v>0</v>
      </c>
      <c r="P12" s="34">
        <f>SUM(M12:O12)</f>
        <v>1811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7025</v>
      </c>
      <c r="V12" s="4"/>
      <c r="W12" s="11">
        <v>7025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1358</v>
      </c>
      <c r="E13" s="21">
        <f t="shared" si="1"/>
        <v>1664</v>
      </c>
      <c r="F13" s="21">
        <f t="shared" si="1"/>
        <v>3022</v>
      </c>
      <c r="G13" s="21">
        <f t="shared" si="1"/>
        <v>726</v>
      </c>
      <c r="H13" s="21">
        <f t="shared" si="1"/>
        <v>3748</v>
      </c>
      <c r="I13" s="21">
        <f t="shared" si="1"/>
        <v>151</v>
      </c>
      <c r="J13" s="21">
        <f t="shared" si="1"/>
        <v>592</v>
      </c>
      <c r="K13" s="21">
        <f t="shared" si="1"/>
        <v>743</v>
      </c>
      <c r="L13" s="21">
        <f t="shared" si="1"/>
        <v>98</v>
      </c>
      <c r="M13" s="21">
        <f t="shared" si="1"/>
        <v>0</v>
      </c>
      <c r="N13" s="21">
        <f t="shared" si="1"/>
        <v>1811</v>
      </c>
      <c r="O13" s="21">
        <f t="shared" si="1"/>
        <v>0</v>
      </c>
      <c r="P13" s="21">
        <f t="shared" si="1"/>
        <v>1811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6400</v>
      </c>
      <c r="V13" s="4"/>
      <c r="W13" s="11">
        <v>6400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1358</v>
      </c>
      <c r="E16" s="21">
        <f t="shared" si="2"/>
        <v>1664</v>
      </c>
      <c r="F16" s="21">
        <f t="shared" si="2"/>
        <v>3022</v>
      </c>
      <c r="G16" s="21">
        <f t="shared" si="2"/>
        <v>726</v>
      </c>
      <c r="H16" s="21">
        <f t="shared" si="2"/>
        <v>3748</v>
      </c>
      <c r="I16" s="21">
        <f t="shared" si="2"/>
        <v>151</v>
      </c>
      <c r="J16" s="21">
        <f t="shared" si="2"/>
        <v>592</v>
      </c>
      <c r="K16" s="21">
        <f t="shared" si="2"/>
        <v>743</v>
      </c>
      <c r="L16" s="21">
        <f t="shared" si="2"/>
        <v>98</v>
      </c>
      <c r="M16" s="21">
        <f t="shared" si="2"/>
        <v>0</v>
      </c>
      <c r="N16" s="21">
        <f t="shared" si="2"/>
        <v>1811</v>
      </c>
      <c r="O16" s="21">
        <f t="shared" si="2"/>
        <v>0</v>
      </c>
      <c r="P16" s="21">
        <f t="shared" si="2"/>
        <v>1811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6400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-244</v>
      </c>
      <c r="F22" s="34">
        <f>SUM(D22:E22)</f>
        <v>-244</v>
      </c>
      <c r="G22" s="33">
        <v>-15</v>
      </c>
      <c r="H22" s="34">
        <f>SUM(C22,F22,G22)</f>
        <v>-259</v>
      </c>
      <c r="I22" s="33">
        <v>0</v>
      </c>
      <c r="J22" s="33">
        <v>-26</v>
      </c>
      <c r="K22" s="34">
        <f>SUM(I22:J22)</f>
        <v>-26</v>
      </c>
      <c r="L22" s="33">
        <v>0</v>
      </c>
      <c r="M22" s="33">
        <v>0</v>
      </c>
      <c r="N22" s="33">
        <v>0</v>
      </c>
      <c r="O22" s="33">
        <v>0</v>
      </c>
      <c r="P22" s="34">
        <f>SUM(M22:O22)</f>
        <v>0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-285</v>
      </c>
      <c r="V22" s="4"/>
      <c r="W22" s="11">
        <v>-285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-244</v>
      </c>
      <c r="F23" s="21">
        <f t="shared" si="3"/>
        <v>-244</v>
      </c>
      <c r="G23" s="21">
        <f t="shared" si="3"/>
        <v>-15</v>
      </c>
      <c r="H23" s="21">
        <f t="shared" si="3"/>
        <v>-259</v>
      </c>
      <c r="I23" s="21">
        <f t="shared" si="3"/>
        <v>0</v>
      </c>
      <c r="J23" s="21">
        <f t="shared" si="3"/>
        <v>-26</v>
      </c>
      <c r="K23" s="21">
        <f t="shared" si="3"/>
        <v>-26</v>
      </c>
      <c r="L23" s="21">
        <f t="shared" si="3"/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-285</v>
      </c>
      <c r="V23" s="4"/>
      <c r="W23" s="11">
        <v>-285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-244</v>
      </c>
      <c r="F26" s="21">
        <f t="shared" si="4"/>
        <v>-244</v>
      </c>
      <c r="G26" s="21">
        <f t="shared" si="4"/>
        <v>-15</v>
      </c>
      <c r="H26" s="21">
        <f t="shared" si="4"/>
        <v>-259</v>
      </c>
      <c r="I26" s="21">
        <f t="shared" si="4"/>
        <v>0</v>
      </c>
      <c r="J26" s="21">
        <f t="shared" si="4"/>
        <v>-26</v>
      </c>
      <c r="K26" s="21">
        <f t="shared" si="4"/>
        <v>-26</v>
      </c>
      <c r="L26" s="21">
        <f t="shared" si="4"/>
        <v>0</v>
      </c>
      <c r="M26" s="21">
        <f t="shared" si="4"/>
        <v>0</v>
      </c>
      <c r="N26" s="21">
        <f t="shared" si="4"/>
        <v>0</v>
      </c>
      <c r="O26" s="21">
        <f t="shared" si="4"/>
        <v>0</v>
      </c>
      <c r="P26" s="21">
        <f t="shared" si="4"/>
        <v>0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-285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1358</v>
      </c>
      <c r="E28" s="17">
        <f t="shared" si="5"/>
        <v>1420</v>
      </c>
      <c r="F28" s="17">
        <f t="shared" si="5"/>
        <v>2778</v>
      </c>
      <c r="G28" s="17">
        <f t="shared" si="5"/>
        <v>711</v>
      </c>
      <c r="H28" s="17">
        <f t="shared" si="5"/>
        <v>3489</v>
      </c>
      <c r="I28" s="17">
        <f t="shared" si="5"/>
        <v>151</v>
      </c>
      <c r="J28" s="17">
        <f t="shared" si="5"/>
        <v>566</v>
      </c>
      <c r="K28" s="17">
        <f t="shared" si="5"/>
        <v>717</v>
      </c>
      <c r="L28" s="17">
        <f t="shared" si="5"/>
        <v>98</v>
      </c>
      <c r="M28" s="17">
        <f t="shared" si="5"/>
        <v>0</v>
      </c>
      <c r="N28" s="17">
        <f t="shared" si="5"/>
        <v>1811</v>
      </c>
      <c r="O28" s="17">
        <f t="shared" si="5"/>
        <v>0</v>
      </c>
      <c r="P28" s="17">
        <f t="shared" si="5"/>
        <v>1811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6115</v>
      </c>
      <c r="V28" s="4"/>
      <c r="W28" s="11">
        <v>6115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588</v>
      </c>
      <c r="E33" s="38">
        <v>1626</v>
      </c>
      <c r="F33" s="38">
        <v>2214</v>
      </c>
      <c r="G33" s="38">
        <v>709</v>
      </c>
      <c r="H33" s="38">
        <v>2923</v>
      </c>
      <c r="I33" s="38">
        <v>155</v>
      </c>
      <c r="J33" s="38">
        <v>755</v>
      </c>
      <c r="K33" s="38">
        <v>910</v>
      </c>
      <c r="L33" s="38">
        <v>77</v>
      </c>
      <c r="M33" s="38">
        <v>0</v>
      </c>
      <c r="N33" s="38">
        <v>1820</v>
      </c>
      <c r="O33" s="38">
        <v>0</v>
      </c>
      <c r="P33" s="38">
        <v>1820</v>
      </c>
      <c r="Q33" s="38">
        <v>0</v>
      </c>
      <c r="R33" s="38">
        <v>0</v>
      </c>
      <c r="S33" s="38">
        <v>0</v>
      </c>
      <c r="T33" s="38">
        <v>0</v>
      </c>
      <c r="U33" s="38">
        <v>5730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-102</v>
      </c>
      <c r="F34" s="38">
        <v>-102</v>
      </c>
      <c r="G34" s="38">
        <v>-15</v>
      </c>
      <c r="H34" s="38">
        <v>-117</v>
      </c>
      <c r="I34" s="38">
        <v>0</v>
      </c>
      <c r="J34" s="38">
        <v>-52</v>
      </c>
      <c r="K34" s="38">
        <v>-52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-169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588</v>
      </c>
      <c r="E35" s="38">
        <v>1524</v>
      </c>
      <c r="F35" s="38">
        <v>2112</v>
      </c>
      <c r="G35" s="38">
        <v>694</v>
      </c>
      <c r="H35" s="38">
        <v>2806</v>
      </c>
      <c r="I35" s="38">
        <v>155</v>
      </c>
      <c r="J35" s="38">
        <v>703</v>
      </c>
      <c r="K35" s="38">
        <v>858</v>
      </c>
      <c r="L35" s="38">
        <v>77</v>
      </c>
      <c r="M35" s="38">
        <v>0</v>
      </c>
      <c r="N35" s="38">
        <v>1820</v>
      </c>
      <c r="O35" s="38">
        <v>0</v>
      </c>
      <c r="P35" s="38">
        <v>1820</v>
      </c>
      <c r="Q35" s="38">
        <v>0</v>
      </c>
      <c r="R35" s="38">
        <v>0</v>
      </c>
      <c r="S35" s="38">
        <v>0</v>
      </c>
      <c r="T35" s="38">
        <v>0</v>
      </c>
      <c r="U35" s="38">
        <v>5561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339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214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9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670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378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1610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9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C53" s="69">
        <f>C16-C33</f>
        <v>0</v>
      </c>
      <c r="D53" s="69">
        <f>D16-D33</f>
        <v>770</v>
      </c>
      <c r="E53" s="69">
        <f>E16-E33</f>
        <v>38</v>
      </c>
      <c r="F53" s="69">
        <f>F16-F33</f>
        <v>808</v>
      </c>
      <c r="G53" s="69">
        <f>G16-G33</f>
        <v>17</v>
      </c>
      <c r="H53" s="69">
        <f>H16-H33</f>
        <v>825</v>
      </c>
      <c r="I53" s="69">
        <f>I16-I33</f>
        <v>-4</v>
      </c>
      <c r="J53" s="69">
        <f>J16-J33</f>
        <v>-163</v>
      </c>
      <c r="K53" s="69">
        <f>K16-K33</f>
        <v>-167</v>
      </c>
      <c r="L53" s="69">
        <f>L16-L33</f>
        <v>21</v>
      </c>
      <c r="M53" s="69">
        <f>M16-M33</f>
        <v>0</v>
      </c>
      <c r="N53" s="69">
        <f>N16-N33</f>
        <v>-9</v>
      </c>
      <c r="O53" s="69">
        <f>O16-O33</f>
        <v>0</v>
      </c>
      <c r="P53" s="69">
        <f>P16-P33</f>
        <v>-9</v>
      </c>
      <c r="Q53" s="69">
        <f>Q16-Q33</f>
        <v>0</v>
      </c>
      <c r="R53" s="69">
        <f>R16-R33</f>
        <v>0</v>
      </c>
      <c r="S53" s="69">
        <f>S16-S33</f>
        <v>0</v>
      </c>
      <c r="T53" s="69">
        <f>T16-T33</f>
        <v>0</v>
      </c>
      <c r="U53" s="69">
        <f>U16-U33</f>
        <v>670</v>
      </c>
    </row>
    <row r="54" spans="2:21">
      <c r="C54" s="69">
        <f>C26-C34</f>
        <v>0</v>
      </c>
      <c r="D54" s="69">
        <f>D26-D34</f>
        <v>0</v>
      </c>
      <c r="E54" s="69">
        <f>E26-E34</f>
        <v>-142</v>
      </c>
      <c r="F54" s="69">
        <f>F26-F34</f>
        <v>-142</v>
      </c>
      <c r="G54" s="69">
        <f>G26-G34</f>
        <v>0</v>
      </c>
      <c r="H54" s="69">
        <f>H26-H34</f>
        <v>-142</v>
      </c>
      <c r="I54" s="69">
        <f>I26-I34</f>
        <v>0</v>
      </c>
      <c r="J54" s="69">
        <f>J26-J34</f>
        <v>26</v>
      </c>
      <c r="K54" s="69">
        <f>K26-K34</f>
        <v>26</v>
      </c>
      <c r="L54" s="69">
        <f>L26-L34</f>
        <v>0</v>
      </c>
      <c r="M54" s="69">
        <f>M26-M34</f>
        <v>0</v>
      </c>
      <c r="N54" s="69">
        <f>N26-N34</f>
        <v>0</v>
      </c>
      <c r="O54" s="69">
        <f>O26-O34</f>
        <v>0</v>
      </c>
      <c r="P54" s="69">
        <f>P26-P34</f>
        <v>0</v>
      </c>
      <c r="Q54" s="69">
        <f>Q26-Q34</f>
        <v>0</v>
      </c>
      <c r="R54" s="69">
        <f>R26-R34</f>
        <v>0</v>
      </c>
      <c r="S54" s="69">
        <f>S26-S34</f>
        <v>0</v>
      </c>
      <c r="T54" s="69">
        <f>T26-T34</f>
        <v>0</v>
      </c>
      <c r="U54" s="69">
        <f>U26-U34</f>
        <v>-116</v>
      </c>
    </row>
    <row r="55" spans="2:21">
      <c r="C55" s="69">
        <f>C28-C35</f>
        <v>0</v>
      </c>
      <c r="D55" s="69">
        <f>D28-D35</f>
        <v>770</v>
      </c>
      <c r="E55" s="69">
        <f>E28-E35</f>
        <v>-104</v>
      </c>
      <c r="F55" s="69">
        <f>F28-F35</f>
        <v>666</v>
      </c>
      <c r="G55" s="69">
        <f>G28-G35</f>
        <v>17</v>
      </c>
      <c r="H55" s="69">
        <f>H28-H35</f>
        <v>683</v>
      </c>
      <c r="I55" s="69">
        <f>I28-I35</f>
        <v>-4</v>
      </c>
      <c r="J55" s="69">
        <f>J28-J35</f>
        <v>-137</v>
      </c>
      <c r="K55" s="69">
        <f>K28-K35</f>
        <v>-141</v>
      </c>
      <c r="L55" s="69">
        <f>L28-L35</f>
        <v>21</v>
      </c>
      <c r="M55" s="69">
        <f>M28-M35</f>
        <v>0</v>
      </c>
      <c r="N55" s="69">
        <f>N28-N35</f>
        <v>-9</v>
      </c>
      <c r="O55" s="69">
        <f>O28-O35</f>
        <v>0</v>
      </c>
      <c r="P55" s="69">
        <f>P28-P35</f>
        <v>-9</v>
      </c>
      <c r="Q55" s="69">
        <f>Q28-Q35</f>
        <v>0</v>
      </c>
      <c r="R55" s="69">
        <f>R28-R35</f>
        <v>0</v>
      </c>
      <c r="S55" s="69">
        <f>S28-S35</f>
        <v>0</v>
      </c>
      <c r="T55" s="69">
        <f>T28-T35</f>
        <v>0</v>
      </c>
      <c r="U55" s="69">
        <f>U28-U35</f>
        <v>554</v>
      </c>
    </row>
    <row r="56" spans="2:21"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2:21">
      <c r="C57" s="68" t="str">
        <f>IF(AND(OR(C53&gt;1000,C53&lt;-1000),IF(ISERROR(C53/C33),TRUE,OR(C53/C33&gt;0.05,C53/C33&lt;-0.05))),"FLAG","IGNORE")</f>
        <v>IGNORE</v>
      </c>
      <c r="D57" s="68" t="str">
        <f>IF(AND(OR(D53&gt;1000,D53&lt;-1000),IF(ISERROR(D53/D33),TRUE,OR(D53/D33&gt;0.05,D53/D33&lt;-0.05))),"FLAG","IGNORE")</f>
        <v>IGNORE</v>
      </c>
      <c r="E57" s="68" t="str">
        <f>IF(AND(OR(E53&gt;1000,E53&lt;-1000),IF(ISERROR(E53/E33),TRUE,OR(E53/E33&gt;0.05,E53/E33&lt;-0.05))),"FLAG","IGNORE")</f>
        <v>IGNORE</v>
      </c>
      <c r="F57" s="68" t="str">
        <f>IF(AND(OR(F53&gt;1000,F53&lt;-1000),IF(ISERROR(F53/F33),TRUE,OR(F53/F33&gt;0.05,F53/F33&lt;-0.05))),"FLAG","IGNORE")</f>
        <v>IGNORE</v>
      </c>
      <c r="G57" s="68" t="str">
        <f>IF(AND(OR(G53&gt;1000,G53&lt;-1000),IF(ISERROR(G53/G33),TRUE,OR(G53/G33&gt;0.05,G53/G33&lt;-0.05))),"FLAG","IGNORE")</f>
        <v>IGNORE</v>
      </c>
      <c r="H57" s="68" t="str">
        <f>IF(AND(OR(H53&gt;1000,H53&lt;-1000),IF(ISERROR(H53/H33),TRUE,OR(H53/H33&gt;0.05,H53/H33&lt;-0.05))),"FLAG","IGNORE")</f>
        <v>IGNORE</v>
      </c>
      <c r="I57" s="68" t="str">
        <f>IF(AND(OR(I53&gt;1000,I53&lt;-1000),IF(ISERROR(I53/I33),TRUE,OR(I53/I33&gt;0.05,I53/I33&lt;-0.05))),"FLAG","IGNORE")</f>
        <v>IGNORE</v>
      </c>
      <c r="J57" s="68" t="str">
        <f>IF(AND(OR(J53&gt;1000,J53&lt;-1000),IF(ISERROR(J53/J33),TRUE,OR(J53/J33&gt;0.05,J53/J33&lt;-0.05))),"FLAG","IGNORE")</f>
        <v>IGNORE</v>
      </c>
      <c r="K57" s="68" t="str">
        <f>IF(AND(OR(K53&gt;1000,K53&lt;-1000),IF(ISERROR(K53/K33),TRUE,OR(K53/K33&gt;0.05,K53/K33&lt;-0.05))),"FLAG","IGNORE")</f>
        <v>IGNORE</v>
      </c>
      <c r="L57" s="68" t="str">
        <f>IF(AND(OR(L53&gt;1000,L53&lt;-1000),IF(ISERROR(L53/L33),TRUE,OR(L53/L33&gt;0.05,L53/L33&lt;-0.05))),"FLAG","IGNORE")</f>
        <v>IGNORE</v>
      </c>
      <c r="M57" s="68" t="str">
        <f>IF(AND(OR(M53&gt;1000,M53&lt;-1000),IF(ISERROR(M53/M33),TRUE,OR(M53/M33&gt;0.05,M53/M33&lt;-0.05))),"FLAG","IGNORE")</f>
        <v>IGNORE</v>
      </c>
      <c r="N57" s="68" t="str">
        <f>IF(AND(OR(N53&gt;1000,N53&lt;-1000),IF(ISERROR(N53/N33),TRUE,OR(N53/N33&gt;0.05,N53/N33&lt;-0.05))),"FLAG","IGNORE")</f>
        <v>IGNORE</v>
      </c>
      <c r="O57" s="68" t="str">
        <f>IF(AND(OR(O53&gt;1000,O53&lt;-1000),IF(ISERROR(O53/O33),TRUE,OR(O53/O33&gt;0.05,O53/O33&lt;-0.05))),"FLAG","IGNORE")</f>
        <v>IGNORE</v>
      </c>
      <c r="P57" s="68" t="str">
        <f>IF(AND(OR(P53&gt;1000,P53&lt;-1000),IF(ISERROR(P53/P33),TRUE,OR(P53/P33&gt;0.05,P53/P33&lt;-0.05))),"FLAG","IGNORE")</f>
        <v>IGNORE</v>
      </c>
      <c r="Q57" s="68" t="str">
        <f>IF(AND(OR(Q53&gt;1000,Q53&lt;-1000),IF(ISERROR(Q53/Q33),TRUE,OR(Q53/Q33&gt;0.05,Q53/Q33&lt;-0.05))),"FLAG","IGNORE")</f>
        <v>IGNORE</v>
      </c>
      <c r="R57" s="68" t="str">
        <f>IF(AND(OR(R53&gt;1000,R53&lt;-1000),IF(ISERROR(R53/R33),TRUE,OR(R53/R33&gt;0.05,R53/R33&lt;-0.05))),"FLAG","IGNORE")</f>
        <v>IGNORE</v>
      </c>
      <c r="S57" s="68" t="str">
        <f>IF(AND(OR(S53&gt;1000,S53&lt;-1000),IF(ISERROR(S53/S33),TRUE,OR(S53/S33&gt;0.05,S53/S33&lt;-0.05))),"FLAG","IGNORE")</f>
        <v>IGNORE</v>
      </c>
      <c r="T57" s="68" t="str">
        <f>IF(AND(OR(T53&gt;1000,T53&lt;-1000),IF(ISERROR(T53/T33),TRUE,OR(T53/T33&gt;0.05,T53/T33&lt;-0.05))),"FLAG","IGNORE")</f>
        <v>IGNORE</v>
      </c>
      <c r="U57" s="68" t="str">
        <f>IF(AND(OR(U53&gt;1000,U53&lt;-1000),IF(ISERROR(U53/U33),TRUE,OR(U53/U33&gt;0.05,U53/U33&lt;-0.05))),"FLAG","IGNORE")</f>
        <v>IGNORE</v>
      </c>
    </row>
    <row r="58" spans="2:21">
      <c r="C58" s="68" t="str">
        <f>IF(AND(OR(C54&gt;1000,C54&lt;-1000),IF(ISERROR(C54/C34),TRUE,OR(C54/C34&gt;0.05,C54/C34&lt;-0.05))),"FLAG","IGNORE")</f>
        <v>IGNORE</v>
      </c>
      <c r="D58" s="68" t="str">
        <f>IF(AND(OR(D54&gt;1000,D54&lt;-1000),IF(ISERROR(D54/D34),TRUE,OR(D54/D34&gt;0.05,D54/D34&lt;-0.05))),"FLAG","IGNORE")</f>
        <v>IGNORE</v>
      </c>
      <c r="E58" s="68" t="str">
        <f>IF(AND(OR(E54&gt;1000,E54&lt;-1000),IF(ISERROR(E54/E34),TRUE,OR(E54/E34&gt;0.05,E54/E34&lt;-0.05))),"FLAG","IGNORE")</f>
        <v>IGNORE</v>
      </c>
      <c r="F58" s="68" t="str">
        <f>IF(AND(OR(F54&gt;1000,F54&lt;-1000),IF(ISERROR(F54/F34),TRUE,OR(F54/F34&gt;0.05,F54/F34&lt;-0.05))),"FLAG","IGNORE")</f>
        <v>IGNORE</v>
      </c>
      <c r="G58" s="68" t="str">
        <f>IF(AND(OR(G54&gt;1000,G54&lt;-1000),IF(ISERROR(G54/G34),TRUE,OR(G54/G34&gt;0.05,G54/G34&lt;-0.05))),"FLAG","IGNORE")</f>
        <v>IGNORE</v>
      </c>
      <c r="H58" s="68" t="str">
        <f>IF(AND(OR(H54&gt;1000,H54&lt;-1000),IF(ISERROR(H54/H34),TRUE,OR(H54/H34&gt;0.05,H54/H34&lt;-0.05))),"FLAG","IGNORE")</f>
        <v>IGNORE</v>
      </c>
      <c r="I58" s="68" t="str">
        <f>IF(AND(OR(I54&gt;1000,I54&lt;-1000),IF(ISERROR(I54/I34),TRUE,OR(I54/I34&gt;0.05,I54/I34&lt;-0.05))),"FLAG","IGNORE")</f>
        <v>IGNORE</v>
      </c>
      <c r="J58" s="68" t="str">
        <f>IF(AND(OR(J54&gt;1000,J54&lt;-1000),IF(ISERROR(J54/J34),TRUE,OR(J54/J34&gt;0.05,J54/J34&lt;-0.05))),"FLAG","IGNORE")</f>
        <v>IGNORE</v>
      </c>
      <c r="K58" s="68" t="str">
        <f>IF(AND(OR(K54&gt;1000,K54&lt;-1000),IF(ISERROR(K54/K34),TRUE,OR(K54/K34&gt;0.05,K54/K34&lt;-0.05))),"FLAG","IGNORE")</f>
        <v>IGNORE</v>
      </c>
      <c r="L58" s="68" t="str">
        <f>IF(AND(OR(L54&gt;1000,L54&lt;-1000),IF(ISERROR(L54/L34),TRUE,OR(L54/L34&gt;0.05,L54/L34&lt;-0.05))),"FLAG","IGNORE")</f>
        <v>IGNORE</v>
      </c>
      <c r="M58" s="68" t="str">
        <f>IF(AND(OR(M54&gt;1000,M54&lt;-1000),IF(ISERROR(M54/M34),TRUE,OR(M54/M34&gt;0.05,M54/M34&lt;-0.05))),"FLAG","IGNORE")</f>
        <v>IGNORE</v>
      </c>
      <c r="N58" s="68" t="str">
        <f>IF(AND(OR(N54&gt;1000,N54&lt;-1000),IF(ISERROR(N54/N34),TRUE,OR(N54/N34&gt;0.05,N54/N34&lt;-0.05))),"FLAG","IGNORE")</f>
        <v>IGNORE</v>
      </c>
      <c r="O58" s="68" t="str">
        <f>IF(AND(OR(O54&gt;1000,O54&lt;-1000),IF(ISERROR(O54/O34),TRUE,OR(O54/O34&gt;0.05,O54/O34&lt;-0.05))),"FLAG","IGNORE")</f>
        <v>IGNORE</v>
      </c>
      <c r="P58" s="68" t="str">
        <f>IF(AND(OR(P54&gt;1000,P54&lt;-1000),IF(ISERROR(P54/P34),TRUE,OR(P54/P34&gt;0.05,P54/P34&lt;-0.05))),"FLAG","IGNORE")</f>
        <v>IGNORE</v>
      </c>
      <c r="Q58" s="68" t="str">
        <f>IF(AND(OR(Q54&gt;1000,Q54&lt;-1000),IF(ISERROR(Q54/Q34),TRUE,OR(Q54/Q34&gt;0.05,Q54/Q34&lt;-0.05))),"FLAG","IGNORE")</f>
        <v>IGNORE</v>
      </c>
      <c r="R58" s="68" t="str">
        <f>IF(AND(OR(R54&gt;1000,R54&lt;-1000),IF(ISERROR(R54/R34),TRUE,OR(R54/R34&gt;0.05,R54/R34&lt;-0.05))),"FLAG","IGNORE")</f>
        <v>IGNORE</v>
      </c>
      <c r="S58" s="68" t="str">
        <f>IF(AND(OR(S54&gt;1000,S54&lt;-1000),IF(ISERROR(S54/S34),TRUE,OR(S54/S34&gt;0.05,S54/S34&lt;-0.05))),"FLAG","IGNORE")</f>
        <v>IGNORE</v>
      </c>
      <c r="T58" s="68" t="str">
        <f>IF(AND(OR(T54&gt;1000,T54&lt;-1000),IF(ISERROR(T54/T34),TRUE,OR(T54/T34&gt;0.05,T54/T34&lt;-0.05))),"FLAG","IGNORE")</f>
        <v>IGNORE</v>
      </c>
      <c r="U58" s="68" t="str">
        <f>IF(AND(OR(U54&gt;1000,U54&lt;-1000),IF(ISERROR(U54/U34),TRUE,OR(U54/U34&gt;0.05,U54/U34&lt;-0.05))),"FLAG","IGNORE")</f>
        <v>IGNORE</v>
      </c>
    </row>
    <row r="59" spans="2:21">
      <c r="C59" s="68" t="str">
        <f>IF(AND(OR(C55&gt;1000,C55&lt;-1000),IF(ISERROR(C55/C35),TRUE,OR(C55/C35&gt;0.05,C55/C35&lt;-0.05))),"FLAG","IGNORE")</f>
        <v>IGNORE</v>
      </c>
      <c r="D59" s="68" t="str">
        <f>IF(AND(OR(D55&gt;1000,D55&lt;-1000),IF(ISERROR(D55/D35),TRUE,OR(D55/D35&gt;0.05,D55/D35&lt;-0.05))),"FLAG","IGNORE")</f>
        <v>IGNORE</v>
      </c>
      <c r="E59" s="68" t="str">
        <f>IF(AND(OR(E55&gt;1000,E55&lt;-1000),IF(ISERROR(E55/E35),TRUE,OR(E55/E35&gt;0.05,E55/E35&lt;-0.05))),"FLAG","IGNORE")</f>
        <v>IGNORE</v>
      </c>
      <c r="F59" s="68" t="str">
        <f>IF(AND(OR(F55&gt;1000,F55&lt;-1000),IF(ISERROR(F55/F35),TRUE,OR(F55/F35&gt;0.05,F55/F35&lt;-0.05))),"FLAG","IGNORE")</f>
        <v>IGNORE</v>
      </c>
      <c r="G59" s="68" t="str">
        <f>IF(AND(OR(G55&gt;1000,G55&lt;-1000),IF(ISERROR(G55/G35),TRUE,OR(G55/G35&gt;0.05,G55/G35&lt;-0.05))),"FLAG","IGNORE")</f>
        <v>IGNORE</v>
      </c>
      <c r="H59" s="68" t="str">
        <f>IF(AND(OR(H55&gt;1000,H55&lt;-1000),IF(ISERROR(H55/H35),TRUE,OR(H55/H35&gt;0.05,H55/H35&lt;-0.05))),"FLAG","IGNORE")</f>
        <v>IGNORE</v>
      </c>
      <c r="I59" s="68" t="str">
        <f>IF(AND(OR(I55&gt;1000,I55&lt;-1000),IF(ISERROR(I55/I35),TRUE,OR(I55/I35&gt;0.05,I55/I35&lt;-0.05))),"FLAG","IGNORE")</f>
        <v>IGNORE</v>
      </c>
      <c r="J59" s="68" t="str">
        <f>IF(AND(OR(J55&gt;1000,J55&lt;-1000),IF(ISERROR(J55/J35),TRUE,OR(J55/J35&gt;0.05,J55/J35&lt;-0.05))),"FLAG","IGNORE")</f>
        <v>IGNORE</v>
      </c>
      <c r="K59" s="68" t="str">
        <f>IF(AND(OR(K55&gt;1000,K55&lt;-1000),IF(ISERROR(K55/K35),TRUE,OR(K55/K35&gt;0.05,K55/K35&lt;-0.05))),"FLAG","IGNORE")</f>
        <v>IGNORE</v>
      </c>
      <c r="L59" s="68" t="str">
        <f>IF(AND(OR(L55&gt;1000,L55&lt;-1000),IF(ISERROR(L55/L35),TRUE,OR(L55/L35&gt;0.05,L55/L35&lt;-0.05))),"FLAG","IGNORE")</f>
        <v>IGNORE</v>
      </c>
      <c r="M59" s="68" t="str">
        <f>IF(AND(OR(M55&gt;1000,M55&lt;-1000),IF(ISERROR(M55/M35),TRUE,OR(M55/M35&gt;0.05,M55/M35&lt;-0.05))),"FLAG","IGNORE")</f>
        <v>IGNORE</v>
      </c>
      <c r="N59" s="68" t="str">
        <f>IF(AND(OR(N55&gt;1000,N55&lt;-1000),IF(ISERROR(N55/N35),TRUE,OR(N55/N35&gt;0.05,N55/N35&lt;-0.05))),"FLAG","IGNORE")</f>
        <v>IGNORE</v>
      </c>
      <c r="O59" s="68" t="str">
        <f>IF(AND(OR(O55&gt;1000,O55&lt;-1000),IF(ISERROR(O55/O35),TRUE,OR(O55/O35&gt;0.05,O55/O35&lt;-0.05))),"FLAG","IGNORE")</f>
        <v>IGNORE</v>
      </c>
      <c r="P59" s="68" t="str">
        <f>IF(AND(OR(P55&gt;1000,P55&lt;-1000),IF(ISERROR(P55/P35),TRUE,OR(P55/P35&gt;0.05,P55/P35&lt;-0.05))),"FLAG","IGNORE")</f>
        <v>IGNORE</v>
      </c>
      <c r="Q59" s="68" t="str">
        <f>IF(AND(OR(Q55&gt;1000,Q55&lt;-1000),IF(ISERROR(Q55/Q35),TRUE,OR(Q55/Q35&gt;0.05,Q55/Q35&lt;-0.05))),"FLAG","IGNORE")</f>
        <v>IGNORE</v>
      </c>
      <c r="R59" s="68" t="str">
        <f>IF(AND(OR(R55&gt;1000,R55&lt;-1000),IF(ISERROR(R55/R35),TRUE,OR(R55/R35&gt;0.05,R55/R35&lt;-0.05))),"FLAG","IGNORE")</f>
        <v>IGNORE</v>
      </c>
      <c r="S59" s="68" t="str">
        <f>IF(AND(OR(S55&gt;1000,S55&lt;-1000),IF(ISERROR(S55/S35),TRUE,OR(S55/S35&gt;0.05,S55/S35&lt;-0.05))),"FLAG","IGNORE")</f>
        <v>IGNORE</v>
      </c>
      <c r="T59" s="68" t="str">
        <f>IF(AND(OR(T55&gt;1000,T55&lt;-1000),IF(ISERROR(T55/T35),TRUE,OR(T55/T35&gt;0.05,T55/T35&lt;-0.05))),"FLAG","IGNORE")</f>
        <v>IGNORE</v>
      </c>
      <c r="U59" s="68" t="str">
        <f>IF(AND(OR(U55&gt;1000,U55&lt;-1000),IF(ISERROR(U55/U35),TRUE,OR(U55/U35&gt;0.05,U55/U35&lt;-0.05))),"FLAG","IGNORE")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242" priority="22" stopIfTrue="1">
      <formula>ABS(ROUND(C8,0)-C8)&gt;0</formula>
    </cfRule>
  </conditionalFormatting>
  <conditionalFormatting sqref="N49 N52">
    <cfRule type="cellIs" dxfId="241" priority="25" stopIfTrue="1" operator="equal">
      <formula>"FAIL"</formula>
    </cfRule>
  </conditionalFormatting>
  <conditionalFormatting sqref="N49">
    <cfRule type="cellIs" dxfId="240" priority="21" stopIfTrue="1" operator="equal">
      <formula>"PASS"</formula>
    </cfRule>
  </conditionalFormatting>
  <conditionalFormatting sqref="N52">
    <cfRule type="cellIs" dxfId="239" priority="20" stopIfTrue="1" operator="equal">
      <formula>"PASS"</formula>
    </cfRule>
  </conditionalFormatting>
  <conditionalFormatting sqref="C21:E21">
    <cfRule type="expression" dxfId="238" priority="19" stopIfTrue="1">
      <formula>ABS(ROUND(C21,0)-C21)&gt;0</formula>
    </cfRule>
  </conditionalFormatting>
  <conditionalFormatting sqref="G21">
    <cfRule type="expression" dxfId="237" priority="18" stopIfTrue="1">
      <formula>ABS(ROUND(G21,0)-G21)&gt;0</formula>
    </cfRule>
  </conditionalFormatting>
  <conditionalFormatting sqref="I21:J21">
    <cfRule type="expression" dxfId="236" priority="17" stopIfTrue="1">
      <formula>ABS(ROUND(I21,0)-I21)&gt;0</formula>
    </cfRule>
  </conditionalFormatting>
  <conditionalFormatting sqref="L21:O21">
    <cfRule type="expression" dxfId="235" priority="16" stopIfTrue="1">
      <formula>ABS(ROUND(L21,0)-L21)&gt;0</formula>
    </cfRule>
  </conditionalFormatting>
  <conditionalFormatting sqref="Q21:S21">
    <cfRule type="expression" dxfId="234" priority="15" stopIfTrue="1">
      <formula>ABS(ROUND(Q21,0)-Q21)&gt;0</formula>
    </cfRule>
  </conditionalFormatting>
  <conditionalFormatting sqref="C9:E9">
    <cfRule type="expression" dxfId="233" priority="14" stopIfTrue="1">
      <formula>ABS(ROUND(C9,0)-C9)&gt;0</formula>
    </cfRule>
  </conditionalFormatting>
  <conditionalFormatting sqref="G9">
    <cfRule type="expression" dxfId="232" priority="13" stopIfTrue="1">
      <formula>ABS(ROUND(G9,0)-G9)&gt;0</formula>
    </cfRule>
  </conditionalFormatting>
  <conditionalFormatting sqref="I9:J9">
    <cfRule type="expression" dxfId="231" priority="12" stopIfTrue="1">
      <formula>ABS(ROUND(I9,0)-I9)&gt;0</formula>
    </cfRule>
  </conditionalFormatting>
  <conditionalFormatting sqref="L9:O9">
    <cfRule type="expression" dxfId="230" priority="11" stopIfTrue="1">
      <formula>ABS(ROUND(L9,0)-L9)&gt;0</formula>
    </cfRule>
  </conditionalFormatting>
  <conditionalFormatting sqref="Q9:S9">
    <cfRule type="expression" dxfId="229" priority="10" stopIfTrue="1">
      <formula>ABS(ROUND(Q9,0)-Q9)&gt;0</formula>
    </cfRule>
  </conditionalFormatting>
  <conditionalFormatting sqref="C20:E20">
    <cfRule type="expression" dxfId="228" priority="9" stopIfTrue="1">
      <formula>ABS(ROUND(C20,0)-C20)&gt;0</formula>
    </cfRule>
  </conditionalFormatting>
  <conditionalFormatting sqref="G20">
    <cfRule type="expression" dxfId="227" priority="8" stopIfTrue="1">
      <formula>ABS(ROUND(G20,0)-G20)&gt;0</formula>
    </cfRule>
  </conditionalFormatting>
  <conditionalFormatting sqref="I20:J20">
    <cfRule type="expression" dxfId="226" priority="7" stopIfTrue="1">
      <formula>ABS(ROUND(I20,0)-I20)&gt;0</formula>
    </cfRule>
  </conditionalFormatting>
  <conditionalFormatting sqref="M20:O20">
    <cfRule type="expression" dxfId="225" priority="6" stopIfTrue="1">
      <formula>ABS(ROUND(M20,0)-M20)&gt;0</formula>
    </cfRule>
  </conditionalFormatting>
  <conditionalFormatting sqref="L20">
    <cfRule type="expression" dxfId="224" priority="5" stopIfTrue="1">
      <formula>ABS(ROUND(L20,0)-L20)&gt;0</formula>
    </cfRule>
  </conditionalFormatting>
  <conditionalFormatting sqref="Q20:S20">
    <cfRule type="expression" dxfId="223" priority="4" stopIfTrue="1">
      <formula>ABS(ROUND(Q20,0)-Q20)&gt;0</formula>
    </cfRule>
  </conditionalFormatting>
  <conditionalFormatting sqref="X28 X8:X13 X19:X23">
    <cfRule type="cellIs" dxfId="222" priority="23" stopIfTrue="1" operator="equal">
      <formula>0</formula>
    </cfRule>
    <cfRule type="cellIs" dxfId="221" priority="24" stopIfTrue="1" operator="notEqual">
      <formula>0</formula>
    </cfRule>
  </conditionalFormatting>
  <conditionalFormatting sqref="Q10:S10 L10:O10 I10:J10 G10 C10:E10">
    <cfRule type="expression" dxfId="220" priority="3" stopIfTrue="1">
      <formula>ABS(ROUND(C10,0)-C10)&gt;0</formula>
    </cfRule>
  </conditionalFormatting>
  <conditionalFormatting sqref="C33:U35">
    <cfRule type="expression" dxfId="219" priority="26">
      <formula>IF(C57="IGNORE","TRUE","FALSE")</formula>
    </cfRule>
    <cfRule type="expression" dxfId="218" priority="27">
      <formula>IF(C57="FLAG","TRUE","FALSE")</formula>
    </cfRule>
  </conditionalFormatting>
  <conditionalFormatting sqref="R30">
    <cfRule type="expression" dxfId="217" priority="2" stopIfTrue="1">
      <formula>ABS(ROUND(R30,0)-R30)&gt;0</formula>
    </cfRule>
  </conditionalFormatting>
  <conditionalFormatting sqref="C8">
    <cfRule type="expression" dxfId="216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66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74</v>
      </c>
      <c r="E8" s="33">
        <v>179</v>
      </c>
      <c r="F8" s="34">
        <f>SUM(D8:E8)</f>
        <v>253</v>
      </c>
      <c r="G8" s="33">
        <v>73</v>
      </c>
      <c r="H8" s="34">
        <f>SUM(C8,F8,G8)</f>
        <v>326</v>
      </c>
      <c r="I8" s="33">
        <v>9</v>
      </c>
      <c r="J8" s="33">
        <v>17</v>
      </c>
      <c r="K8" s="34">
        <f>SUM(I8:J8)</f>
        <v>26</v>
      </c>
      <c r="L8" s="33">
        <v>3</v>
      </c>
      <c r="M8" s="33">
        <v>13</v>
      </c>
      <c r="N8" s="33">
        <v>70</v>
      </c>
      <c r="O8" s="33">
        <v>8</v>
      </c>
      <c r="P8" s="34">
        <f>SUM(M8:O8)</f>
        <v>91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446</v>
      </c>
      <c r="V8" s="4"/>
      <c r="W8" s="11">
        <v>446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-505</v>
      </c>
      <c r="E11" s="33">
        <v>-1001</v>
      </c>
      <c r="F11" s="34">
        <f>SUM(D11:E11)</f>
        <v>-1506</v>
      </c>
      <c r="G11" s="33">
        <v>-196</v>
      </c>
      <c r="H11" s="34">
        <f>SUM(C11,F11,G11)</f>
        <v>-1702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-1702</v>
      </c>
      <c r="W11" s="11">
        <v>-1702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4248</v>
      </c>
      <c r="E12" s="33">
        <v>5998</v>
      </c>
      <c r="F12" s="34">
        <f>SUM(D12:E12)</f>
        <v>10246</v>
      </c>
      <c r="G12" s="33">
        <v>2952</v>
      </c>
      <c r="H12" s="34">
        <f>SUM(C12,F12,G12)</f>
        <v>13198</v>
      </c>
      <c r="I12" s="33">
        <v>354</v>
      </c>
      <c r="J12" s="33">
        <v>665</v>
      </c>
      <c r="K12" s="34">
        <f>SUM(I12:J12)</f>
        <v>1019</v>
      </c>
      <c r="L12" s="33">
        <v>141</v>
      </c>
      <c r="M12" s="33">
        <v>537</v>
      </c>
      <c r="N12" s="33">
        <v>2784</v>
      </c>
      <c r="O12" s="33">
        <v>301</v>
      </c>
      <c r="P12" s="34">
        <f>SUM(M12:O12)</f>
        <v>3622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17980</v>
      </c>
      <c r="V12" s="4"/>
      <c r="W12" s="11">
        <v>17980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3817</v>
      </c>
      <c r="E13" s="21">
        <f t="shared" si="1"/>
        <v>5176</v>
      </c>
      <c r="F13" s="21">
        <f t="shared" si="1"/>
        <v>8993</v>
      </c>
      <c r="G13" s="21">
        <f t="shared" si="1"/>
        <v>2829</v>
      </c>
      <c r="H13" s="21">
        <f t="shared" si="1"/>
        <v>11822</v>
      </c>
      <c r="I13" s="21">
        <f t="shared" si="1"/>
        <v>363</v>
      </c>
      <c r="J13" s="21">
        <f t="shared" si="1"/>
        <v>682</v>
      </c>
      <c r="K13" s="21">
        <f t="shared" si="1"/>
        <v>1045</v>
      </c>
      <c r="L13" s="21">
        <f t="shared" si="1"/>
        <v>144</v>
      </c>
      <c r="M13" s="21">
        <f t="shared" si="1"/>
        <v>550</v>
      </c>
      <c r="N13" s="21">
        <f t="shared" si="1"/>
        <v>2854</v>
      </c>
      <c r="O13" s="21">
        <f t="shared" si="1"/>
        <v>309</v>
      </c>
      <c r="P13" s="21">
        <f t="shared" si="1"/>
        <v>3713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16724</v>
      </c>
      <c r="V13" s="4"/>
      <c r="W13" s="11">
        <v>16724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3817</v>
      </c>
      <c r="E16" s="21">
        <f t="shared" si="2"/>
        <v>5176</v>
      </c>
      <c r="F16" s="21">
        <f t="shared" si="2"/>
        <v>8993</v>
      </c>
      <c r="G16" s="21">
        <f t="shared" si="2"/>
        <v>2829</v>
      </c>
      <c r="H16" s="21">
        <f t="shared" si="2"/>
        <v>11822</v>
      </c>
      <c r="I16" s="21">
        <f t="shared" si="2"/>
        <v>363</v>
      </c>
      <c r="J16" s="21">
        <f t="shared" si="2"/>
        <v>682</v>
      </c>
      <c r="K16" s="21">
        <f t="shared" si="2"/>
        <v>1045</v>
      </c>
      <c r="L16" s="21">
        <f t="shared" si="2"/>
        <v>144</v>
      </c>
      <c r="M16" s="21">
        <f t="shared" si="2"/>
        <v>550</v>
      </c>
      <c r="N16" s="21">
        <f t="shared" si="2"/>
        <v>2682</v>
      </c>
      <c r="O16" s="21">
        <f t="shared" si="2"/>
        <v>309</v>
      </c>
      <c r="P16" s="21">
        <f t="shared" si="2"/>
        <v>3541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16552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-172</v>
      </c>
      <c r="O19" s="33">
        <v>0</v>
      </c>
      <c r="P19" s="34">
        <f>SUM(M19:O19)</f>
        <v>-172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-172</v>
      </c>
      <c r="W19" s="11">
        <v>-172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-281</v>
      </c>
      <c r="E22" s="33">
        <v>-174</v>
      </c>
      <c r="F22" s="34">
        <f>SUM(D22:E22)</f>
        <v>-455</v>
      </c>
      <c r="G22" s="33">
        <v>-2</v>
      </c>
      <c r="H22" s="34">
        <f>SUM(C22,F22,G22)</f>
        <v>-457</v>
      </c>
      <c r="I22" s="33">
        <v>0</v>
      </c>
      <c r="J22" s="33">
        <v>-2</v>
      </c>
      <c r="K22" s="34">
        <f>SUM(I22:J22)</f>
        <v>-2</v>
      </c>
      <c r="L22" s="33">
        <v>0</v>
      </c>
      <c r="M22" s="33">
        <v>0</v>
      </c>
      <c r="N22" s="33">
        <v>-658</v>
      </c>
      <c r="O22" s="33">
        <v>-7</v>
      </c>
      <c r="P22" s="34">
        <f>SUM(M22:O22)</f>
        <v>-665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-1124</v>
      </c>
      <c r="V22" s="4"/>
      <c r="W22" s="11">
        <v>-1124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-281</v>
      </c>
      <c r="E23" s="21">
        <f t="shared" si="3"/>
        <v>-174</v>
      </c>
      <c r="F23" s="21">
        <f t="shared" si="3"/>
        <v>-455</v>
      </c>
      <c r="G23" s="21">
        <f t="shared" si="3"/>
        <v>-2</v>
      </c>
      <c r="H23" s="21">
        <f t="shared" si="3"/>
        <v>-457</v>
      </c>
      <c r="I23" s="21">
        <f t="shared" si="3"/>
        <v>0</v>
      </c>
      <c r="J23" s="21">
        <f t="shared" si="3"/>
        <v>-2</v>
      </c>
      <c r="K23" s="21">
        <f t="shared" si="3"/>
        <v>-2</v>
      </c>
      <c r="L23" s="21">
        <f t="shared" si="3"/>
        <v>0</v>
      </c>
      <c r="M23" s="21">
        <f t="shared" si="3"/>
        <v>0</v>
      </c>
      <c r="N23" s="21">
        <f t="shared" si="3"/>
        <v>-830</v>
      </c>
      <c r="O23" s="21">
        <f t="shared" si="3"/>
        <v>-7</v>
      </c>
      <c r="P23" s="21">
        <f t="shared" si="3"/>
        <v>-837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-1296</v>
      </c>
      <c r="V23" s="4"/>
      <c r="W23" s="11">
        <v>-1296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-281</v>
      </c>
      <c r="E26" s="21">
        <f t="shared" si="4"/>
        <v>-174</v>
      </c>
      <c r="F26" s="21">
        <f t="shared" si="4"/>
        <v>-455</v>
      </c>
      <c r="G26" s="21">
        <f t="shared" si="4"/>
        <v>-2</v>
      </c>
      <c r="H26" s="21">
        <f t="shared" si="4"/>
        <v>-457</v>
      </c>
      <c r="I26" s="21">
        <f t="shared" si="4"/>
        <v>0</v>
      </c>
      <c r="J26" s="21">
        <f t="shared" si="4"/>
        <v>-2</v>
      </c>
      <c r="K26" s="21">
        <f t="shared" si="4"/>
        <v>-2</v>
      </c>
      <c r="L26" s="21">
        <f t="shared" si="4"/>
        <v>0</v>
      </c>
      <c r="M26" s="21">
        <f t="shared" si="4"/>
        <v>0</v>
      </c>
      <c r="N26" s="21">
        <f t="shared" si="4"/>
        <v>-658</v>
      </c>
      <c r="O26" s="21">
        <f t="shared" si="4"/>
        <v>-7</v>
      </c>
      <c r="P26" s="21">
        <f t="shared" si="4"/>
        <v>-665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-1124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3536</v>
      </c>
      <c r="E28" s="17">
        <f t="shared" si="5"/>
        <v>5002</v>
      </c>
      <c r="F28" s="17">
        <f t="shared" si="5"/>
        <v>8538</v>
      </c>
      <c r="G28" s="17">
        <f t="shared" si="5"/>
        <v>2827</v>
      </c>
      <c r="H28" s="17">
        <f t="shared" si="5"/>
        <v>11365</v>
      </c>
      <c r="I28" s="17">
        <f t="shared" si="5"/>
        <v>363</v>
      </c>
      <c r="J28" s="17">
        <f t="shared" si="5"/>
        <v>680</v>
      </c>
      <c r="K28" s="17">
        <f t="shared" si="5"/>
        <v>1043</v>
      </c>
      <c r="L28" s="17">
        <f t="shared" si="5"/>
        <v>144</v>
      </c>
      <c r="M28" s="17">
        <f t="shared" si="5"/>
        <v>550</v>
      </c>
      <c r="N28" s="17">
        <f t="shared" si="5"/>
        <v>2024</v>
      </c>
      <c r="O28" s="17">
        <f t="shared" si="5"/>
        <v>302</v>
      </c>
      <c r="P28" s="17">
        <f t="shared" si="5"/>
        <v>2876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15428</v>
      </c>
      <c r="V28" s="4"/>
      <c r="W28" s="11">
        <v>15428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3</v>
      </c>
      <c r="E30" s="33">
        <v>8</v>
      </c>
      <c r="F30" s="34">
        <f>SUM(D30:E30)</f>
        <v>11</v>
      </c>
      <c r="G30" s="33">
        <v>3</v>
      </c>
      <c r="H30" s="34">
        <f>SUM(C30,F30,G30)</f>
        <v>14</v>
      </c>
      <c r="I30" s="33">
        <v>0</v>
      </c>
      <c r="J30" s="33">
        <v>1</v>
      </c>
      <c r="K30" s="34">
        <f>SUM(I30:J30)</f>
        <v>1</v>
      </c>
      <c r="L30" s="33">
        <v>0</v>
      </c>
      <c r="M30" s="33">
        <v>1</v>
      </c>
      <c r="N30" s="36"/>
      <c r="O30" s="33">
        <v>4</v>
      </c>
      <c r="P30" s="34">
        <f>SUM(M30:O30)</f>
        <v>5</v>
      </c>
      <c r="Q30" s="36"/>
      <c r="R30" s="33">
        <v>0</v>
      </c>
      <c r="S30" s="36"/>
      <c r="T30" s="34">
        <f>SUM(Q30:S30)</f>
        <v>0</v>
      </c>
      <c r="U30" s="35">
        <f>SUM(H30,K30,L30,P30,T30)</f>
        <v>20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2138</v>
      </c>
      <c r="E33" s="38">
        <v>5966</v>
      </c>
      <c r="F33" s="38">
        <v>8104</v>
      </c>
      <c r="G33" s="38">
        <v>2935</v>
      </c>
      <c r="H33" s="38">
        <v>11039</v>
      </c>
      <c r="I33" s="38">
        <v>362</v>
      </c>
      <c r="J33" s="38">
        <v>527</v>
      </c>
      <c r="K33" s="38">
        <v>889</v>
      </c>
      <c r="L33" s="38">
        <v>149</v>
      </c>
      <c r="M33" s="38">
        <v>559</v>
      </c>
      <c r="N33" s="38">
        <v>2595</v>
      </c>
      <c r="O33" s="38">
        <v>345</v>
      </c>
      <c r="P33" s="38">
        <v>3499</v>
      </c>
      <c r="Q33" s="38">
        <v>0</v>
      </c>
      <c r="R33" s="38">
        <v>0</v>
      </c>
      <c r="S33" s="38">
        <v>0</v>
      </c>
      <c r="T33" s="38">
        <v>0</v>
      </c>
      <c r="U33" s="38">
        <v>15576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-3</v>
      </c>
      <c r="E34" s="38">
        <v>-51</v>
      </c>
      <c r="F34" s="38">
        <v>-54</v>
      </c>
      <c r="G34" s="38">
        <v>-2</v>
      </c>
      <c r="H34" s="38">
        <v>-56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-721</v>
      </c>
      <c r="O34" s="38">
        <v>0</v>
      </c>
      <c r="P34" s="38">
        <v>-721</v>
      </c>
      <c r="Q34" s="38">
        <v>0</v>
      </c>
      <c r="R34" s="38">
        <v>0</v>
      </c>
      <c r="S34" s="38">
        <v>0</v>
      </c>
      <c r="T34" s="38">
        <v>0</v>
      </c>
      <c r="U34" s="38">
        <v>-777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2135</v>
      </c>
      <c r="E35" s="38">
        <v>5915</v>
      </c>
      <c r="F35" s="38">
        <v>8050</v>
      </c>
      <c r="G35" s="38">
        <v>2933</v>
      </c>
      <c r="H35" s="38">
        <v>10983</v>
      </c>
      <c r="I35" s="38">
        <v>362</v>
      </c>
      <c r="J35" s="38">
        <v>527</v>
      </c>
      <c r="K35" s="38">
        <v>889</v>
      </c>
      <c r="L35" s="38">
        <v>149</v>
      </c>
      <c r="M35" s="38">
        <v>559</v>
      </c>
      <c r="N35" s="38">
        <v>1874</v>
      </c>
      <c r="O35" s="38">
        <v>345</v>
      </c>
      <c r="P35" s="38">
        <v>2778</v>
      </c>
      <c r="Q35" s="38">
        <v>0</v>
      </c>
      <c r="R35" s="38">
        <v>0</v>
      </c>
      <c r="S35" s="38">
        <v>0</v>
      </c>
      <c r="T35" s="38">
        <v>0</v>
      </c>
      <c r="U35" s="38">
        <v>14799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1817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165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1982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5" spans="2:21">
      <c r="C55" s="69">
        <f>C16-C33</f>
        <v>0</v>
      </c>
      <c r="D55" s="69">
        <f>D16-D33</f>
        <v>1679</v>
      </c>
      <c r="E55" s="69">
        <f>E16-E33</f>
        <v>-790</v>
      </c>
      <c r="F55" s="69">
        <f>F16-F33</f>
        <v>889</v>
      </c>
      <c r="G55" s="69">
        <f>G16-G33</f>
        <v>-106</v>
      </c>
      <c r="H55" s="69">
        <f>H16-H33</f>
        <v>783</v>
      </c>
      <c r="I55" s="69">
        <f>I16-I33</f>
        <v>1</v>
      </c>
      <c r="J55" s="69">
        <f>J16-J33</f>
        <v>155</v>
      </c>
      <c r="K55" s="69">
        <f>K16-K33</f>
        <v>156</v>
      </c>
      <c r="L55" s="69">
        <f>L16-L33</f>
        <v>-5</v>
      </c>
      <c r="M55" s="69">
        <f>M16-M33</f>
        <v>-9</v>
      </c>
      <c r="N55" s="69">
        <f>N16-N33</f>
        <v>87</v>
      </c>
      <c r="O55" s="69">
        <f>O16-O33</f>
        <v>-36</v>
      </c>
      <c r="P55" s="69">
        <f>P16-P33</f>
        <v>42</v>
      </c>
      <c r="Q55" s="69">
        <f>Q16-Q33</f>
        <v>0</v>
      </c>
      <c r="R55" s="69">
        <f>R16-R33</f>
        <v>0</v>
      </c>
      <c r="S55" s="69">
        <f>S16-S33</f>
        <v>0</v>
      </c>
      <c r="T55" s="69">
        <f>T16-T33</f>
        <v>0</v>
      </c>
      <c r="U55" s="69">
        <f>U16-U33</f>
        <v>976</v>
      </c>
    </row>
    <row r="56" spans="2:21">
      <c r="C56" s="69">
        <f>C26-C34</f>
        <v>0</v>
      </c>
      <c r="D56" s="69">
        <f>D26-D34</f>
        <v>-278</v>
      </c>
      <c r="E56" s="69">
        <f>E26-E34</f>
        <v>-123</v>
      </c>
      <c r="F56" s="69">
        <f>F26-F34</f>
        <v>-401</v>
      </c>
      <c r="G56" s="69">
        <f>G26-G34</f>
        <v>0</v>
      </c>
      <c r="H56" s="69">
        <f>H26-H34</f>
        <v>-401</v>
      </c>
      <c r="I56" s="69">
        <f>I26-I34</f>
        <v>0</v>
      </c>
      <c r="J56" s="69">
        <f>J26-J34</f>
        <v>-2</v>
      </c>
      <c r="K56" s="69">
        <f>K26-K34</f>
        <v>-2</v>
      </c>
      <c r="L56" s="69">
        <f>L26-L34</f>
        <v>0</v>
      </c>
      <c r="M56" s="69">
        <f>M26-M34</f>
        <v>0</v>
      </c>
      <c r="N56" s="69">
        <f>N26-N34</f>
        <v>63</v>
      </c>
      <c r="O56" s="69">
        <f>O26-O34</f>
        <v>-7</v>
      </c>
      <c r="P56" s="69">
        <f>P26-P34</f>
        <v>56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-347</v>
      </c>
    </row>
    <row r="57" spans="2:21">
      <c r="C57" s="69">
        <f>C28-C35</f>
        <v>0</v>
      </c>
      <c r="D57" s="69">
        <f>D28-D35</f>
        <v>1401</v>
      </c>
      <c r="E57" s="69">
        <f>E28-E35</f>
        <v>-913</v>
      </c>
      <c r="F57" s="69">
        <f>F28-F35</f>
        <v>488</v>
      </c>
      <c r="G57" s="69">
        <f>G28-G35</f>
        <v>-106</v>
      </c>
      <c r="H57" s="69">
        <f>H28-H35</f>
        <v>382</v>
      </c>
      <c r="I57" s="69">
        <f>I28-I35</f>
        <v>1</v>
      </c>
      <c r="J57" s="69">
        <f>J28-J35</f>
        <v>153</v>
      </c>
      <c r="K57" s="69">
        <f>K28-K35</f>
        <v>154</v>
      </c>
      <c r="L57" s="69">
        <f>L28-L35</f>
        <v>-5</v>
      </c>
      <c r="M57" s="69">
        <f>M28-M35</f>
        <v>-9</v>
      </c>
      <c r="N57" s="69">
        <f>N28-N35</f>
        <v>150</v>
      </c>
      <c r="O57" s="69">
        <f>O28-O35</f>
        <v>-43</v>
      </c>
      <c r="P57" s="69">
        <f>P28-P35</f>
        <v>98</v>
      </c>
      <c r="Q57" s="69">
        <f>Q28-Q35</f>
        <v>0</v>
      </c>
      <c r="R57" s="69">
        <f>R28-R35</f>
        <v>0</v>
      </c>
      <c r="S57" s="69">
        <f>S28-S35</f>
        <v>0</v>
      </c>
      <c r="T57" s="69">
        <f>T28-T35</f>
        <v>0</v>
      </c>
      <c r="U57" s="69">
        <f>U28-U35</f>
        <v>629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FLAG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IGNORE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IGNORE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IGNORE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IGNORE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FLAG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IGNORE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IGNORE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215" priority="22" stopIfTrue="1">
      <formula>ABS(ROUND(C8,0)-C8)&gt;0</formula>
    </cfRule>
  </conditionalFormatting>
  <conditionalFormatting sqref="N49 N52">
    <cfRule type="cellIs" dxfId="214" priority="25" stopIfTrue="1" operator="equal">
      <formula>"FAIL"</formula>
    </cfRule>
  </conditionalFormatting>
  <conditionalFormatting sqref="N49">
    <cfRule type="cellIs" dxfId="213" priority="21" stopIfTrue="1" operator="equal">
      <formula>"PASS"</formula>
    </cfRule>
  </conditionalFormatting>
  <conditionalFormatting sqref="N52">
    <cfRule type="cellIs" dxfId="212" priority="20" stopIfTrue="1" operator="equal">
      <formula>"PASS"</formula>
    </cfRule>
  </conditionalFormatting>
  <conditionalFormatting sqref="C21:E21">
    <cfRule type="expression" dxfId="211" priority="19" stopIfTrue="1">
      <formula>ABS(ROUND(C21,0)-C21)&gt;0</formula>
    </cfRule>
  </conditionalFormatting>
  <conditionalFormatting sqref="G21">
    <cfRule type="expression" dxfId="210" priority="18" stopIfTrue="1">
      <formula>ABS(ROUND(G21,0)-G21)&gt;0</formula>
    </cfRule>
  </conditionalFormatting>
  <conditionalFormatting sqref="I21:J21">
    <cfRule type="expression" dxfId="209" priority="17" stopIfTrue="1">
      <formula>ABS(ROUND(I21,0)-I21)&gt;0</formula>
    </cfRule>
  </conditionalFormatting>
  <conditionalFormatting sqref="L21:O21">
    <cfRule type="expression" dxfId="208" priority="16" stopIfTrue="1">
      <formula>ABS(ROUND(L21,0)-L21)&gt;0</formula>
    </cfRule>
  </conditionalFormatting>
  <conditionalFormatting sqref="Q21:S21">
    <cfRule type="expression" dxfId="207" priority="15" stopIfTrue="1">
      <formula>ABS(ROUND(Q21,0)-Q21)&gt;0</formula>
    </cfRule>
  </conditionalFormatting>
  <conditionalFormatting sqref="C9:E9">
    <cfRule type="expression" dxfId="206" priority="14" stopIfTrue="1">
      <formula>ABS(ROUND(C9,0)-C9)&gt;0</formula>
    </cfRule>
  </conditionalFormatting>
  <conditionalFormatting sqref="G9">
    <cfRule type="expression" dxfId="205" priority="13" stopIfTrue="1">
      <formula>ABS(ROUND(G9,0)-G9)&gt;0</formula>
    </cfRule>
  </conditionalFormatting>
  <conditionalFormatting sqref="I9:J9">
    <cfRule type="expression" dxfId="204" priority="12" stopIfTrue="1">
      <formula>ABS(ROUND(I9,0)-I9)&gt;0</formula>
    </cfRule>
  </conditionalFormatting>
  <conditionalFormatting sqref="L9:O9">
    <cfRule type="expression" dxfId="203" priority="11" stopIfTrue="1">
      <formula>ABS(ROUND(L9,0)-L9)&gt;0</formula>
    </cfRule>
  </conditionalFormatting>
  <conditionalFormatting sqref="Q9:S9">
    <cfRule type="expression" dxfId="202" priority="10" stopIfTrue="1">
      <formula>ABS(ROUND(Q9,0)-Q9)&gt;0</formula>
    </cfRule>
  </conditionalFormatting>
  <conditionalFormatting sqref="C20:E20">
    <cfRule type="expression" dxfId="201" priority="9" stopIfTrue="1">
      <formula>ABS(ROUND(C20,0)-C20)&gt;0</formula>
    </cfRule>
  </conditionalFormatting>
  <conditionalFormatting sqref="G20">
    <cfRule type="expression" dxfId="200" priority="8" stopIfTrue="1">
      <formula>ABS(ROUND(G20,0)-G20)&gt;0</formula>
    </cfRule>
  </conditionalFormatting>
  <conditionalFormatting sqref="I20:J20">
    <cfRule type="expression" dxfId="199" priority="7" stopIfTrue="1">
      <formula>ABS(ROUND(I20,0)-I20)&gt;0</formula>
    </cfRule>
  </conditionalFormatting>
  <conditionalFormatting sqref="M20:O20">
    <cfRule type="expression" dxfId="198" priority="6" stopIfTrue="1">
      <formula>ABS(ROUND(M20,0)-M20)&gt;0</formula>
    </cfRule>
  </conditionalFormatting>
  <conditionalFormatting sqref="L20">
    <cfRule type="expression" dxfId="197" priority="5" stopIfTrue="1">
      <formula>ABS(ROUND(L20,0)-L20)&gt;0</formula>
    </cfRule>
  </conditionalFormatting>
  <conditionalFormatting sqref="Q20:S20">
    <cfRule type="expression" dxfId="196" priority="4" stopIfTrue="1">
      <formula>ABS(ROUND(Q20,0)-Q20)&gt;0</formula>
    </cfRule>
  </conditionalFormatting>
  <conditionalFormatting sqref="X28 X8:X13 X19:X23">
    <cfRule type="cellIs" dxfId="195" priority="23" stopIfTrue="1" operator="equal">
      <formula>0</formula>
    </cfRule>
    <cfRule type="cellIs" dxfId="194" priority="24" stopIfTrue="1" operator="notEqual">
      <formula>0</formula>
    </cfRule>
  </conditionalFormatting>
  <conditionalFormatting sqref="Q10:S10 L10:O10 I10:J10 G10 C10:E10">
    <cfRule type="expression" dxfId="193" priority="3" stopIfTrue="1">
      <formula>ABS(ROUND(C10,0)-C10)&gt;0</formula>
    </cfRule>
  </conditionalFormatting>
  <conditionalFormatting sqref="C33:U35">
    <cfRule type="expression" dxfId="192" priority="26">
      <formula>IF(C59="IGNORE","TRUE","FALSE")</formula>
    </cfRule>
    <cfRule type="expression" dxfId="191" priority="27">
      <formula>IF(C59="FLAG","TRUE","FALSE")</formula>
    </cfRule>
  </conditionalFormatting>
  <conditionalFormatting sqref="R30">
    <cfRule type="expression" dxfId="190" priority="2" stopIfTrue="1">
      <formula>ABS(ROUND(R30,0)-R30)&gt;0</formula>
    </cfRule>
  </conditionalFormatting>
  <conditionalFormatting sqref="C8">
    <cfRule type="expression" dxfId="189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B1:X62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77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0</v>
      </c>
      <c r="F8" s="34">
        <f>SUM(D8:E8)</f>
        <v>0</v>
      </c>
      <c r="G8" s="33">
        <v>0</v>
      </c>
      <c r="H8" s="34">
        <f>SUM(C8,F8,G8)</f>
        <v>0</v>
      </c>
      <c r="I8" s="33">
        <v>0</v>
      </c>
      <c r="J8" s="33">
        <v>0</v>
      </c>
      <c r="K8" s="34">
        <f>SUM(I8:J8)</f>
        <v>0</v>
      </c>
      <c r="L8" s="33">
        <v>0</v>
      </c>
      <c r="M8" s="33">
        <v>0</v>
      </c>
      <c r="N8" s="33">
        <v>0</v>
      </c>
      <c r="O8" s="33">
        <v>38</v>
      </c>
      <c r="P8" s="34">
        <f>SUM(M8:O8)</f>
        <v>38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38</v>
      </c>
      <c r="V8" s="4"/>
      <c r="W8" s="11">
        <v>38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0</v>
      </c>
      <c r="E12" s="33">
        <v>0</v>
      </c>
      <c r="F12" s="34">
        <f>SUM(D12:E12)</f>
        <v>0</v>
      </c>
      <c r="G12" s="33">
        <v>0</v>
      </c>
      <c r="H12" s="34">
        <f>SUM(C12,F12,G12)</f>
        <v>0</v>
      </c>
      <c r="I12" s="33">
        <v>0</v>
      </c>
      <c r="J12" s="33">
        <v>0</v>
      </c>
      <c r="K12" s="34">
        <f>SUM(I12:J12)</f>
        <v>0</v>
      </c>
      <c r="L12" s="33">
        <v>0</v>
      </c>
      <c r="M12" s="33">
        <v>0</v>
      </c>
      <c r="N12" s="33">
        <v>0</v>
      </c>
      <c r="O12" s="33">
        <v>830</v>
      </c>
      <c r="P12" s="34">
        <f>SUM(M12:O12)</f>
        <v>830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830</v>
      </c>
      <c r="V12" s="4"/>
      <c r="W12" s="11">
        <v>830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0</v>
      </c>
      <c r="E13" s="21">
        <f t="shared" si="1"/>
        <v>0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  <c r="K13" s="21">
        <f t="shared" si="1"/>
        <v>0</v>
      </c>
      <c r="L13" s="21">
        <f t="shared" si="1"/>
        <v>0</v>
      </c>
      <c r="M13" s="21">
        <f t="shared" si="1"/>
        <v>0</v>
      </c>
      <c r="N13" s="21">
        <f t="shared" si="1"/>
        <v>0</v>
      </c>
      <c r="O13" s="21">
        <f t="shared" si="1"/>
        <v>868</v>
      </c>
      <c r="P13" s="21">
        <f t="shared" si="1"/>
        <v>868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868</v>
      </c>
      <c r="V13" s="4"/>
      <c r="W13" s="11">
        <v>868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0</v>
      </c>
      <c r="E16" s="21">
        <f t="shared" si="2"/>
        <v>0</v>
      </c>
      <c r="F16" s="21">
        <f t="shared" si="2"/>
        <v>0</v>
      </c>
      <c r="G16" s="21">
        <f t="shared" si="2"/>
        <v>0</v>
      </c>
      <c r="H16" s="21">
        <f t="shared" si="2"/>
        <v>0</v>
      </c>
      <c r="I16" s="21">
        <f t="shared" si="2"/>
        <v>0</v>
      </c>
      <c r="J16" s="21">
        <f t="shared" si="2"/>
        <v>0</v>
      </c>
      <c r="K16" s="21">
        <f t="shared" si="2"/>
        <v>0</v>
      </c>
      <c r="L16" s="21">
        <f t="shared" si="2"/>
        <v>0</v>
      </c>
      <c r="M16" s="21">
        <f t="shared" si="2"/>
        <v>0</v>
      </c>
      <c r="N16" s="21">
        <f t="shared" si="2"/>
        <v>0</v>
      </c>
      <c r="O16" s="21">
        <f t="shared" si="2"/>
        <v>698</v>
      </c>
      <c r="P16" s="21">
        <f t="shared" si="2"/>
        <v>698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698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-35</v>
      </c>
      <c r="P19" s="34">
        <f>SUM(M19:O19)</f>
        <v>-35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-35</v>
      </c>
      <c r="W19" s="11">
        <v>-35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-135</v>
      </c>
      <c r="P20" s="34">
        <f>SUM(M20:O20)</f>
        <v>-135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-135</v>
      </c>
      <c r="W20" s="11">
        <v>-135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0</v>
      </c>
      <c r="F22" s="34">
        <f>SUM(D22:E22)</f>
        <v>0</v>
      </c>
      <c r="G22" s="33">
        <v>0</v>
      </c>
      <c r="H22" s="34">
        <f>SUM(C22,F22,G22)</f>
        <v>0</v>
      </c>
      <c r="I22" s="33">
        <v>0</v>
      </c>
      <c r="J22" s="33">
        <v>0</v>
      </c>
      <c r="K22" s="34">
        <f>SUM(I22:J22)</f>
        <v>0</v>
      </c>
      <c r="L22" s="33">
        <v>0</v>
      </c>
      <c r="M22" s="33">
        <v>0</v>
      </c>
      <c r="N22" s="33">
        <v>0</v>
      </c>
      <c r="O22" s="33">
        <v>-698</v>
      </c>
      <c r="P22" s="34">
        <f>SUM(M22:O22)</f>
        <v>-698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-698</v>
      </c>
      <c r="V22" s="4"/>
      <c r="W22" s="11">
        <v>-698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0</v>
      </c>
      <c r="F23" s="21">
        <f t="shared" si="3"/>
        <v>0</v>
      </c>
      <c r="G23" s="21">
        <f t="shared" si="3"/>
        <v>0</v>
      </c>
      <c r="H23" s="21">
        <f t="shared" si="3"/>
        <v>0</v>
      </c>
      <c r="I23" s="21">
        <f t="shared" si="3"/>
        <v>0</v>
      </c>
      <c r="J23" s="21">
        <f t="shared" si="3"/>
        <v>0</v>
      </c>
      <c r="K23" s="21">
        <f t="shared" si="3"/>
        <v>0</v>
      </c>
      <c r="L23" s="21">
        <f t="shared" si="3"/>
        <v>0</v>
      </c>
      <c r="M23" s="21">
        <f t="shared" si="3"/>
        <v>0</v>
      </c>
      <c r="N23" s="21">
        <f t="shared" si="3"/>
        <v>0</v>
      </c>
      <c r="O23" s="21">
        <f t="shared" si="3"/>
        <v>-868</v>
      </c>
      <c r="P23" s="21">
        <f t="shared" si="3"/>
        <v>-868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-868</v>
      </c>
      <c r="V23" s="4"/>
      <c r="W23" s="11">
        <v>-868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0</v>
      </c>
      <c r="F26" s="21">
        <f t="shared" si="4"/>
        <v>0</v>
      </c>
      <c r="G26" s="21">
        <f t="shared" si="4"/>
        <v>0</v>
      </c>
      <c r="H26" s="21">
        <f t="shared" si="4"/>
        <v>0</v>
      </c>
      <c r="I26" s="21">
        <f t="shared" si="4"/>
        <v>0</v>
      </c>
      <c r="J26" s="21">
        <f t="shared" si="4"/>
        <v>0</v>
      </c>
      <c r="K26" s="21">
        <f t="shared" si="4"/>
        <v>0</v>
      </c>
      <c r="L26" s="21">
        <f t="shared" si="4"/>
        <v>0</v>
      </c>
      <c r="M26" s="21">
        <f t="shared" si="4"/>
        <v>0</v>
      </c>
      <c r="N26" s="21">
        <f t="shared" si="4"/>
        <v>0</v>
      </c>
      <c r="O26" s="21">
        <f t="shared" si="4"/>
        <v>-698</v>
      </c>
      <c r="P26" s="21">
        <f t="shared" si="4"/>
        <v>-698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-698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0</v>
      </c>
      <c r="E28" s="17">
        <f t="shared" si="5"/>
        <v>0</v>
      </c>
      <c r="F28" s="17">
        <f t="shared" si="5"/>
        <v>0</v>
      </c>
      <c r="G28" s="17">
        <f t="shared" si="5"/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0</v>
      </c>
      <c r="N28" s="17">
        <f t="shared" si="5"/>
        <v>0</v>
      </c>
      <c r="O28" s="17">
        <f t="shared" si="5"/>
        <v>0</v>
      </c>
      <c r="P28" s="17">
        <f t="shared" si="5"/>
        <v>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0</v>
      </c>
      <c r="V28" s="4"/>
      <c r="W28" s="11">
        <v>0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937</v>
      </c>
      <c r="P33" s="38">
        <v>937</v>
      </c>
      <c r="Q33" s="38">
        <v>0</v>
      </c>
      <c r="R33" s="38">
        <v>0</v>
      </c>
      <c r="S33" s="38">
        <v>0</v>
      </c>
      <c r="T33" s="38">
        <v>0</v>
      </c>
      <c r="U33" s="38">
        <v>937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-937</v>
      </c>
      <c r="P34" s="38">
        <v>-937</v>
      </c>
      <c r="Q34" s="38">
        <v>0</v>
      </c>
      <c r="R34" s="38">
        <v>0</v>
      </c>
      <c r="S34" s="38">
        <v>0</v>
      </c>
      <c r="T34" s="38">
        <v>0</v>
      </c>
      <c r="U34" s="38">
        <v>-937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6" spans="2:21">
      <c r="C56" s="69">
        <f>C16-C33</f>
        <v>0</v>
      </c>
      <c r="D56" s="69">
        <f>D16-D33</f>
        <v>0</v>
      </c>
      <c r="E56" s="69">
        <f>E16-E33</f>
        <v>0</v>
      </c>
      <c r="F56" s="69">
        <f>F16-F33</f>
        <v>0</v>
      </c>
      <c r="G56" s="69">
        <f>G16-G33</f>
        <v>0</v>
      </c>
      <c r="H56" s="69">
        <f>H16-H33</f>
        <v>0</v>
      </c>
      <c r="I56" s="69">
        <f>I16-I33</f>
        <v>0</v>
      </c>
      <c r="J56" s="69">
        <f>J16-J33</f>
        <v>0</v>
      </c>
      <c r="K56" s="69">
        <f>K16-K33</f>
        <v>0</v>
      </c>
      <c r="L56" s="69">
        <f>L16-L33</f>
        <v>0</v>
      </c>
      <c r="M56" s="69">
        <f>M16-M33</f>
        <v>0</v>
      </c>
      <c r="N56" s="69">
        <f>N16-N33</f>
        <v>0</v>
      </c>
      <c r="O56" s="69">
        <f>O16-O33</f>
        <v>-239</v>
      </c>
      <c r="P56" s="69">
        <f>P16-P33</f>
        <v>-239</v>
      </c>
      <c r="Q56" s="69">
        <f>Q16-Q33</f>
        <v>0</v>
      </c>
      <c r="R56" s="69">
        <f>R16-R33</f>
        <v>0</v>
      </c>
      <c r="S56" s="69">
        <f>S16-S33</f>
        <v>0</v>
      </c>
      <c r="T56" s="69">
        <f>T16-T33</f>
        <v>0</v>
      </c>
      <c r="U56" s="69">
        <f>U16-U33</f>
        <v>-239</v>
      </c>
    </row>
    <row r="57" spans="2:21">
      <c r="C57" s="69">
        <f>C26-C34</f>
        <v>0</v>
      </c>
      <c r="D57" s="69">
        <f>D26-D34</f>
        <v>0</v>
      </c>
      <c r="E57" s="69">
        <f>E26-E34</f>
        <v>0</v>
      </c>
      <c r="F57" s="69">
        <f>F26-F34</f>
        <v>0</v>
      </c>
      <c r="G57" s="69">
        <f>G26-G34</f>
        <v>0</v>
      </c>
      <c r="H57" s="69">
        <f>H26-H34</f>
        <v>0</v>
      </c>
      <c r="I57" s="69">
        <f>I26-I34</f>
        <v>0</v>
      </c>
      <c r="J57" s="69">
        <f>J26-J34</f>
        <v>0</v>
      </c>
      <c r="K57" s="69">
        <f>K26-K34</f>
        <v>0</v>
      </c>
      <c r="L57" s="69">
        <f>L26-L34</f>
        <v>0</v>
      </c>
      <c r="M57" s="69">
        <f>M26-M34</f>
        <v>0</v>
      </c>
      <c r="N57" s="69">
        <f>N26-N34</f>
        <v>0</v>
      </c>
      <c r="O57" s="69">
        <f>O26-O34</f>
        <v>239</v>
      </c>
      <c r="P57" s="69">
        <f>P26-P34</f>
        <v>239</v>
      </c>
      <c r="Q57" s="69">
        <f>Q26-Q34</f>
        <v>0</v>
      </c>
      <c r="R57" s="69">
        <f>R26-R34</f>
        <v>0</v>
      </c>
      <c r="S57" s="69">
        <f>S26-S34</f>
        <v>0</v>
      </c>
      <c r="T57" s="69">
        <f>T26-T34</f>
        <v>0</v>
      </c>
      <c r="U57" s="69">
        <f>U26-U34</f>
        <v>239</v>
      </c>
    </row>
    <row r="58" spans="2:21">
      <c r="C58" s="69">
        <f>C28-C35</f>
        <v>0</v>
      </c>
      <c r="D58" s="69">
        <f>D28-D35</f>
        <v>0</v>
      </c>
      <c r="E58" s="69">
        <f>E28-E35</f>
        <v>0</v>
      </c>
      <c r="F58" s="69">
        <f>F28-F35</f>
        <v>0</v>
      </c>
      <c r="G58" s="69">
        <f>G28-G35</f>
        <v>0</v>
      </c>
      <c r="H58" s="69">
        <f>H28-H35</f>
        <v>0</v>
      </c>
      <c r="I58" s="69">
        <f>I28-I35</f>
        <v>0</v>
      </c>
      <c r="J58" s="69">
        <f>J28-J35</f>
        <v>0</v>
      </c>
      <c r="K58" s="69">
        <f>K28-K35</f>
        <v>0</v>
      </c>
      <c r="L58" s="69">
        <f>L28-L35</f>
        <v>0</v>
      </c>
      <c r="M58" s="69">
        <f>M28-M35</f>
        <v>0</v>
      </c>
      <c r="N58" s="69">
        <f>N28-N35</f>
        <v>0</v>
      </c>
      <c r="O58" s="69">
        <f>O28-O35</f>
        <v>0</v>
      </c>
      <c r="P58" s="69">
        <f>P28-P35</f>
        <v>0</v>
      </c>
      <c r="Q58" s="69">
        <f>Q28-Q35</f>
        <v>0</v>
      </c>
      <c r="R58" s="69">
        <f>R28-R35</f>
        <v>0</v>
      </c>
      <c r="S58" s="69">
        <f>S28-S35</f>
        <v>0</v>
      </c>
      <c r="T58" s="69">
        <f>T28-T35</f>
        <v>0</v>
      </c>
      <c r="U58" s="69">
        <f>U28-U35</f>
        <v>0</v>
      </c>
    </row>
    <row r="59" spans="2:21"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</row>
    <row r="60" spans="2:21">
      <c r="C60" s="68" t="str">
        <f>IF(AND(OR(C56&gt;1000,C56&lt;-1000),IF(ISERROR(C56/C33),TRUE,OR(C56/C33&gt;0.05,C56/C33&lt;-0.05))),"FLAG","IGNORE")</f>
        <v>IGNORE</v>
      </c>
      <c r="D60" s="68" t="str">
        <f>IF(AND(OR(D56&gt;1000,D56&lt;-1000),IF(ISERROR(D56/D33),TRUE,OR(D56/D33&gt;0.05,D56/D33&lt;-0.05))),"FLAG","IGNORE")</f>
        <v>IGNORE</v>
      </c>
      <c r="E60" s="68" t="str">
        <f>IF(AND(OR(E56&gt;1000,E56&lt;-1000),IF(ISERROR(E56/E33),TRUE,OR(E56/E33&gt;0.05,E56/E33&lt;-0.05))),"FLAG","IGNORE")</f>
        <v>IGNORE</v>
      </c>
      <c r="F60" s="68" t="str">
        <f>IF(AND(OR(F56&gt;1000,F56&lt;-1000),IF(ISERROR(F56/F33),TRUE,OR(F56/F33&gt;0.05,F56/F33&lt;-0.05))),"FLAG","IGNORE")</f>
        <v>IGNORE</v>
      </c>
      <c r="G60" s="68" t="str">
        <f>IF(AND(OR(G56&gt;1000,G56&lt;-1000),IF(ISERROR(G56/G33),TRUE,OR(G56/G33&gt;0.05,G56/G33&lt;-0.05))),"FLAG","IGNORE")</f>
        <v>IGNORE</v>
      </c>
      <c r="H60" s="68" t="str">
        <f>IF(AND(OR(H56&gt;1000,H56&lt;-1000),IF(ISERROR(H56/H33),TRUE,OR(H56/H33&gt;0.05,H56/H33&lt;-0.05))),"FLAG","IGNORE")</f>
        <v>IGNORE</v>
      </c>
      <c r="I60" s="68" t="str">
        <f>IF(AND(OR(I56&gt;1000,I56&lt;-1000),IF(ISERROR(I56/I33),TRUE,OR(I56/I33&gt;0.05,I56/I33&lt;-0.05))),"FLAG","IGNORE")</f>
        <v>IGNORE</v>
      </c>
      <c r="J60" s="68" t="str">
        <f>IF(AND(OR(J56&gt;1000,J56&lt;-1000),IF(ISERROR(J56/J33),TRUE,OR(J56/J33&gt;0.05,J56/J33&lt;-0.05))),"FLAG","IGNORE")</f>
        <v>IGNORE</v>
      </c>
      <c r="K60" s="68" t="str">
        <f>IF(AND(OR(K56&gt;1000,K56&lt;-1000),IF(ISERROR(K56/K33),TRUE,OR(K56/K33&gt;0.05,K56/K33&lt;-0.05))),"FLAG","IGNORE")</f>
        <v>IGNORE</v>
      </c>
      <c r="L60" s="68" t="str">
        <f>IF(AND(OR(L56&gt;1000,L56&lt;-1000),IF(ISERROR(L56/L33),TRUE,OR(L56/L33&gt;0.05,L56/L33&lt;-0.05))),"FLAG","IGNORE")</f>
        <v>IGNORE</v>
      </c>
      <c r="M60" s="68" t="str">
        <f>IF(AND(OR(M56&gt;1000,M56&lt;-1000),IF(ISERROR(M56/M33),TRUE,OR(M56/M33&gt;0.05,M56/M33&lt;-0.05))),"FLAG","IGNORE")</f>
        <v>IGNORE</v>
      </c>
      <c r="N60" s="68" t="str">
        <f>IF(AND(OR(N56&gt;1000,N56&lt;-1000),IF(ISERROR(N56/N33),TRUE,OR(N56/N33&gt;0.05,N56/N33&lt;-0.05))),"FLAG","IGNORE")</f>
        <v>IGNORE</v>
      </c>
      <c r="O60" s="68" t="str">
        <f>IF(AND(OR(O56&gt;1000,O56&lt;-1000),IF(ISERROR(O56/O33),TRUE,OR(O56/O33&gt;0.05,O56/O33&lt;-0.05))),"FLAG","IGNORE")</f>
        <v>IGNORE</v>
      </c>
      <c r="P60" s="68" t="str">
        <f>IF(AND(OR(P56&gt;1000,P56&lt;-1000),IF(ISERROR(P56/P33),TRUE,OR(P56/P33&gt;0.05,P56/P33&lt;-0.05))),"FLAG","IGNORE")</f>
        <v>IGNORE</v>
      </c>
      <c r="Q60" s="68" t="str">
        <f>IF(AND(OR(Q56&gt;1000,Q56&lt;-1000),IF(ISERROR(Q56/Q33),TRUE,OR(Q56/Q33&gt;0.05,Q56/Q33&lt;-0.05))),"FLAG","IGNORE")</f>
        <v>IGNORE</v>
      </c>
      <c r="R60" s="68" t="str">
        <f>IF(AND(OR(R56&gt;1000,R56&lt;-1000),IF(ISERROR(R56/R33),TRUE,OR(R56/R33&gt;0.05,R56/R33&lt;-0.05))),"FLAG","IGNORE")</f>
        <v>IGNORE</v>
      </c>
      <c r="S60" s="68" t="str">
        <f>IF(AND(OR(S56&gt;1000,S56&lt;-1000),IF(ISERROR(S56/S33),TRUE,OR(S56/S33&gt;0.05,S56/S33&lt;-0.05))),"FLAG","IGNORE")</f>
        <v>IGNORE</v>
      </c>
      <c r="T60" s="68" t="str">
        <f>IF(AND(OR(T56&gt;1000,T56&lt;-1000),IF(ISERROR(T56/T33),TRUE,OR(T56/T33&gt;0.05,T56/T33&lt;-0.05))),"FLAG","IGNORE")</f>
        <v>IGNORE</v>
      </c>
      <c r="U60" s="68" t="str">
        <f>IF(AND(OR(U56&gt;1000,U56&lt;-1000),IF(ISERROR(U56/U33),TRUE,OR(U56/U33&gt;0.05,U56/U33&lt;-0.05))),"FLAG","IGNORE")</f>
        <v>IGNORE</v>
      </c>
    </row>
    <row r="61" spans="2:21">
      <c r="C61" s="68" t="str">
        <f>IF(AND(OR(C57&gt;1000,C57&lt;-1000),IF(ISERROR(C57/C34),TRUE,OR(C57/C34&gt;0.05,C57/C34&lt;-0.05))),"FLAG","IGNORE")</f>
        <v>IGNORE</v>
      </c>
      <c r="D61" s="68" t="str">
        <f>IF(AND(OR(D57&gt;1000,D57&lt;-1000),IF(ISERROR(D57/D34),TRUE,OR(D57/D34&gt;0.05,D57/D34&lt;-0.05))),"FLAG","IGNORE")</f>
        <v>IGNORE</v>
      </c>
      <c r="E61" s="68" t="str">
        <f>IF(AND(OR(E57&gt;1000,E57&lt;-1000),IF(ISERROR(E57/E34),TRUE,OR(E57/E34&gt;0.05,E57/E34&lt;-0.05))),"FLAG","IGNORE")</f>
        <v>IGNORE</v>
      </c>
      <c r="F61" s="68" t="str">
        <f>IF(AND(OR(F57&gt;1000,F57&lt;-1000),IF(ISERROR(F57/F34),TRUE,OR(F57/F34&gt;0.05,F57/F34&lt;-0.05))),"FLAG","IGNORE")</f>
        <v>IGNORE</v>
      </c>
      <c r="G61" s="68" t="str">
        <f>IF(AND(OR(G57&gt;1000,G57&lt;-1000),IF(ISERROR(G57/G34),TRUE,OR(G57/G34&gt;0.05,G57/G34&lt;-0.05))),"FLAG","IGNORE")</f>
        <v>IGNORE</v>
      </c>
      <c r="H61" s="68" t="str">
        <f>IF(AND(OR(H57&gt;1000,H57&lt;-1000),IF(ISERROR(H57/H34),TRUE,OR(H57/H34&gt;0.05,H57/H34&lt;-0.05))),"FLAG","IGNORE")</f>
        <v>IGNORE</v>
      </c>
      <c r="I61" s="68" t="str">
        <f>IF(AND(OR(I57&gt;1000,I57&lt;-1000),IF(ISERROR(I57/I34),TRUE,OR(I57/I34&gt;0.05,I57/I34&lt;-0.05))),"FLAG","IGNORE")</f>
        <v>IGNORE</v>
      </c>
      <c r="J61" s="68" t="str">
        <f>IF(AND(OR(J57&gt;1000,J57&lt;-1000),IF(ISERROR(J57/J34),TRUE,OR(J57/J34&gt;0.05,J57/J34&lt;-0.05))),"FLAG","IGNORE")</f>
        <v>IGNORE</v>
      </c>
      <c r="K61" s="68" t="str">
        <f>IF(AND(OR(K57&gt;1000,K57&lt;-1000),IF(ISERROR(K57/K34),TRUE,OR(K57/K34&gt;0.05,K57/K34&lt;-0.05))),"FLAG","IGNORE")</f>
        <v>IGNORE</v>
      </c>
      <c r="L61" s="68" t="str">
        <f>IF(AND(OR(L57&gt;1000,L57&lt;-1000),IF(ISERROR(L57/L34),TRUE,OR(L57/L34&gt;0.05,L57/L34&lt;-0.05))),"FLAG","IGNORE")</f>
        <v>IGNORE</v>
      </c>
      <c r="M61" s="68" t="str">
        <f>IF(AND(OR(M57&gt;1000,M57&lt;-1000),IF(ISERROR(M57/M34),TRUE,OR(M57/M34&gt;0.05,M57/M34&lt;-0.05))),"FLAG","IGNORE")</f>
        <v>IGNORE</v>
      </c>
      <c r="N61" s="68" t="str">
        <f>IF(AND(OR(N57&gt;1000,N57&lt;-1000),IF(ISERROR(N57/N34),TRUE,OR(N57/N34&gt;0.05,N57/N34&lt;-0.05))),"FLAG","IGNORE")</f>
        <v>IGNORE</v>
      </c>
      <c r="O61" s="68" t="str">
        <f>IF(AND(OR(O57&gt;1000,O57&lt;-1000),IF(ISERROR(O57/O34),TRUE,OR(O57/O34&gt;0.05,O57/O34&lt;-0.05))),"FLAG","IGNORE")</f>
        <v>IGNORE</v>
      </c>
      <c r="P61" s="68" t="str">
        <f>IF(AND(OR(P57&gt;1000,P57&lt;-1000),IF(ISERROR(P57/P34),TRUE,OR(P57/P34&gt;0.05,P57/P34&lt;-0.05))),"FLAG","IGNORE")</f>
        <v>IGNORE</v>
      </c>
      <c r="Q61" s="68" t="str">
        <f>IF(AND(OR(Q57&gt;1000,Q57&lt;-1000),IF(ISERROR(Q57/Q34),TRUE,OR(Q57/Q34&gt;0.05,Q57/Q34&lt;-0.05))),"FLAG","IGNORE")</f>
        <v>IGNORE</v>
      </c>
      <c r="R61" s="68" t="str">
        <f>IF(AND(OR(R57&gt;1000,R57&lt;-1000),IF(ISERROR(R57/R34),TRUE,OR(R57/R34&gt;0.05,R57/R34&lt;-0.05))),"FLAG","IGNORE")</f>
        <v>IGNORE</v>
      </c>
      <c r="S61" s="68" t="str">
        <f>IF(AND(OR(S57&gt;1000,S57&lt;-1000),IF(ISERROR(S57/S34),TRUE,OR(S57/S34&gt;0.05,S57/S34&lt;-0.05))),"FLAG","IGNORE")</f>
        <v>IGNORE</v>
      </c>
      <c r="T61" s="68" t="str">
        <f>IF(AND(OR(T57&gt;1000,T57&lt;-1000),IF(ISERROR(T57/T34),TRUE,OR(T57/T34&gt;0.05,T57/T34&lt;-0.05))),"FLAG","IGNORE")</f>
        <v>IGNORE</v>
      </c>
      <c r="U61" s="68" t="str">
        <f>IF(AND(OR(U57&gt;1000,U57&lt;-1000),IF(ISERROR(U57/U34),TRUE,OR(U57/U34&gt;0.05,U57/U34&lt;-0.05))),"FLAG","IGNORE")</f>
        <v>IGNORE</v>
      </c>
    </row>
    <row r="62" spans="2:21">
      <c r="C62" s="68" t="str">
        <f>IF(AND(OR(C58&gt;1000,C58&lt;-1000),IF(ISERROR(C58/C35),TRUE,OR(C58/C35&gt;0.05,C58/C35&lt;-0.05))),"FLAG","IGNORE")</f>
        <v>IGNORE</v>
      </c>
      <c r="D62" s="68" t="str">
        <f>IF(AND(OR(D58&gt;1000,D58&lt;-1000),IF(ISERROR(D58/D35),TRUE,OR(D58/D35&gt;0.05,D58/D35&lt;-0.05))),"FLAG","IGNORE")</f>
        <v>IGNORE</v>
      </c>
      <c r="E62" s="68" t="str">
        <f>IF(AND(OR(E58&gt;1000,E58&lt;-1000),IF(ISERROR(E58/E35),TRUE,OR(E58/E35&gt;0.05,E58/E35&lt;-0.05))),"FLAG","IGNORE")</f>
        <v>IGNORE</v>
      </c>
      <c r="F62" s="68" t="str">
        <f>IF(AND(OR(F58&gt;1000,F58&lt;-1000),IF(ISERROR(F58/F35),TRUE,OR(F58/F35&gt;0.05,F58/F35&lt;-0.05))),"FLAG","IGNORE")</f>
        <v>IGNORE</v>
      </c>
      <c r="G62" s="68" t="str">
        <f>IF(AND(OR(G58&gt;1000,G58&lt;-1000),IF(ISERROR(G58/G35),TRUE,OR(G58/G35&gt;0.05,G58/G35&lt;-0.05))),"FLAG","IGNORE")</f>
        <v>IGNORE</v>
      </c>
      <c r="H62" s="68" t="str">
        <f>IF(AND(OR(H58&gt;1000,H58&lt;-1000),IF(ISERROR(H58/H35),TRUE,OR(H58/H35&gt;0.05,H58/H35&lt;-0.05))),"FLAG","IGNORE")</f>
        <v>IGNORE</v>
      </c>
      <c r="I62" s="68" t="str">
        <f>IF(AND(OR(I58&gt;1000,I58&lt;-1000),IF(ISERROR(I58/I35),TRUE,OR(I58/I35&gt;0.05,I58/I35&lt;-0.05))),"FLAG","IGNORE")</f>
        <v>IGNORE</v>
      </c>
      <c r="J62" s="68" t="str">
        <f>IF(AND(OR(J58&gt;1000,J58&lt;-1000),IF(ISERROR(J58/J35),TRUE,OR(J58/J35&gt;0.05,J58/J35&lt;-0.05))),"FLAG","IGNORE")</f>
        <v>IGNORE</v>
      </c>
      <c r="K62" s="68" t="str">
        <f>IF(AND(OR(K58&gt;1000,K58&lt;-1000),IF(ISERROR(K58/K35),TRUE,OR(K58/K35&gt;0.05,K58/K35&lt;-0.05))),"FLAG","IGNORE")</f>
        <v>IGNORE</v>
      </c>
      <c r="L62" s="68" t="str">
        <f>IF(AND(OR(L58&gt;1000,L58&lt;-1000),IF(ISERROR(L58/L35),TRUE,OR(L58/L35&gt;0.05,L58/L35&lt;-0.05))),"FLAG","IGNORE")</f>
        <v>IGNORE</v>
      </c>
      <c r="M62" s="68" t="str">
        <f>IF(AND(OR(M58&gt;1000,M58&lt;-1000),IF(ISERROR(M58/M35),TRUE,OR(M58/M35&gt;0.05,M58/M35&lt;-0.05))),"FLAG","IGNORE")</f>
        <v>IGNORE</v>
      </c>
      <c r="N62" s="68" t="str">
        <f>IF(AND(OR(N58&gt;1000,N58&lt;-1000),IF(ISERROR(N58/N35),TRUE,OR(N58/N35&gt;0.05,N58/N35&lt;-0.05))),"FLAG","IGNORE")</f>
        <v>IGNORE</v>
      </c>
      <c r="O62" s="68" t="str">
        <f>IF(AND(OR(O58&gt;1000,O58&lt;-1000),IF(ISERROR(O58/O35),TRUE,OR(O58/O35&gt;0.05,O58/O35&lt;-0.05))),"FLAG","IGNORE")</f>
        <v>IGNORE</v>
      </c>
      <c r="P62" s="68" t="str">
        <f>IF(AND(OR(P58&gt;1000,P58&lt;-1000),IF(ISERROR(P58/P35),TRUE,OR(P58/P35&gt;0.05,P58/P35&lt;-0.05))),"FLAG","IGNORE")</f>
        <v>IGNORE</v>
      </c>
      <c r="Q62" s="68" t="str">
        <f>IF(AND(OR(Q58&gt;1000,Q58&lt;-1000),IF(ISERROR(Q58/Q35),TRUE,OR(Q58/Q35&gt;0.05,Q58/Q35&lt;-0.05))),"FLAG","IGNORE")</f>
        <v>IGNORE</v>
      </c>
      <c r="R62" s="68" t="str">
        <f>IF(AND(OR(R58&gt;1000,R58&lt;-1000),IF(ISERROR(R58/R35),TRUE,OR(R58/R35&gt;0.05,R58/R35&lt;-0.05))),"FLAG","IGNORE")</f>
        <v>IGNORE</v>
      </c>
      <c r="S62" s="68" t="str">
        <f>IF(AND(OR(S58&gt;1000,S58&lt;-1000),IF(ISERROR(S58/S35),TRUE,OR(S58/S35&gt;0.05,S58/S35&lt;-0.05))),"FLAG","IGNORE")</f>
        <v>IGNORE</v>
      </c>
      <c r="T62" s="68" t="str">
        <f>IF(AND(OR(T58&gt;1000,T58&lt;-1000),IF(ISERROR(T58/T35),TRUE,OR(T58/T35&gt;0.05,T58/T35&lt;-0.05))),"FLAG","IGNORE")</f>
        <v>IGNORE</v>
      </c>
      <c r="U62" s="68" t="str">
        <f>IF(AND(OR(U58&gt;1000,U58&lt;-1000),IF(ISERROR(U58/U35),TRUE,OR(U58/U35&gt;0.05,U58/U35&lt;-0.05))),"FLAG","IGNORE")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188" priority="22" stopIfTrue="1">
      <formula>ABS(ROUND(C8,0)-C8)&gt;0</formula>
    </cfRule>
  </conditionalFormatting>
  <conditionalFormatting sqref="N49 N52">
    <cfRule type="cellIs" dxfId="187" priority="25" stopIfTrue="1" operator="equal">
      <formula>"FAIL"</formula>
    </cfRule>
  </conditionalFormatting>
  <conditionalFormatting sqref="N49">
    <cfRule type="cellIs" dxfId="186" priority="21" stopIfTrue="1" operator="equal">
      <formula>"PASS"</formula>
    </cfRule>
  </conditionalFormatting>
  <conditionalFormatting sqref="N52">
    <cfRule type="cellIs" dxfId="185" priority="20" stopIfTrue="1" operator="equal">
      <formula>"PASS"</formula>
    </cfRule>
  </conditionalFormatting>
  <conditionalFormatting sqref="C21:E21">
    <cfRule type="expression" dxfId="184" priority="19" stopIfTrue="1">
      <formula>ABS(ROUND(C21,0)-C21)&gt;0</formula>
    </cfRule>
  </conditionalFormatting>
  <conditionalFormatting sqref="G21">
    <cfRule type="expression" dxfId="183" priority="18" stopIfTrue="1">
      <formula>ABS(ROUND(G21,0)-G21)&gt;0</formula>
    </cfRule>
  </conditionalFormatting>
  <conditionalFormatting sqref="I21:J21">
    <cfRule type="expression" dxfId="182" priority="17" stopIfTrue="1">
      <formula>ABS(ROUND(I21,0)-I21)&gt;0</formula>
    </cfRule>
  </conditionalFormatting>
  <conditionalFormatting sqref="L21:O21">
    <cfRule type="expression" dxfId="181" priority="16" stopIfTrue="1">
      <formula>ABS(ROUND(L21,0)-L21)&gt;0</formula>
    </cfRule>
  </conditionalFormatting>
  <conditionalFormatting sqref="Q21:S21">
    <cfRule type="expression" dxfId="180" priority="15" stopIfTrue="1">
      <formula>ABS(ROUND(Q21,0)-Q21)&gt;0</formula>
    </cfRule>
  </conditionalFormatting>
  <conditionalFormatting sqref="C9:E9">
    <cfRule type="expression" dxfId="179" priority="14" stopIfTrue="1">
      <formula>ABS(ROUND(C9,0)-C9)&gt;0</formula>
    </cfRule>
  </conditionalFormatting>
  <conditionalFormatting sqref="G9">
    <cfRule type="expression" dxfId="178" priority="13" stopIfTrue="1">
      <formula>ABS(ROUND(G9,0)-G9)&gt;0</formula>
    </cfRule>
  </conditionalFormatting>
  <conditionalFormatting sqref="I9:J9">
    <cfRule type="expression" dxfId="177" priority="12" stopIfTrue="1">
      <formula>ABS(ROUND(I9,0)-I9)&gt;0</formula>
    </cfRule>
  </conditionalFormatting>
  <conditionalFormatting sqref="L9:O9">
    <cfRule type="expression" dxfId="176" priority="11" stopIfTrue="1">
      <formula>ABS(ROUND(L9,0)-L9)&gt;0</formula>
    </cfRule>
  </conditionalFormatting>
  <conditionalFormatting sqref="Q9:S9">
    <cfRule type="expression" dxfId="175" priority="10" stopIfTrue="1">
      <formula>ABS(ROUND(Q9,0)-Q9)&gt;0</formula>
    </cfRule>
  </conditionalFormatting>
  <conditionalFormatting sqref="C20:E20">
    <cfRule type="expression" dxfId="174" priority="9" stopIfTrue="1">
      <formula>ABS(ROUND(C20,0)-C20)&gt;0</formula>
    </cfRule>
  </conditionalFormatting>
  <conditionalFormatting sqref="G20">
    <cfRule type="expression" dxfId="173" priority="8" stopIfTrue="1">
      <formula>ABS(ROUND(G20,0)-G20)&gt;0</formula>
    </cfRule>
  </conditionalFormatting>
  <conditionalFormatting sqref="I20:J20">
    <cfRule type="expression" dxfId="172" priority="7" stopIfTrue="1">
      <formula>ABS(ROUND(I20,0)-I20)&gt;0</formula>
    </cfRule>
  </conditionalFormatting>
  <conditionalFormatting sqref="M20:O20">
    <cfRule type="expression" dxfId="171" priority="6" stopIfTrue="1">
      <formula>ABS(ROUND(M20,0)-M20)&gt;0</formula>
    </cfRule>
  </conditionalFormatting>
  <conditionalFormatting sqref="L20">
    <cfRule type="expression" dxfId="170" priority="5" stopIfTrue="1">
      <formula>ABS(ROUND(L20,0)-L20)&gt;0</formula>
    </cfRule>
  </conditionalFormatting>
  <conditionalFormatting sqref="Q20:S20">
    <cfRule type="expression" dxfId="169" priority="4" stopIfTrue="1">
      <formula>ABS(ROUND(Q20,0)-Q20)&gt;0</formula>
    </cfRule>
  </conditionalFormatting>
  <conditionalFormatting sqref="X28 X8:X13 X19:X23">
    <cfRule type="cellIs" dxfId="168" priority="23" stopIfTrue="1" operator="equal">
      <formula>0</formula>
    </cfRule>
    <cfRule type="cellIs" dxfId="167" priority="24" stopIfTrue="1" operator="notEqual">
      <formula>0</formula>
    </cfRule>
  </conditionalFormatting>
  <conditionalFormatting sqref="Q10:S10 L10:O10 I10:J10 G10 C10:E10">
    <cfRule type="expression" dxfId="166" priority="3" stopIfTrue="1">
      <formula>ABS(ROUND(C10,0)-C10)&gt;0</formula>
    </cfRule>
  </conditionalFormatting>
  <conditionalFormatting sqref="C33:U35">
    <cfRule type="expression" dxfId="165" priority="26">
      <formula>IF(C60="IGNORE","TRUE","FALSE")</formula>
    </cfRule>
    <cfRule type="expression" dxfId="164" priority="27">
      <formula>IF(C60="FLAG","TRUE","FALSE")</formula>
    </cfRule>
  </conditionalFormatting>
  <conditionalFormatting sqref="R30">
    <cfRule type="expression" dxfId="163" priority="2" stopIfTrue="1">
      <formula>ABS(ROUND(R30,0)-R30)&gt;0</formula>
    </cfRule>
  </conditionalFormatting>
  <conditionalFormatting sqref="C8">
    <cfRule type="expression" dxfId="162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B1:X60"/>
  <sheetViews>
    <sheetView zoomScale="85" zoomScaleNormal="85" workbookViewId="0">
      <pane ySplit="1" topLeftCell="A2" activePane="bottomLeft" state="frozen"/>
      <selection activeCell="M3" sqref="M3"/>
      <selection pane="bottomLeft" activeCell="A53" sqref="A53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78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0</v>
      </c>
      <c r="F8" s="34">
        <f>SUM(D8:E8)</f>
        <v>0</v>
      </c>
      <c r="G8" s="33">
        <v>0</v>
      </c>
      <c r="H8" s="34">
        <f>SUM(C8,F8,G8)</f>
        <v>0</v>
      </c>
      <c r="I8" s="33">
        <v>0</v>
      </c>
      <c r="J8" s="33">
        <v>0</v>
      </c>
      <c r="K8" s="34">
        <f>SUM(I8:J8)</f>
        <v>0</v>
      </c>
      <c r="L8" s="33">
        <v>0</v>
      </c>
      <c r="M8" s="33">
        <v>0</v>
      </c>
      <c r="N8" s="33">
        <v>0</v>
      </c>
      <c r="O8" s="33">
        <v>64</v>
      </c>
      <c r="P8" s="34">
        <f>SUM(M8:O8)</f>
        <v>64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64</v>
      </c>
      <c r="V8" s="4"/>
      <c r="W8" s="11">
        <v>64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0</v>
      </c>
      <c r="E12" s="33">
        <v>0</v>
      </c>
      <c r="F12" s="34">
        <f>SUM(D12:E12)</f>
        <v>0</v>
      </c>
      <c r="G12" s="33">
        <v>0</v>
      </c>
      <c r="H12" s="34">
        <f>SUM(C12,F12,G12)</f>
        <v>0</v>
      </c>
      <c r="I12" s="33">
        <v>0</v>
      </c>
      <c r="J12" s="33">
        <v>0</v>
      </c>
      <c r="K12" s="34">
        <f>SUM(I12:J12)</f>
        <v>0</v>
      </c>
      <c r="L12" s="33">
        <v>0</v>
      </c>
      <c r="M12" s="33">
        <v>0</v>
      </c>
      <c r="N12" s="33">
        <v>0</v>
      </c>
      <c r="O12" s="33">
        <v>2844</v>
      </c>
      <c r="P12" s="34">
        <f>SUM(M12:O12)</f>
        <v>2844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2844</v>
      </c>
      <c r="V12" s="4"/>
      <c r="W12" s="11">
        <v>2844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0</v>
      </c>
      <c r="E13" s="21">
        <f t="shared" si="1"/>
        <v>0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  <c r="K13" s="21">
        <f t="shared" si="1"/>
        <v>0</v>
      </c>
      <c r="L13" s="21">
        <f t="shared" si="1"/>
        <v>0</v>
      </c>
      <c r="M13" s="21">
        <f t="shared" si="1"/>
        <v>0</v>
      </c>
      <c r="N13" s="21">
        <f t="shared" si="1"/>
        <v>0</v>
      </c>
      <c r="O13" s="21">
        <f t="shared" si="1"/>
        <v>2908</v>
      </c>
      <c r="P13" s="21">
        <f t="shared" si="1"/>
        <v>2908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2908</v>
      </c>
      <c r="V13" s="4"/>
      <c r="W13" s="11">
        <v>2908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0</v>
      </c>
      <c r="E16" s="21">
        <f t="shared" si="2"/>
        <v>0</v>
      </c>
      <c r="F16" s="21">
        <f t="shared" si="2"/>
        <v>0</v>
      </c>
      <c r="G16" s="21">
        <f t="shared" si="2"/>
        <v>0</v>
      </c>
      <c r="H16" s="21">
        <f t="shared" si="2"/>
        <v>0</v>
      </c>
      <c r="I16" s="21">
        <f t="shared" si="2"/>
        <v>0</v>
      </c>
      <c r="J16" s="21">
        <f t="shared" si="2"/>
        <v>0</v>
      </c>
      <c r="K16" s="21">
        <f t="shared" si="2"/>
        <v>0</v>
      </c>
      <c r="L16" s="21">
        <f t="shared" si="2"/>
        <v>0</v>
      </c>
      <c r="M16" s="21">
        <f t="shared" si="2"/>
        <v>0</v>
      </c>
      <c r="N16" s="21">
        <f t="shared" si="2"/>
        <v>0</v>
      </c>
      <c r="O16" s="21">
        <f t="shared" si="2"/>
        <v>995</v>
      </c>
      <c r="P16" s="21">
        <f t="shared" si="2"/>
        <v>995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995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-1913</v>
      </c>
      <c r="P19" s="34">
        <f>SUM(M19:O19)</f>
        <v>-1913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-1913</v>
      </c>
      <c r="W19" s="11">
        <v>-1913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0</v>
      </c>
      <c r="F22" s="34">
        <f>SUM(D22:E22)</f>
        <v>0</v>
      </c>
      <c r="G22" s="33">
        <v>0</v>
      </c>
      <c r="H22" s="34">
        <f>SUM(C22,F22,G22)</f>
        <v>0</v>
      </c>
      <c r="I22" s="33">
        <v>0</v>
      </c>
      <c r="J22" s="33">
        <v>0</v>
      </c>
      <c r="K22" s="34">
        <f>SUM(I22:J22)</f>
        <v>0</v>
      </c>
      <c r="L22" s="33">
        <v>0</v>
      </c>
      <c r="M22" s="33">
        <v>0</v>
      </c>
      <c r="N22" s="33">
        <v>0</v>
      </c>
      <c r="O22" s="33">
        <v>-996</v>
      </c>
      <c r="P22" s="34">
        <f>SUM(M22:O22)</f>
        <v>-996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-996</v>
      </c>
      <c r="V22" s="4"/>
      <c r="W22" s="11">
        <v>-996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0</v>
      </c>
      <c r="F23" s="21">
        <f t="shared" si="3"/>
        <v>0</v>
      </c>
      <c r="G23" s="21">
        <f t="shared" si="3"/>
        <v>0</v>
      </c>
      <c r="H23" s="21">
        <f t="shared" si="3"/>
        <v>0</v>
      </c>
      <c r="I23" s="21">
        <f t="shared" si="3"/>
        <v>0</v>
      </c>
      <c r="J23" s="21">
        <f t="shared" si="3"/>
        <v>0</v>
      </c>
      <c r="K23" s="21">
        <f t="shared" si="3"/>
        <v>0</v>
      </c>
      <c r="L23" s="21">
        <f t="shared" si="3"/>
        <v>0</v>
      </c>
      <c r="M23" s="21">
        <f t="shared" si="3"/>
        <v>0</v>
      </c>
      <c r="N23" s="21">
        <f t="shared" si="3"/>
        <v>0</v>
      </c>
      <c r="O23" s="21">
        <f t="shared" si="3"/>
        <v>-2909</v>
      </c>
      <c r="P23" s="21">
        <f t="shared" si="3"/>
        <v>-2909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-2909</v>
      </c>
      <c r="V23" s="4"/>
      <c r="W23" s="11">
        <v>-2909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0</v>
      </c>
      <c r="F26" s="21">
        <f t="shared" si="4"/>
        <v>0</v>
      </c>
      <c r="G26" s="21">
        <f t="shared" si="4"/>
        <v>0</v>
      </c>
      <c r="H26" s="21">
        <f t="shared" si="4"/>
        <v>0</v>
      </c>
      <c r="I26" s="21">
        <f t="shared" si="4"/>
        <v>0</v>
      </c>
      <c r="J26" s="21">
        <f t="shared" si="4"/>
        <v>0</v>
      </c>
      <c r="K26" s="21">
        <f t="shared" si="4"/>
        <v>0</v>
      </c>
      <c r="L26" s="21">
        <f t="shared" si="4"/>
        <v>0</v>
      </c>
      <c r="M26" s="21">
        <f t="shared" si="4"/>
        <v>0</v>
      </c>
      <c r="N26" s="21">
        <f t="shared" si="4"/>
        <v>0</v>
      </c>
      <c r="O26" s="21">
        <f t="shared" si="4"/>
        <v>-996</v>
      </c>
      <c r="P26" s="21">
        <f t="shared" si="4"/>
        <v>-996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-996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0</v>
      </c>
      <c r="E28" s="17">
        <f t="shared" si="5"/>
        <v>0</v>
      </c>
      <c r="F28" s="17">
        <f t="shared" si="5"/>
        <v>0</v>
      </c>
      <c r="G28" s="17">
        <f t="shared" si="5"/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0</v>
      </c>
      <c r="N28" s="17">
        <f t="shared" si="5"/>
        <v>0</v>
      </c>
      <c r="O28" s="17">
        <f t="shared" si="5"/>
        <v>-1</v>
      </c>
      <c r="P28" s="17">
        <f t="shared" si="5"/>
        <v>-1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-1</v>
      </c>
      <c r="V28" s="4"/>
      <c r="W28" s="11">
        <v>-1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870</v>
      </c>
      <c r="P33" s="38">
        <v>870</v>
      </c>
      <c r="Q33" s="38">
        <v>0</v>
      </c>
      <c r="R33" s="38">
        <v>0</v>
      </c>
      <c r="S33" s="38">
        <v>0</v>
      </c>
      <c r="T33" s="38">
        <v>0</v>
      </c>
      <c r="U33" s="38">
        <v>870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-870</v>
      </c>
      <c r="P34" s="38">
        <v>-870</v>
      </c>
      <c r="Q34" s="38">
        <v>0</v>
      </c>
      <c r="R34" s="38">
        <v>0</v>
      </c>
      <c r="S34" s="38">
        <v>0</v>
      </c>
      <c r="T34" s="38">
        <v>0</v>
      </c>
      <c r="U34" s="38">
        <v>-870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4" spans="2:21">
      <c r="C54" s="69">
        <f>C16-C33</f>
        <v>0</v>
      </c>
      <c r="D54" s="69">
        <f>D16-D33</f>
        <v>0</v>
      </c>
      <c r="E54" s="69">
        <f>E16-E33</f>
        <v>0</v>
      </c>
      <c r="F54" s="69">
        <f>F16-F33</f>
        <v>0</v>
      </c>
      <c r="G54" s="69">
        <f>G16-G33</f>
        <v>0</v>
      </c>
      <c r="H54" s="69">
        <f>H16-H33</f>
        <v>0</v>
      </c>
      <c r="I54" s="69">
        <f>I16-I33</f>
        <v>0</v>
      </c>
      <c r="J54" s="69">
        <f>J16-J33</f>
        <v>0</v>
      </c>
      <c r="K54" s="69">
        <f>K16-K33</f>
        <v>0</v>
      </c>
      <c r="L54" s="69">
        <f>L16-L33</f>
        <v>0</v>
      </c>
      <c r="M54" s="69">
        <f>M16-M33</f>
        <v>0</v>
      </c>
      <c r="N54" s="69">
        <f>N16-N33</f>
        <v>0</v>
      </c>
      <c r="O54" s="69">
        <f>O16-O33</f>
        <v>125</v>
      </c>
      <c r="P54" s="69">
        <f>P16-P33</f>
        <v>125</v>
      </c>
      <c r="Q54" s="69">
        <f>Q16-Q33</f>
        <v>0</v>
      </c>
      <c r="R54" s="69">
        <f>R16-R33</f>
        <v>0</v>
      </c>
      <c r="S54" s="69">
        <f>S16-S33</f>
        <v>0</v>
      </c>
      <c r="T54" s="69">
        <f>T16-T33</f>
        <v>0</v>
      </c>
      <c r="U54" s="69">
        <f>U16-U33</f>
        <v>125</v>
      </c>
    </row>
    <row r="55" spans="2:21">
      <c r="C55" s="69">
        <f>C26-C34</f>
        <v>0</v>
      </c>
      <c r="D55" s="69">
        <f>D26-D34</f>
        <v>0</v>
      </c>
      <c r="E55" s="69">
        <f>E26-E34</f>
        <v>0</v>
      </c>
      <c r="F55" s="69">
        <f>F26-F34</f>
        <v>0</v>
      </c>
      <c r="G55" s="69">
        <f>G26-G34</f>
        <v>0</v>
      </c>
      <c r="H55" s="69">
        <f>H26-H34</f>
        <v>0</v>
      </c>
      <c r="I55" s="69">
        <f>I26-I34</f>
        <v>0</v>
      </c>
      <c r="J55" s="69">
        <f>J26-J34</f>
        <v>0</v>
      </c>
      <c r="K55" s="69">
        <f>K26-K34</f>
        <v>0</v>
      </c>
      <c r="L55" s="69">
        <f>L26-L34</f>
        <v>0</v>
      </c>
      <c r="M55" s="69">
        <f>M26-M34</f>
        <v>0</v>
      </c>
      <c r="N55" s="69">
        <f>N26-N34</f>
        <v>0</v>
      </c>
      <c r="O55" s="69">
        <f>O26-O34</f>
        <v>-126</v>
      </c>
      <c r="P55" s="69">
        <f>P26-P34</f>
        <v>-126</v>
      </c>
      <c r="Q55" s="69">
        <f>Q26-Q34</f>
        <v>0</v>
      </c>
      <c r="R55" s="69">
        <f>R26-R34</f>
        <v>0</v>
      </c>
      <c r="S55" s="69">
        <f>S26-S34</f>
        <v>0</v>
      </c>
      <c r="T55" s="69">
        <f>T26-T34</f>
        <v>0</v>
      </c>
      <c r="U55" s="69">
        <f>U26-U34</f>
        <v>-126</v>
      </c>
    </row>
    <row r="56" spans="2:21">
      <c r="C56" s="69">
        <f>C28-C35</f>
        <v>0</v>
      </c>
      <c r="D56" s="69">
        <f>D28-D35</f>
        <v>0</v>
      </c>
      <c r="E56" s="69">
        <f>E28-E35</f>
        <v>0</v>
      </c>
      <c r="F56" s="69">
        <f>F28-F35</f>
        <v>0</v>
      </c>
      <c r="G56" s="69">
        <f>G28-G35</f>
        <v>0</v>
      </c>
      <c r="H56" s="69">
        <f>H28-H35</f>
        <v>0</v>
      </c>
      <c r="I56" s="69">
        <f>I28-I35</f>
        <v>0</v>
      </c>
      <c r="J56" s="69">
        <f>J28-J35</f>
        <v>0</v>
      </c>
      <c r="K56" s="69">
        <f>K28-K35</f>
        <v>0</v>
      </c>
      <c r="L56" s="69">
        <f>L28-L35</f>
        <v>0</v>
      </c>
      <c r="M56" s="69">
        <f>M28-M35</f>
        <v>0</v>
      </c>
      <c r="N56" s="69">
        <f>N28-N35</f>
        <v>0</v>
      </c>
      <c r="O56" s="69">
        <f>O28-O35</f>
        <v>-1</v>
      </c>
      <c r="P56" s="69">
        <f>P28-P35</f>
        <v>-1</v>
      </c>
      <c r="Q56" s="69">
        <f>Q28-Q35</f>
        <v>0</v>
      </c>
      <c r="R56" s="69">
        <f>R28-R35</f>
        <v>0</v>
      </c>
      <c r="S56" s="69">
        <f>S28-S35</f>
        <v>0</v>
      </c>
      <c r="T56" s="69">
        <f>T28-T35</f>
        <v>0</v>
      </c>
      <c r="U56" s="69">
        <f>U28-U35</f>
        <v>-1</v>
      </c>
    </row>
    <row r="57" spans="2:21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2:21">
      <c r="C58" s="68" t="str">
        <f>IF(AND(OR(C54&gt;1000,C54&lt;-1000),IF(ISERROR(C54/C33),TRUE,OR(C54/C33&gt;0.05,C54/C33&lt;-0.05))),"FLAG","IGNORE")</f>
        <v>IGNORE</v>
      </c>
      <c r="D58" s="68" t="str">
        <f>IF(AND(OR(D54&gt;1000,D54&lt;-1000),IF(ISERROR(D54/D33),TRUE,OR(D54/D33&gt;0.05,D54/D33&lt;-0.05))),"FLAG","IGNORE")</f>
        <v>IGNORE</v>
      </c>
      <c r="E58" s="68" t="str">
        <f>IF(AND(OR(E54&gt;1000,E54&lt;-1000),IF(ISERROR(E54/E33),TRUE,OR(E54/E33&gt;0.05,E54/E33&lt;-0.05))),"FLAG","IGNORE")</f>
        <v>IGNORE</v>
      </c>
      <c r="F58" s="68" t="str">
        <f>IF(AND(OR(F54&gt;1000,F54&lt;-1000),IF(ISERROR(F54/F33),TRUE,OR(F54/F33&gt;0.05,F54/F33&lt;-0.05))),"FLAG","IGNORE")</f>
        <v>IGNORE</v>
      </c>
      <c r="G58" s="68" t="str">
        <f>IF(AND(OR(G54&gt;1000,G54&lt;-1000),IF(ISERROR(G54/G33),TRUE,OR(G54/G33&gt;0.05,G54/G33&lt;-0.05))),"FLAG","IGNORE")</f>
        <v>IGNORE</v>
      </c>
      <c r="H58" s="68" t="str">
        <f>IF(AND(OR(H54&gt;1000,H54&lt;-1000),IF(ISERROR(H54/H33),TRUE,OR(H54/H33&gt;0.05,H54/H33&lt;-0.05))),"FLAG","IGNORE")</f>
        <v>IGNORE</v>
      </c>
      <c r="I58" s="68" t="str">
        <f>IF(AND(OR(I54&gt;1000,I54&lt;-1000),IF(ISERROR(I54/I33),TRUE,OR(I54/I33&gt;0.05,I54/I33&lt;-0.05))),"FLAG","IGNORE")</f>
        <v>IGNORE</v>
      </c>
      <c r="J58" s="68" t="str">
        <f>IF(AND(OR(J54&gt;1000,J54&lt;-1000),IF(ISERROR(J54/J33),TRUE,OR(J54/J33&gt;0.05,J54/J33&lt;-0.05))),"FLAG","IGNORE")</f>
        <v>IGNORE</v>
      </c>
      <c r="K58" s="68" t="str">
        <f>IF(AND(OR(K54&gt;1000,K54&lt;-1000),IF(ISERROR(K54/K33),TRUE,OR(K54/K33&gt;0.05,K54/K33&lt;-0.05))),"FLAG","IGNORE")</f>
        <v>IGNORE</v>
      </c>
      <c r="L58" s="68" t="str">
        <f>IF(AND(OR(L54&gt;1000,L54&lt;-1000),IF(ISERROR(L54/L33),TRUE,OR(L54/L33&gt;0.05,L54/L33&lt;-0.05))),"FLAG","IGNORE")</f>
        <v>IGNORE</v>
      </c>
      <c r="M58" s="68" t="str">
        <f>IF(AND(OR(M54&gt;1000,M54&lt;-1000),IF(ISERROR(M54/M33),TRUE,OR(M54/M33&gt;0.05,M54/M33&lt;-0.05))),"FLAG","IGNORE")</f>
        <v>IGNORE</v>
      </c>
      <c r="N58" s="68" t="str">
        <f>IF(AND(OR(N54&gt;1000,N54&lt;-1000),IF(ISERROR(N54/N33),TRUE,OR(N54/N33&gt;0.05,N54/N33&lt;-0.05))),"FLAG","IGNORE")</f>
        <v>IGNORE</v>
      </c>
      <c r="O58" s="68" t="str">
        <f>IF(AND(OR(O54&gt;1000,O54&lt;-1000),IF(ISERROR(O54/O33),TRUE,OR(O54/O33&gt;0.05,O54/O33&lt;-0.05))),"FLAG","IGNORE")</f>
        <v>IGNORE</v>
      </c>
      <c r="P58" s="68" t="str">
        <f>IF(AND(OR(P54&gt;1000,P54&lt;-1000),IF(ISERROR(P54/P33),TRUE,OR(P54/P33&gt;0.05,P54/P33&lt;-0.05))),"FLAG","IGNORE")</f>
        <v>IGNORE</v>
      </c>
      <c r="Q58" s="68" t="str">
        <f>IF(AND(OR(Q54&gt;1000,Q54&lt;-1000),IF(ISERROR(Q54/Q33),TRUE,OR(Q54/Q33&gt;0.05,Q54/Q33&lt;-0.05))),"FLAG","IGNORE")</f>
        <v>IGNORE</v>
      </c>
      <c r="R58" s="68" t="str">
        <f>IF(AND(OR(R54&gt;1000,R54&lt;-1000),IF(ISERROR(R54/R33),TRUE,OR(R54/R33&gt;0.05,R54/R33&lt;-0.05))),"FLAG","IGNORE")</f>
        <v>IGNORE</v>
      </c>
      <c r="S58" s="68" t="str">
        <f>IF(AND(OR(S54&gt;1000,S54&lt;-1000),IF(ISERROR(S54/S33),TRUE,OR(S54/S33&gt;0.05,S54/S33&lt;-0.05))),"FLAG","IGNORE")</f>
        <v>IGNORE</v>
      </c>
      <c r="T58" s="68" t="str">
        <f>IF(AND(OR(T54&gt;1000,T54&lt;-1000),IF(ISERROR(T54/T33),TRUE,OR(T54/T33&gt;0.05,T54/T33&lt;-0.05))),"FLAG","IGNORE")</f>
        <v>IGNORE</v>
      </c>
      <c r="U58" s="68" t="str">
        <f>IF(AND(OR(U54&gt;1000,U54&lt;-1000),IF(ISERROR(U54/U33),TRUE,OR(U54/U33&gt;0.05,U54/U33&lt;-0.05))),"FLAG","IGNORE")</f>
        <v>IGNORE</v>
      </c>
    </row>
    <row r="59" spans="2:21">
      <c r="C59" s="68" t="str">
        <f>IF(AND(OR(C55&gt;1000,C55&lt;-1000),IF(ISERROR(C55/C34),TRUE,OR(C55/C34&gt;0.05,C55/C34&lt;-0.05))),"FLAG","IGNORE")</f>
        <v>IGNORE</v>
      </c>
      <c r="D59" s="68" t="str">
        <f>IF(AND(OR(D55&gt;1000,D55&lt;-1000),IF(ISERROR(D55/D34),TRUE,OR(D55/D34&gt;0.05,D55/D34&lt;-0.05))),"FLAG","IGNORE")</f>
        <v>IGNORE</v>
      </c>
      <c r="E59" s="68" t="str">
        <f>IF(AND(OR(E55&gt;1000,E55&lt;-1000),IF(ISERROR(E55/E34),TRUE,OR(E55/E34&gt;0.05,E55/E34&lt;-0.05))),"FLAG","IGNORE")</f>
        <v>IGNORE</v>
      </c>
      <c r="F59" s="68" t="str">
        <f>IF(AND(OR(F55&gt;1000,F55&lt;-1000),IF(ISERROR(F55/F34),TRUE,OR(F55/F34&gt;0.05,F55/F34&lt;-0.05))),"FLAG","IGNORE")</f>
        <v>IGNORE</v>
      </c>
      <c r="G59" s="68" t="str">
        <f>IF(AND(OR(G55&gt;1000,G55&lt;-1000),IF(ISERROR(G55/G34),TRUE,OR(G55/G34&gt;0.05,G55/G34&lt;-0.05))),"FLAG","IGNORE")</f>
        <v>IGNORE</v>
      </c>
      <c r="H59" s="68" t="str">
        <f>IF(AND(OR(H55&gt;1000,H55&lt;-1000),IF(ISERROR(H55/H34),TRUE,OR(H55/H34&gt;0.05,H55/H34&lt;-0.05))),"FLAG","IGNORE")</f>
        <v>IGNORE</v>
      </c>
      <c r="I59" s="68" t="str">
        <f>IF(AND(OR(I55&gt;1000,I55&lt;-1000),IF(ISERROR(I55/I34),TRUE,OR(I55/I34&gt;0.05,I55/I34&lt;-0.05))),"FLAG","IGNORE")</f>
        <v>IGNORE</v>
      </c>
      <c r="J59" s="68" t="str">
        <f>IF(AND(OR(J55&gt;1000,J55&lt;-1000),IF(ISERROR(J55/J34),TRUE,OR(J55/J34&gt;0.05,J55/J34&lt;-0.05))),"FLAG","IGNORE")</f>
        <v>IGNORE</v>
      </c>
      <c r="K59" s="68" t="str">
        <f>IF(AND(OR(K55&gt;1000,K55&lt;-1000),IF(ISERROR(K55/K34),TRUE,OR(K55/K34&gt;0.05,K55/K34&lt;-0.05))),"FLAG","IGNORE")</f>
        <v>IGNORE</v>
      </c>
      <c r="L59" s="68" t="str">
        <f>IF(AND(OR(L55&gt;1000,L55&lt;-1000),IF(ISERROR(L55/L34),TRUE,OR(L55/L34&gt;0.05,L55/L34&lt;-0.05))),"FLAG","IGNORE")</f>
        <v>IGNORE</v>
      </c>
      <c r="M59" s="68" t="str">
        <f>IF(AND(OR(M55&gt;1000,M55&lt;-1000),IF(ISERROR(M55/M34),TRUE,OR(M55/M34&gt;0.05,M55/M34&lt;-0.05))),"FLAG","IGNORE")</f>
        <v>IGNORE</v>
      </c>
      <c r="N59" s="68" t="str">
        <f>IF(AND(OR(N55&gt;1000,N55&lt;-1000),IF(ISERROR(N55/N34),TRUE,OR(N55/N34&gt;0.05,N55/N34&lt;-0.05))),"FLAG","IGNORE")</f>
        <v>IGNORE</v>
      </c>
      <c r="O59" s="68" t="str">
        <f>IF(AND(OR(O55&gt;1000,O55&lt;-1000),IF(ISERROR(O55/O34),TRUE,OR(O55/O34&gt;0.05,O55/O34&lt;-0.05))),"FLAG","IGNORE")</f>
        <v>IGNORE</v>
      </c>
      <c r="P59" s="68" t="str">
        <f>IF(AND(OR(P55&gt;1000,P55&lt;-1000),IF(ISERROR(P55/P34),TRUE,OR(P55/P34&gt;0.05,P55/P34&lt;-0.05))),"FLAG","IGNORE")</f>
        <v>IGNORE</v>
      </c>
      <c r="Q59" s="68" t="str">
        <f>IF(AND(OR(Q55&gt;1000,Q55&lt;-1000),IF(ISERROR(Q55/Q34),TRUE,OR(Q55/Q34&gt;0.05,Q55/Q34&lt;-0.05))),"FLAG","IGNORE")</f>
        <v>IGNORE</v>
      </c>
      <c r="R59" s="68" t="str">
        <f>IF(AND(OR(R55&gt;1000,R55&lt;-1000),IF(ISERROR(R55/R34),TRUE,OR(R55/R34&gt;0.05,R55/R34&lt;-0.05))),"FLAG","IGNORE")</f>
        <v>IGNORE</v>
      </c>
      <c r="S59" s="68" t="str">
        <f>IF(AND(OR(S55&gt;1000,S55&lt;-1000),IF(ISERROR(S55/S34),TRUE,OR(S55/S34&gt;0.05,S55/S34&lt;-0.05))),"FLAG","IGNORE")</f>
        <v>IGNORE</v>
      </c>
      <c r="T59" s="68" t="str">
        <f>IF(AND(OR(T55&gt;1000,T55&lt;-1000),IF(ISERROR(T55/T34),TRUE,OR(T55/T34&gt;0.05,T55/T34&lt;-0.05))),"FLAG","IGNORE")</f>
        <v>IGNORE</v>
      </c>
      <c r="U59" s="68" t="str">
        <f>IF(AND(OR(U55&gt;1000,U55&lt;-1000),IF(ISERROR(U55/U34),TRUE,OR(U55/U34&gt;0.05,U55/U34&lt;-0.05))),"FLAG","IGNORE")</f>
        <v>IGNORE</v>
      </c>
    </row>
    <row r="60" spans="2:21">
      <c r="C60" s="68" t="str">
        <f>IF(AND(OR(C56&gt;1000,C56&lt;-1000),IF(ISERROR(C56/C35),TRUE,OR(C56/C35&gt;0.05,C56/C35&lt;-0.05))),"FLAG","IGNORE")</f>
        <v>IGNORE</v>
      </c>
      <c r="D60" s="68" t="str">
        <f>IF(AND(OR(D56&gt;1000,D56&lt;-1000),IF(ISERROR(D56/D35),TRUE,OR(D56/D35&gt;0.05,D56/D35&lt;-0.05))),"FLAG","IGNORE")</f>
        <v>IGNORE</v>
      </c>
      <c r="E60" s="68" t="str">
        <f>IF(AND(OR(E56&gt;1000,E56&lt;-1000),IF(ISERROR(E56/E35),TRUE,OR(E56/E35&gt;0.05,E56/E35&lt;-0.05))),"FLAG","IGNORE")</f>
        <v>IGNORE</v>
      </c>
      <c r="F60" s="68" t="str">
        <f>IF(AND(OR(F56&gt;1000,F56&lt;-1000),IF(ISERROR(F56/F35),TRUE,OR(F56/F35&gt;0.05,F56/F35&lt;-0.05))),"FLAG","IGNORE")</f>
        <v>IGNORE</v>
      </c>
      <c r="G60" s="68" t="str">
        <f>IF(AND(OR(G56&gt;1000,G56&lt;-1000),IF(ISERROR(G56/G35),TRUE,OR(G56/G35&gt;0.05,G56/G35&lt;-0.05))),"FLAG","IGNORE")</f>
        <v>IGNORE</v>
      </c>
      <c r="H60" s="68" t="str">
        <f>IF(AND(OR(H56&gt;1000,H56&lt;-1000),IF(ISERROR(H56/H35),TRUE,OR(H56/H35&gt;0.05,H56/H35&lt;-0.05))),"FLAG","IGNORE")</f>
        <v>IGNORE</v>
      </c>
      <c r="I60" s="68" t="str">
        <f>IF(AND(OR(I56&gt;1000,I56&lt;-1000),IF(ISERROR(I56/I35),TRUE,OR(I56/I35&gt;0.05,I56/I35&lt;-0.05))),"FLAG","IGNORE")</f>
        <v>IGNORE</v>
      </c>
      <c r="J60" s="68" t="str">
        <f>IF(AND(OR(J56&gt;1000,J56&lt;-1000),IF(ISERROR(J56/J35),TRUE,OR(J56/J35&gt;0.05,J56/J35&lt;-0.05))),"FLAG","IGNORE")</f>
        <v>IGNORE</v>
      </c>
      <c r="K60" s="68" t="str">
        <f>IF(AND(OR(K56&gt;1000,K56&lt;-1000),IF(ISERROR(K56/K35),TRUE,OR(K56/K35&gt;0.05,K56/K35&lt;-0.05))),"FLAG","IGNORE")</f>
        <v>IGNORE</v>
      </c>
      <c r="L60" s="68" t="str">
        <f>IF(AND(OR(L56&gt;1000,L56&lt;-1000),IF(ISERROR(L56/L35),TRUE,OR(L56/L35&gt;0.05,L56/L35&lt;-0.05))),"FLAG","IGNORE")</f>
        <v>IGNORE</v>
      </c>
      <c r="M60" s="68" t="str">
        <f>IF(AND(OR(M56&gt;1000,M56&lt;-1000),IF(ISERROR(M56/M35),TRUE,OR(M56/M35&gt;0.05,M56/M35&lt;-0.05))),"FLAG","IGNORE")</f>
        <v>IGNORE</v>
      </c>
      <c r="N60" s="68" t="str">
        <f>IF(AND(OR(N56&gt;1000,N56&lt;-1000),IF(ISERROR(N56/N35),TRUE,OR(N56/N35&gt;0.05,N56/N35&lt;-0.05))),"FLAG","IGNORE")</f>
        <v>IGNORE</v>
      </c>
      <c r="O60" s="68" t="str">
        <f>IF(AND(OR(O56&gt;1000,O56&lt;-1000),IF(ISERROR(O56/O35),TRUE,OR(O56/O35&gt;0.05,O56/O35&lt;-0.05))),"FLAG","IGNORE")</f>
        <v>IGNORE</v>
      </c>
      <c r="P60" s="68" t="str">
        <f>IF(AND(OR(P56&gt;1000,P56&lt;-1000),IF(ISERROR(P56/P35),TRUE,OR(P56/P35&gt;0.05,P56/P35&lt;-0.05))),"FLAG","IGNORE")</f>
        <v>IGNORE</v>
      </c>
      <c r="Q60" s="68" t="str">
        <f>IF(AND(OR(Q56&gt;1000,Q56&lt;-1000),IF(ISERROR(Q56/Q35),TRUE,OR(Q56/Q35&gt;0.05,Q56/Q35&lt;-0.05))),"FLAG","IGNORE")</f>
        <v>IGNORE</v>
      </c>
      <c r="R60" s="68" t="str">
        <f>IF(AND(OR(R56&gt;1000,R56&lt;-1000),IF(ISERROR(R56/R35),TRUE,OR(R56/R35&gt;0.05,R56/R35&lt;-0.05))),"FLAG","IGNORE")</f>
        <v>IGNORE</v>
      </c>
      <c r="S60" s="68" t="str">
        <f>IF(AND(OR(S56&gt;1000,S56&lt;-1000),IF(ISERROR(S56/S35),TRUE,OR(S56/S35&gt;0.05,S56/S35&lt;-0.05))),"FLAG","IGNORE")</f>
        <v>IGNORE</v>
      </c>
      <c r="T60" s="68" t="str">
        <f>IF(AND(OR(T56&gt;1000,T56&lt;-1000),IF(ISERROR(T56/T35),TRUE,OR(T56/T35&gt;0.05,T56/T35&lt;-0.05))),"FLAG","IGNORE")</f>
        <v>IGNORE</v>
      </c>
      <c r="U60" s="68" t="str">
        <f>IF(AND(OR(U56&gt;1000,U56&lt;-1000),IF(ISERROR(U56/U35),TRUE,OR(U56/U35&gt;0.05,U56/U35&lt;-0.05))),"FLAG","IGNORE")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161" priority="22" stopIfTrue="1">
      <formula>ABS(ROUND(C8,0)-C8)&gt;0</formula>
    </cfRule>
  </conditionalFormatting>
  <conditionalFormatting sqref="N49 N52">
    <cfRule type="cellIs" dxfId="160" priority="25" stopIfTrue="1" operator="equal">
      <formula>"FAIL"</formula>
    </cfRule>
  </conditionalFormatting>
  <conditionalFormatting sqref="N49">
    <cfRule type="cellIs" dxfId="159" priority="21" stopIfTrue="1" operator="equal">
      <formula>"PASS"</formula>
    </cfRule>
  </conditionalFormatting>
  <conditionalFormatting sqref="N52">
    <cfRule type="cellIs" dxfId="158" priority="20" stopIfTrue="1" operator="equal">
      <formula>"PASS"</formula>
    </cfRule>
  </conditionalFormatting>
  <conditionalFormatting sqref="C21:E21">
    <cfRule type="expression" dxfId="157" priority="19" stopIfTrue="1">
      <formula>ABS(ROUND(C21,0)-C21)&gt;0</formula>
    </cfRule>
  </conditionalFormatting>
  <conditionalFormatting sqref="G21">
    <cfRule type="expression" dxfId="156" priority="18" stopIfTrue="1">
      <formula>ABS(ROUND(G21,0)-G21)&gt;0</formula>
    </cfRule>
  </conditionalFormatting>
  <conditionalFormatting sqref="I21:J21">
    <cfRule type="expression" dxfId="155" priority="17" stopIfTrue="1">
      <formula>ABS(ROUND(I21,0)-I21)&gt;0</formula>
    </cfRule>
  </conditionalFormatting>
  <conditionalFormatting sqref="L21:O21">
    <cfRule type="expression" dxfId="154" priority="16" stopIfTrue="1">
      <formula>ABS(ROUND(L21,0)-L21)&gt;0</formula>
    </cfRule>
  </conditionalFormatting>
  <conditionalFormatting sqref="Q21:S21">
    <cfRule type="expression" dxfId="153" priority="15" stopIfTrue="1">
      <formula>ABS(ROUND(Q21,0)-Q21)&gt;0</formula>
    </cfRule>
  </conditionalFormatting>
  <conditionalFormatting sqref="C9:E9">
    <cfRule type="expression" dxfId="152" priority="14" stopIfTrue="1">
      <formula>ABS(ROUND(C9,0)-C9)&gt;0</formula>
    </cfRule>
  </conditionalFormatting>
  <conditionalFormatting sqref="G9">
    <cfRule type="expression" dxfId="151" priority="13" stopIfTrue="1">
      <formula>ABS(ROUND(G9,0)-G9)&gt;0</formula>
    </cfRule>
  </conditionalFormatting>
  <conditionalFormatting sqref="I9:J9">
    <cfRule type="expression" dxfId="150" priority="12" stopIfTrue="1">
      <formula>ABS(ROUND(I9,0)-I9)&gt;0</formula>
    </cfRule>
  </conditionalFormatting>
  <conditionalFormatting sqref="L9:O9">
    <cfRule type="expression" dxfId="149" priority="11" stopIfTrue="1">
      <formula>ABS(ROUND(L9,0)-L9)&gt;0</formula>
    </cfRule>
  </conditionalFormatting>
  <conditionalFormatting sqref="Q9:S9">
    <cfRule type="expression" dxfId="148" priority="10" stopIfTrue="1">
      <formula>ABS(ROUND(Q9,0)-Q9)&gt;0</formula>
    </cfRule>
  </conditionalFormatting>
  <conditionalFormatting sqref="C20:E20">
    <cfRule type="expression" dxfId="147" priority="9" stopIfTrue="1">
      <formula>ABS(ROUND(C20,0)-C20)&gt;0</formula>
    </cfRule>
  </conditionalFormatting>
  <conditionalFormatting sqref="G20">
    <cfRule type="expression" dxfId="146" priority="8" stopIfTrue="1">
      <formula>ABS(ROUND(G20,0)-G20)&gt;0</formula>
    </cfRule>
  </conditionalFormatting>
  <conditionalFormatting sqref="I20:J20">
    <cfRule type="expression" dxfId="145" priority="7" stopIfTrue="1">
      <formula>ABS(ROUND(I20,0)-I20)&gt;0</formula>
    </cfRule>
  </conditionalFormatting>
  <conditionalFormatting sqref="M20:O20">
    <cfRule type="expression" dxfId="144" priority="6" stopIfTrue="1">
      <formula>ABS(ROUND(M20,0)-M20)&gt;0</formula>
    </cfRule>
  </conditionalFormatting>
  <conditionalFormatting sqref="L20">
    <cfRule type="expression" dxfId="143" priority="5" stopIfTrue="1">
      <formula>ABS(ROUND(L20,0)-L20)&gt;0</formula>
    </cfRule>
  </conditionalFormatting>
  <conditionalFormatting sqref="Q20:S20">
    <cfRule type="expression" dxfId="142" priority="4" stopIfTrue="1">
      <formula>ABS(ROUND(Q20,0)-Q20)&gt;0</formula>
    </cfRule>
  </conditionalFormatting>
  <conditionalFormatting sqref="X28 X8:X13 X19:X23">
    <cfRule type="cellIs" dxfId="141" priority="23" stopIfTrue="1" operator="equal">
      <formula>0</formula>
    </cfRule>
    <cfRule type="cellIs" dxfId="140" priority="24" stopIfTrue="1" operator="notEqual">
      <formula>0</formula>
    </cfRule>
  </conditionalFormatting>
  <conditionalFormatting sqref="Q10:S10 L10:O10 I10:J10 G10 C10:E10">
    <cfRule type="expression" dxfId="139" priority="3" stopIfTrue="1">
      <formula>ABS(ROUND(C10,0)-C10)&gt;0</formula>
    </cfRule>
  </conditionalFormatting>
  <conditionalFormatting sqref="C33:U35">
    <cfRule type="expression" dxfId="138" priority="26">
      <formula>IF(C58="IGNORE","TRUE","FALSE")</formula>
    </cfRule>
    <cfRule type="expression" dxfId="137" priority="27">
      <formula>IF(C58="FLAG","TRUE","FALSE")</formula>
    </cfRule>
  </conditionalFormatting>
  <conditionalFormatting sqref="R30">
    <cfRule type="expression" dxfId="136" priority="2" stopIfTrue="1">
      <formula>ABS(ROUND(R30,0)-R30)&gt;0</formula>
    </cfRule>
  </conditionalFormatting>
  <conditionalFormatting sqref="C8">
    <cfRule type="expression" dxfId="135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B1:X60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79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0</v>
      </c>
      <c r="F8" s="34">
        <f>SUM(D8:E8)</f>
        <v>0</v>
      </c>
      <c r="G8" s="33">
        <v>0</v>
      </c>
      <c r="H8" s="34">
        <f>SUM(C8,F8,G8)</f>
        <v>0</v>
      </c>
      <c r="I8" s="33">
        <v>0</v>
      </c>
      <c r="J8" s="33">
        <v>0</v>
      </c>
      <c r="K8" s="34">
        <f>SUM(I8:J8)</f>
        <v>0</v>
      </c>
      <c r="L8" s="33">
        <v>0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0</v>
      </c>
      <c r="V8" s="4"/>
      <c r="W8" s="11">
        <v>0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0</v>
      </c>
      <c r="E12" s="33">
        <v>0</v>
      </c>
      <c r="F12" s="34">
        <f>SUM(D12:E12)</f>
        <v>0</v>
      </c>
      <c r="G12" s="33">
        <v>0</v>
      </c>
      <c r="H12" s="34">
        <f>SUM(C12,F12,G12)</f>
        <v>0</v>
      </c>
      <c r="I12" s="33">
        <v>0</v>
      </c>
      <c r="J12" s="33">
        <v>0</v>
      </c>
      <c r="K12" s="34">
        <f>SUM(I12:J12)</f>
        <v>0</v>
      </c>
      <c r="L12" s="33">
        <v>0</v>
      </c>
      <c r="M12" s="33">
        <v>0</v>
      </c>
      <c r="N12" s="33">
        <v>0</v>
      </c>
      <c r="O12" s="33">
        <v>1395</v>
      </c>
      <c r="P12" s="34">
        <f>SUM(M12:O12)</f>
        <v>1395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1395</v>
      </c>
      <c r="V12" s="4"/>
      <c r="W12" s="11">
        <v>1395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0</v>
      </c>
      <c r="E13" s="21">
        <f t="shared" si="1"/>
        <v>0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  <c r="K13" s="21">
        <f t="shared" si="1"/>
        <v>0</v>
      </c>
      <c r="L13" s="21">
        <f t="shared" si="1"/>
        <v>0</v>
      </c>
      <c r="M13" s="21">
        <f t="shared" si="1"/>
        <v>0</v>
      </c>
      <c r="N13" s="21">
        <f t="shared" si="1"/>
        <v>0</v>
      </c>
      <c r="O13" s="21">
        <f t="shared" si="1"/>
        <v>1395</v>
      </c>
      <c r="P13" s="21">
        <f t="shared" si="1"/>
        <v>1395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1395</v>
      </c>
      <c r="V13" s="4"/>
      <c r="W13" s="11">
        <v>1395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0</v>
      </c>
      <c r="E16" s="21">
        <f t="shared" si="2"/>
        <v>0</v>
      </c>
      <c r="F16" s="21">
        <f t="shared" si="2"/>
        <v>0</v>
      </c>
      <c r="G16" s="21">
        <f t="shared" si="2"/>
        <v>0</v>
      </c>
      <c r="H16" s="21">
        <f t="shared" si="2"/>
        <v>0</v>
      </c>
      <c r="I16" s="21">
        <f t="shared" si="2"/>
        <v>0</v>
      </c>
      <c r="J16" s="21">
        <f t="shared" si="2"/>
        <v>0</v>
      </c>
      <c r="K16" s="21">
        <f t="shared" si="2"/>
        <v>0</v>
      </c>
      <c r="L16" s="21">
        <f t="shared" si="2"/>
        <v>0</v>
      </c>
      <c r="M16" s="21">
        <f t="shared" si="2"/>
        <v>0</v>
      </c>
      <c r="N16" s="21">
        <f t="shared" si="2"/>
        <v>0</v>
      </c>
      <c r="O16" s="21">
        <f t="shared" si="2"/>
        <v>1221</v>
      </c>
      <c r="P16" s="21">
        <f t="shared" si="2"/>
        <v>1221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1221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-174</v>
      </c>
      <c r="P20" s="34">
        <f>SUM(M20:O20)</f>
        <v>-174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-174</v>
      </c>
      <c r="W20" s="11">
        <v>-174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0</v>
      </c>
      <c r="F22" s="34">
        <f>SUM(D22:E22)</f>
        <v>0</v>
      </c>
      <c r="G22" s="33">
        <v>0</v>
      </c>
      <c r="H22" s="34">
        <f>SUM(C22,F22,G22)</f>
        <v>0</v>
      </c>
      <c r="I22" s="33">
        <v>0</v>
      </c>
      <c r="J22" s="33">
        <v>0</v>
      </c>
      <c r="K22" s="34">
        <f>SUM(I22:J22)</f>
        <v>0</v>
      </c>
      <c r="L22" s="33">
        <v>0</v>
      </c>
      <c r="M22" s="33">
        <v>0</v>
      </c>
      <c r="N22" s="33">
        <v>0</v>
      </c>
      <c r="O22" s="33">
        <v>-641</v>
      </c>
      <c r="P22" s="34">
        <f>SUM(M22:O22)</f>
        <v>-641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-641</v>
      </c>
      <c r="V22" s="4"/>
      <c r="W22" s="11">
        <v>-641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0</v>
      </c>
      <c r="F23" s="21">
        <f t="shared" si="3"/>
        <v>0</v>
      </c>
      <c r="G23" s="21">
        <f t="shared" si="3"/>
        <v>0</v>
      </c>
      <c r="H23" s="21">
        <f t="shared" si="3"/>
        <v>0</v>
      </c>
      <c r="I23" s="21">
        <f t="shared" si="3"/>
        <v>0</v>
      </c>
      <c r="J23" s="21">
        <f t="shared" si="3"/>
        <v>0</v>
      </c>
      <c r="K23" s="21">
        <f t="shared" si="3"/>
        <v>0</v>
      </c>
      <c r="L23" s="21">
        <f t="shared" si="3"/>
        <v>0</v>
      </c>
      <c r="M23" s="21">
        <f t="shared" si="3"/>
        <v>0</v>
      </c>
      <c r="N23" s="21">
        <f t="shared" si="3"/>
        <v>0</v>
      </c>
      <c r="O23" s="21">
        <f t="shared" si="3"/>
        <v>-815</v>
      </c>
      <c r="P23" s="21">
        <f t="shared" si="3"/>
        <v>-815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-815</v>
      </c>
      <c r="V23" s="4"/>
      <c r="W23" s="11">
        <v>-815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0</v>
      </c>
      <c r="F26" s="21">
        <f t="shared" si="4"/>
        <v>0</v>
      </c>
      <c r="G26" s="21">
        <f t="shared" si="4"/>
        <v>0</v>
      </c>
      <c r="H26" s="21">
        <f t="shared" si="4"/>
        <v>0</v>
      </c>
      <c r="I26" s="21">
        <f t="shared" si="4"/>
        <v>0</v>
      </c>
      <c r="J26" s="21">
        <f t="shared" si="4"/>
        <v>0</v>
      </c>
      <c r="K26" s="21">
        <f t="shared" si="4"/>
        <v>0</v>
      </c>
      <c r="L26" s="21">
        <f t="shared" si="4"/>
        <v>0</v>
      </c>
      <c r="M26" s="21">
        <f t="shared" si="4"/>
        <v>0</v>
      </c>
      <c r="N26" s="21">
        <f t="shared" si="4"/>
        <v>0</v>
      </c>
      <c r="O26" s="21">
        <f t="shared" si="4"/>
        <v>-641</v>
      </c>
      <c r="P26" s="21">
        <f t="shared" si="4"/>
        <v>-641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-641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0</v>
      </c>
      <c r="E28" s="17">
        <f t="shared" si="5"/>
        <v>0</v>
      </c>
      <c r="F28" s="17">
        <f t="shared" si="5"/>
        <v>0</v>
      </c>
      <c r="G28" s="17">
        <f t="shared" si="5"/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0</v>
      </c>
      <c r="N28" s="17">
        <f t="shared" si="5"/>
        <v>0</v>
      </c>
      <c r="O28" s="17">
        <f t="shared" si="5"/>
        <v>580</v>
      </c>
      <c r="P28" s="17">
        <f t="shared" si="5"/>
        <v>580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580</v>
      </c>
      <c r="V28" s="4"/>
      <c r="W28" s="11">
        <v>580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1181</v>
      </c>
      <c r="P33" s="38">
        <v>1181</v>
      </c>
      <c r="Q33" s="38">
        <v>0</v>
      </c>
      <c r="R33" s="38">
        <v>0</v>
      </c>
      <c r="S33" s="38">
        <v>0</v>
      </c>
      <c r="T33" s="38">
        <v>0</v>
      </c>
      <c r="U33" s="38">
        <v>1181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-518</v>
      </c>
      <c r="P34" s="38">
        <v>-518</v>
      </c>
      <c r="Q34" s="38">
        <v>0</v>
      </c>
      <c r="R34" s="38">
        <v>0</v>
      </c>
      <c r="S34" s="38">
        <v>0</v>
      </c>
      <c r="T34" s="38">
        <v>0</v>
      </c>
      <c r="U34" s="38">
        <v>-518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663</v>
      </c>
      <c r="P35" s="38">
        <v>663</v>
      </c>
      <c r="Q35" s="38">
        <v>0</v>
      </c>
      <c r="R35" s="38">
        <v>0</v>
      </c>
      <c r="S35" s="38">
        <v>0</v>
      </c>
      <c r="T35" s="38">
        <v>0</v>
      </c>
      <c r="U35" s="38">
        <v>663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>
      <c r="C54" s="69">
        <f>C16-C33</f>
        <v>0</v>
      </c>
      <c r="D54" s="69">
        <f>D16-D33</f>
        <v>0</v>
      </c>
      <c r="E54" s="69">
        <f>E16-E33</f>
        <v>0</v>
      </c>
      <c r="F54" s="69">
        <f>F16-F33</f>
        <v>0</v>
      </c>
      <c r="G54" s="69">
        <f>G16-G33</f>
        <v>0</v>
      </c>
      <c r="H54" s="69">
        <f>H16-H33</f>
        <v>0</v>
      </c>
      <c r="I54" s="69">
        <f>I16-I33</f>
        <v>0</v>
      </c>
      <c r="J54" s="69">
        <f>J16-J33</f>
        <v>0</v>
      </c>
      <c r="K54" s="69">
        <f>K16-K33</f>
        <v>0</v>
      </c>
      <c r="L54" s="69">
        <f>L16-L33</f>
        <v>0</v>
      </c>
      <c r="M54" s="69">
        <f>M16-M33</f>
        <v>0</v>
      </c>
      <c r="N54" s="69">
        <f>N16-N33</f>
        <v>0</v>
      </c>
      <c r="O54" s="69">
        <f>O16-O33</f>
        <v>40</v>
      </c>
      <c r="P54" s="69">
        <f>P16-P33</f>
        <v>40</v>
      </c>
      <c r="Q54" s="69">
        <f>Q16-Q33</f>
        <v>0</v>
      </c>
      <c r="R54" s="69">
        <f>R16-R33</f>
        <v>0</v>
      </c>
      <c r="S54" s="69">
        <f>S16-S33</f>
        <v>0</v>
      </c>
      <c r="T54" s="69">
        <f>T16-T33</f>
        <v>0</v>
      </c>
      <c r="U54" s="69">
        <f>U16-U33</f>
        <v>40</v>
      </c>
    </row>
    <row r="55" spans="2:21">
      <c r="C55" s="69">
        <f>C26-C34</f>
        <v>0</v>
      </c>
      <c r="D55" s="69">
        <f>D26-D34</f>
        <v>0</v>
      </c>
      <c r="E55" s="69">
        <f>E26-E34</f>
        <v>0</v>
      </c>
      <c r="F55" s="69">
        <f>F26-F34</f>
        <v>0</v>
      </c>
      <c r="G55" s="69">
        <f>G26-G34</f>
        <v>0</v>
      </c>
      <c r="H55" s="69">
        <f>H26-H34</f>
        <v>0</v>
      </c>
      <c r="I55" s="69">
        <f>I26-I34</f>
        <v>0</v>
      </c>
      <c r="J55" s="69">
        <f>J26-J34</f>
        <v>0</v>
      </c>
      <c r="K55" s="69">
        <f>K26-K34</f>
        <v>0</v>
      </c>
      <c r="L55" s="69">
        <f>L26-L34</f>
        <v>0</v>
      </c>
      <c r="M55" s="69">
        <f>M26-M34</f>
        <v>0</v>
      </c>
      <c r="N55" s="69">
        <f>N26-N34</f>
        <v>0</v>
      </c>
      <c r="O55" s="69">
        <f>O26-O34</f>
        <v>-123</v>
      </c>
      <c r="P55" s="69">
        <f>P26-P34</f>
        <v>-123</v>
      </c>
      <c r="Q55" s="69">
        <f>Q26-Q34</f>
        <v>0</v>
      </c>
      <c r="R55" s="69">
        <f>R26-R34</f>
        <v>0</v>
      </c>
      <c r="S55" s="69">
        <f>S26-S34</f>
        <v>0</v>
      </c>
      <c r="T55" s="69">
        <f>T26-T34</f>
        <v>0</v>
      </c>
      <c r="U55" s="69">
        <f>U26-U34</f>
        <v>-123</v>
      </c>
    </row>
    <row r="56" spans="2:21">
      <c r="C56" s="69">
        <f>C28-C35</f>
        <v>0</v>
      </c>
      <c r="D56" s="69">
        <f>D28-D35</f>
        <v>0</v>
      </c>
      <c r="E56" s="69">
        <f>E28-E35</f>
        <v>0</v>
      </c>
      <c r="F56" s="69">
        <f>F28-F35</f>
        <v>0</v>
      </c>
      <c r="G56" s="69">
        <f>G28-G35</f>
        <v>0</v>
      </c>
      <c r="H56" s="69">
        <f>H28-H35</f>
        <v>0</v>
      </c>
      <c r="I56" s="69">
        <f>I28-I35</f>
        <v>0</v>
      </c>
      <c r="J56" s="69">
        <f>J28-J35</f>
        <v>0</v>
      </c>
      <c r="K56" s="69">
        <f>K28-K35</f>
        <v>0</v>
      </c>
      <c r="L56" s="69">
        <f>L28-L35</f>
        <v>0</v>
      </c>
      <c r="M56" s="69">
        <f>M28-M35</f>
        <v>0</v>
      </c>
      <c r="N56" s="69">
        <f>N28-N35</f>
        <v>0</v>
      </c>
      <c r="O56" s="69">
        <f>O28-O35</f>
        <v>-83</v>
      </c>
      <c r="P56" s="69">
        <f>P28-P35</f>
        <v>-83</v>
      </c>
      <c r="Q56" s="69">
        <f>Q28-Q35</f>
        <v>0</v>
      </c>
      <c r="R56" s="69">
        <f>R28-R35</f>
        <v>0</v>
      </c>
      <c r="S56" s="69">
        <f>S28-S35</f>
        <v>0</v>
      </c>
      <c r="T56" s="69">
        <f>T28-T35</f>
        <v>0</v>
      </c>
      <c r="U56" s="69">
        <f>U28-U35</f>
        <v>-83</v>
      </c>
    </row>
    <row r="57" spans="2:21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2:21">
      <c r="C58" s="68" t="str">
        <f>IF(AND(OR(C54&gt;1000,C54&lt;-1000),IF(ISERROR(C54/C33),TRUE,OR(C54/C33&gt;0.05,C54/C33&lt;-0.05))),"FLAG","IGNORE")</f>
        <v>IGNORE</v>
      </c>
      <c r="D58" s="68" t="str">
        <f>IF(AND(OR(D54&gt;1000,D54&lt;-1000),IF(ISERROR(D54/D33),TRUE,OR(D54/D33&gt;0.05,D54/D33&lt;-0.05))),"FLAG","IGNORE")</f>
        <v>IGNORE</v>
      </c>
      <c r="E58" s="68" t="str">
        <f>IF(AND(OR(E54&gt;1000,E54&lt;-1000),IF(ISERROR(E54/E33),TRUE,OR(E54/E33&gt;0.05,E54/E33&lt;-0.05))),"FLAG","IGNORE")</f>
        <v>IGNORE</v>
      </c>
      <c r="F58" s="68" t="str">
        <f>IF(AND(OR(F54&gt;1000,F54&lt;-1000),IF(ISERROR(F54/F33),TRUE,OR(F54/F33&gt;0.05,F54/F33&lt;-0.05))),"FLAG","IGNORE")</f>
        <v>IGNORE</v>
      </c>
      <c r="G58" s="68" t="str">
        <f>IF(AND(OR(G54&gt;1000,G54&lt;-1000),IF(ISERROR(G54/G33),TRUE,OR(G54/G33&gt;0.05,G54/G33&lt;-0.05))),"FLAG","IGNORE")</f>
        <v>IGNORE</v>
      </c>
      <c r="H58" s="68" t="str">
        <f>IF(AND(OR(H54&gt;1000,H54&lt;-1000),IF(ISERROR(H54/H33),TRUE,OR(H54/H33&gt;0.05,H54/H33&lt;-0.05))),"FLAG","IGNORE")</f>
        <v>IGNORE</v>
      </c>
      <c r="I58" s="68" t="str">
        <f>IF(AND(OR(I54&gt;1000,I54&lt;-1000),IF(ISERROR(I54/I33),TRUE,OR(I54/I33&gt;0.05,I54/I33&lt;-0.05))),"FLAG","IGNORE")</f>
        <v>IGNORE</v>
      </c>
      <c r="J58" s="68" t="str">
        <f>IF(AND(OR(J54&gt;1000,J54&lt;-1000),IF(ISERROR(J54/J33),TRUE,OR(J54/J33&gt;0.05,J54/J33&lt;-0.05))),"FLAG","IGNORE")</f>
        <v>IGNORE</v>
      </c>
      <c r="K58" s="68" t="str">
        <f>IF(AND(OR(K54&gt;1000,K54&lt;-1000),IF(ISERROR(K54/K33),TRUE,OR(K54/K33&gt;0.05,K54/K33&lt;-0.05))),"FLAG","IGNORE")</f>
        <v>IGNORE</v>
      </c>
      <c r="L58" s="68" t="str">
        <f>IF(AND(OR(L54&gt;1000,L54&lt;-1000),IF(ISERROR(L54/L33),TRUE,OR(L54/L33&gt;0.05,L54/L33&lt;-0.05))),"FLAG","IGNORE")</f>
        <v>IGNORE</v>
      </c>
      <c r="M58" s="68" t="str">
        <f>IF(AND(OR(M54&gt;1000,M54&lt;-1000),IF(ISERROR(M54/M33),TRUE,OR(M54/M33&gt;0.05,M54/M33&lt;-0.05))),"FLAG","IGNORE")</f>
        <v>IGNORE</v>
      </c>
      <c r="N58" s="68" t="str">
        <f>IF(AND(OR(N54&gt;1000,N54&lt;-1000),IF(ISERROR(N54/N33),TRUE,OR(N54/N33&gt;0.05,N54/N33&lt;-0.05))),"FLAG","IGNORE")</f>
        <v>IGNORE</v>
      </c>
      <c r="O58" s="68" t="str">
        <f>IF(AND(OR(O54&gt;1000,O54&lt;-1000),IF(ISERROR(O54/O33),TRUE,OR(O54/O33&gt;0.05,O54/O33&lt;-0.05))),"FLAG","IGNORE")</f>
        <v>IGNORE</v>
      </c>
      <c r="P58" s="68" t="str">
        <f>IF(AND(OR(P54&gt;1000,P54&lt;-1000),IF(ISERROR(P54/P33),TRUE,OR(P54/P33&gt;0.05,P54/P33&lt;-0.05))),"FLAG","IGNORE")</f>
        <v>IGNORE</v>
      </c>
      <c r="Q58" s="68" t="str">
        <f>IF(AND(OR(Q54&gt;1000,Q54&lt;-1000),IF(ISERROR(Q54/Q33),TRUE,OR(Q54/Q33&gt;0.05,Q54/Q33&lt;-0.05))),"FLAG","IGNORE")</f>
        <v>IGNORE</v>
      </c>
      <c r="R58" s="68" t="str">
        <f>IF(AND(OR(R54&gt;1000,R54&lt;-1000),IF(ISERROR(R54/R33),TRUE,OR(R54/R33&gt;0.05,R54/R33&lt;-0.05))),"FLAG","IGNORE")</f>
        <v>IGNORE</v>
      </c>
      <c r="S58" s="68" t="str">
        <f>IF(AND(OR(S54&gt;1000,S54&lt;-1000),IF(ISERROR(S54/S33),TRUE,OR(S54/S33&gt;0.05,S54/S33&lt;-0.05))),"FLAG","IGNORE")</f>
        <v>IGNORE</v>
      </c>
      <c r="T58" s="68" t="str">
        <f>IF(AND(OR(T54&gt;1000,T54&lt;-1000),IF(ISERROR(T54/T33),TRUE,OR(T54/T33&gt;0.05,T54/T33&lt;-0.05))),"FLAG","IGNORE")</f>
        <v>IGNORE</v>
      </c>
      <c r="U58" s="68" t="str">
        <f>IF(AND(OR(U54&gt;1000,U54&lt;-1000),IF(ISERROR(U54/U33),TRUE,OR(U54/U33&gt;0.05,U54/U33&lt;-0.05))),"FLAG","IGNORE")</f>
        <v>IGNORE</v>
      </c>
    </row>
    <row r="59" spans="2:21">
      <c r="C59" s="68" t="str">
        <f>IF(AND(OR(C55&gt;1000,C55&lt;-1000),IF(ISERROR(C55/C34),TRUE,OR(C55/C34&gt;0.05,C55/C34&lt;-0.05))),"FLAG","IGNORE")</f>
        <v>IGNORE</v>
      </c>
      <c r="D59" s="68" t="str">
        <f>IF(AND(OR(D55&gt;1000,D55&lt;-1000),IF(ISERROR(D55/D34),TRUE,OR(D55/D34&gt;0.05,D55/D34&lt;-0.05))),"FLAG","IGNORE")</f>
        <v>IGNORE</v>
      </c>
      <c r="E59" s="68" t="str">
        <f>IF(AND(OR(E55&gt;1000,E55&lt;-1000),IF(ISERROR(E55/E34),TRUE,OR(E55/E34&gt;0.05,E55/E34&lt;-0.05))),"FLAG","IGNORE")</f>
        <v>IGNORE</v>
      </c>
      <c r="F59" s="68" t="str">
        <f>IF(AND(OR(F55&gt;1000,F55&lt;-1000),IF(ISERROR(F55/F34),TRUE,OR(F55/F34&gt;0.05,F55/F34&lt;-0.05))),"FLAG","IGNORE")</f>
        <v>IGNORE</v>
      </c>
      <c r="G59" s="68" t="str">
        <f>IF(AND(OR(G55&gt;1000,G55&lt;-1000),IF(ISERROR(G55/G34),TRUE,OR(G55/G34&gt;0.05,G55/G34&lt;-0.05))),"FLAG","IGNORE")</f>
        <v>IGNORE</v>
      </c>
      <c r="H59" s="68" t="str">
        <f>IF(AND(OR(H55&gt;1000,H55&lt;-1000),IF(ISERROR(H55/H34),TRUE,OR(H55/H34&gt;0.05,H55/H34&lt;-0.05))),"FLAG","IGNORE")</f>
        <v>IGNORE</v>
      </c>
      <c r="I59" s="68" t="str">
        <f>IF(AND(OR(I55&gt;1000,I55&lt;-1000),IF(ISERROR(I55/I34),TRUE,OR(I55/I34&gt;0.05,I55/I34&lt;-0.05))),"FLAG","IGNORE")</f>
        <v>IGNORE</v>
      </c>
      <c r="J59" s="68" t="str">
        <f>IF(AND(OR(J55&gt;1000,J55&lt;-1000),IF(ISERROR(J55/J34),TRUE,OR(J55/J34&gt;0.05,J55/J34&lt;-0.05))),"FLAG","IGNORE")</f>
        <v>IGNORE</v>
      </c>
      <c r="K59" s="68" t="str">
        <f>IF(AND(OR(K55&gt;1000,K55&lt;-1000),IF(ISERROR(K55/K34),TRUE,OR(K55/K34&gt;0.05,K55/K34&lt;-0.05))),"FLAG","IGNORE")</f>
        <v>IGNORE</v>
      </c>
      <c r="L59" s="68" t="str">
        <f>IF(AND(OR(L55&gt;1000,L55&lt;-1000),IF(ISERROR(L55/L34),TRUE,OR(L55/L34&gt;0.05,L55/L34&lt;-0.05))),"FLAG","IGNORE")</f>
        <v>IGNORE</v>
      </c>
      <c r="M59" s="68" t="str">
        <f>IF(AND(OR(M55&gt;1000,M55&lt;-1000),IF(ISERROR(M55/M34),TRUE,OR(M55/M34&gt;0.05,M55/M34&lt;-0.05))),"FLAG","IGNORE")</f>
        <v>IGNORE</v>
      </c>
      <c r="N59" s="68" t="str">
        <f>IF(AND(OR(N55&gt;1000,N55&lt;-1000),IF(ISERROR(N55/N34),TRUE,OR(N55/N34&gt;0.05,N55/N34&lt;-0.05))),"FLAG","IGNORE")</f>
        <v>IGNORE</v>
      </c>
      <c r="O59" s="68" t="str">
        <f>IF(AND(OR(O55&gt;1000,O55&lt;-1000),IF(ISERROR(O55/O34),TRUE,OR(O55/O34&gt;0.05,O55/O34&lt;-0.05))),"FLAG","IGNORE")</f>
        <v>IGNORE</v>
      </c>
      <c r="P59" s="68" t="str">
        <f>IF(AND(OR(P55&gt;1000,P55&lt;-1000),IF(ISERROR(P55/P34),TRUE,OR(P55/P34&gt;0.05,P55/P34&lt;-0.05))),"FLAG","IGNORE")</f>
        <v>IGNORE</v>
      </c>
      <c r="Q59" s="68" t="str">
        <f>IF(AND(OR(Q55&gt;1000,Q55&lt;-1000),IF(ISERROR(Q55/Q34),TRUE,OR(Q55/Q34&gt;0.05,Q55/Q34&lt;-0.05))),"FLAG","IGNORE")</f>
        <v>IGNORE</v>
      </c>
      <c r="R59" s="68" t="str">
        <f>IF(AND(OR(R55&gt;1000,R55&lt;-1000),IF(ISERROR(R55/R34),TRUE,OR(R55/R34&gt;0.05,R55/R34&lt;-0.05))),"FLAG","IGNORE")</f>
        <v>IGNORE</v>
      </c>
      <c r="S59" s="68" t="str">
        <f>IF(AND(OR(S55&gt;1000,S55&lt;-1000),IF(ISERROR(S55/S34),TRUE,OR(S55/S34&gt;0.05,S55/S34&lt;-0.05))),"FLAG","IGNORE")</f>
        <v>IGNORE</v>
      </c>
      <c r="T59" s="68" t="str">
        <f>IF(AND(OR(T55&gt;1000,T55&lt;-1000),IF(ISERROR(T55/T34),TRUE,OR(T55/T34&gt;0.05,T55/T34&lt;-0.05))),"FLAG","IGNORE")</f>
        <v>IGNORE</v>
      </c>
      <c r="U59" s="68" t="str">
        <f>IF(AND(OR(U55&gt;1000,U55&lt;-1000),IF(ISERROR(U55/U34),TRUE,OR(U55/U34&gt;0.05,U55/U34&lt;-0.05))),"FLAG","IGNORE")</f>
        <v>IGNORE</v>
      </c>
    </row>
    <row r="60" spans="2:21">
      <c r="C60" s="68" t="str">
        <f>IF(AND(OR(C56&gt;1000,C56&lt;-1000),IF(ISERROR(C56/C35),TRUE,OR(C56/C35&gt;0.05,C56/C35&lt;-0.05))),"FLAG","IGNORE")</f>
        <v>IGNORE</v>
      </c>
      <c r="D60" s="68" t="str">
        <f>IF(AND(OR(D56&gt;1000,D56&lt;-1000),IF(ISERROR(D56/D35),TRUE,OR(D56/D35&gt;0.05,D56/D35&lt;-0.05))),"FLAG","IGNORE")</f>
        <v>IGNORE</v>
      </c>
      <c r="E60" s="68" t="str">
        <f>IF(AND(OR(E56&gt;1000,E56&lt;-1000),IF(ISERROR(E56/E35),TRUE,OR(E56/E35&gt;0.05,E56/E35&lt;-0.05))),"FLAG","IGNORE")</f>
        <v>IGNORE</v>
      </c>
      <c r="F60" s="68" t="str">
        <f>IF(AND(OR(F56&gt;1000,F56&lt;-1000),IF(ISERROR(F56/F35),TRUE,OR(F56/F35&gt;0.05,F56/F35&lt;-0.05))),"FLAG","IGNORE")</f>
        <v>IGNORE</v>
      </c>
      <c r="G60" s="68" t="str">
        <f>IF(AND(OR(G56&gt;1000,G56&lt;-1000),IF(ISERROR(G56/G35),TRUE,OR(G56/G35&gt;0.05,G56/G35&lt;-0.05))),"FLAG","IGNORE")</f>
        <v>IGNORE</v>
      </c>
      <c r="H60" s="68" t="str">
        <f>IF(AND(OR(H56&gt;1000,H56&lt;-1000),IF(ISERROR(H56/H35),TRUE,OR(H56/H35&gt;0.05,H56/H35&lt;-0.05))),"FLAG","IGNORE")</f>
        <v>IGNORE</v>
      </c>
      <c r="I60" s="68" t="str">
        <f>IF(AND(OR(I56&gt;1000,I56&lt;-1000),IF(ISERROR(I56/I35),TRUE,OR(I56/I35&gt;0.05,I56/I35&lt;-0.05))),"FLAG","IGNORE")</f>
        <v>IGNORE</v>
      </c>
      <c r="J60" s="68" t="str">
        <f>IF(AND(OR(J56&gt;1000,J56&lt;-1000),IF(ISERROR(J56/J35),TRUE,OR(J56/J35&gt;0.05,J56/J35&lt;-0.05))),"FLAG","IGNORE")</f>
        <v>IGNORE</v>
      </c>
      <c r="K60" s="68" t="str">
        <f>IF(AND(OR(K56&gt;1000,K56&lt;-1000),IF(ISERROR(K56/K35),TRUE,OR(K56/K35&gt;0.05,K56/K35&lt;-0.05))),"FLAG","IGNORE")</f>
        <v>IGNORE</v>
      </c>
      <c r="L60" s="68" t="str">
        <f>IF(AND(OR(L56&gt;1000,L56&lt;-1000),IF(ISERROR(L56/L35),TRUE,OR(L56/L35&gt;0.05,L56/L35&lt;-0.05))),"FLAG","IGNORE")</f>
        <v>IGNORE</v>
      </c>
      <c r="M60" s="68" t="str">
        <f>IF(AND(OR(M56&gt;1000,M56&lt;-1000),IF(ISERROR(M56/M35),TRUE,OR(M56/M35&gt;0.05,M56/M35&lt;-0.05))),"FLAG","IGNORE")</f>
        <v>IGNORE</v>
      </c>
      <c r="N60" s="68" t="str">
        <f>IF(AND(OR(N56&gt;1000,N56&lt;-1000),IF(ISERROR(N56/N35),TRUE,OR(N56/N35&gt;0.05,N56/N35&lt;-0.05))),"FLAG","IGNORE")</f>
        <v>IGNORE</v>
      </c>
      <c r="O60" s="68" t="str">
        <f>IF(AND(OR(O56&gt;1000,O56&lt;-1000),IF(ISERROR(O56/O35),TRUE,OR(O56/O35&gt;0.05,O56/O35&lt;-0.05))),"FLAG","IGNORE")</f>
        <v>IGNORE</v>
      </c>
      <c r="P60" s="68" t="str">
        <f>IF(AND(OR(P56&gt;1000,P56&lt;-1000),IF(ISERROR(P56/P35),TRUE,OR(P56/P35&gt;0.05,P56/P35&lt;-0.05))),"FLAG","IGNORE")</f>
        <v>IGNORE</v>
      </c>
      <c r="Q60" s="68" t="str">
        <f>IF(AND(OR(Q56&gt;1000,Q56&lt;-1000),IF(ISERROR(Q56/Q35),TRUE,OR(Q56/Q35&gt;0.05,Q56/Q35&lt;-0.05))),"FLAG","IGNORE")</f>
        <v>IGNORE</v>
      </c>
      <c r="R60" s="68" t="str">
        <f>IF(AND(OR(R56&gt;1000,R56&lt;-1000),IF(ISERROR(R56/R35),TRUE,OR(R56/R35&gt;0.05,R56/R35&lt;-0.05))),"FLAG","IGNORE")</f>
        <v>IGNORE</v>
      </c>
      <c r="S60" s="68" t="str">
        <f>IF(AND(OR(S56&gt;1000,S56&lt;-1000),IF(ISERROR(S56/S35),TRUE,OR(S56/S35&gt;0.05,S56/S35&lt;-0.05))),"FLAG","IGNORE")</f>
        <v>IGNORE</v>
      </c>
      <c r="T60" s="68" t="str">
        <f>IF(AND(OR(T56&gt;1000,T56&lt;-1000),IF(ISERROR(T56/T35),TRUE,OR(T56/T35&gt;0.05,T56/T35&lt;-0.05))),"FLAG","IGNORE")</f>
        <v>IGNORE</v>
      </c>
      <c r="U60" s="68" t="str">
        <f>IF(AND(OR(U56&gt;1000,U56&lt;-1000),IF(ISERROR(U56/U35),TRUE,OR(U56/U35&gt;0.05,U56/U35&lt;-0.05))),"FLAG","IGNORE")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134" priority="22" stopIfTrue="1">
      <formula>ABS(ROUND(C8,0)-C8)&gt;0</formula>
    </cfRule>
  </conditionalFormatting>
  <conditionalFormatting sqref="N49 N52">
    <cfRule type="cellIs" dxfId="133" priority="25" stopIfTrue="1" operator="equal">
      <formula>"FAIL"</formula>
    </cfRule>
  </conditionalFormatting>
  <conditionalFormatting sqref="N49">
    <cfRule type="cellIs" dxfId="132" priority="21" stopIfTrue="1" operator="equal">
      <formula>"PASS"</formula>
    </cfRule>
  </conditionalFormatting>
  <conditionalFormatting sqref="N52">
    <cfRule type="cellIs" dxfId="131" priority="20" stopIfTrue="1" operator="equal">
      <formula>"PASS"</formula>
    </cfRule>
  </conditionalFormatting>
  <conditionalFormatting sqref="C21:E21">
    <cfRule type="expression" dxfId="130" priority="19" stopIfTrue="1">
      <formula>ABS(ROUND(C21,0)-C21)&gt;0</formula>
    </cfRule>
  </conditionalFormatting>
  <conditionalFormatting sqref="G21">
    <cfRule type="expression" dxfId="129" priority="18" stopIfTrue="1">
      <formula>ABS(ROUND(G21,0)-G21)&gt;0</formula>
    </cfRule>
  </conditionalFormatting>
  <conditionalFormatting sqref="I21:J21">
    <cfRule type="expression" dxfId="128" priority="17" stopIfTrue="1">
      <formula>ABS(ROUND(I21,0)-I21)&gt;0</formula>
    </cfRule>
  </conditionalFormatting>
  <conditionalFormatting sqref="L21:O21">
    <cfRule type="expression" dxfId="127" priority="16" stopIfTrue="1">
      <formula>ABS(ROUND(L21,0)-L21)&gt;0</formula>
    </cfRule>
  </conditionalFormatting>
  <conditionalFormatting sqref="Q21:S21">
    <cfRule type="expression" dxfId="126" priority="15" stopIfTrue="1">
      <formula>ABS(ROUND(Q21,0)-Q21)&gt;0</formula>
    </cfRule>
  </conditionalFormatting>
  <conditionalFormatting sqref="C9:E9">
    <cfRule type="expression" dxfId="125" priority="14" stopIfTrue="1">
      <formula>ABS(ROUND(C9,0)-C9)&gt;0</formula>
    </cfRule>
  </conditionalFormatting>
  <conditionalFormatting sqref="G9">
    <cfRule type="expression" dxfId="124" priority="13" stopIfTrue="1">
      <formula>ABS(ROUND(G9,0)-G9)&gt;0</formula>
    </cfRule>
  </conditionalFormatting>
  <conditionalFormatting sqref="I9:J9">
    <cfRule type="expression" dxfId="123" priority="12" stopIfTrue="1">
      <formula>ABS(ROUND(I9,0)-I9)&gt;0</formula>
    </cfRule>
  </conditionalFormatting>
  <conditionalFormatting sqref="L9:O9">
    <cfRule type="expression" dxfId="122" priority="11" stopIfTrue="1">
      <formula>ABS(ROUND(L9,0)-L9)&gt;0</formula>
    </cfRule>
  </conditionalFormatting>
  <conditionalFormatting sqref="Q9:S9">
    <cfRule type="expression" dxfId="121" priority="10" stopIfTrue="1">
      <formula>ABS(ROUND(Q9,0)-Q9)&gt;0</formula>
    </cfRule>
  </conditionalFormatting>
  <conditionalFormatting sqref="C20:E20">
    <cfRule type="expression" dxfId="120" priority="9" stopIfTrue="1">
      <formula>ABS(ROUND(C20,0)-C20)&gt;0</formula>
    </cfRule>
  </conditionalFormatting>
  <conditionalFormatting sqref="G20">
    <cfRule type="expression" dxfId="119" priority="8" stopIfTrue="1">
      <formula>ABS(ROUND(G20,0)-G20)&gt;0</formula>
    </cfRule>
  </conditionalFormatting>
  <conditionalFormatting sqref="I20:J20">
    <cfRule type="expression" dxfId="118" priority="7" stopIfTrue="1">
      <formula>ABS(ROUND(I20,0)-I20)&gt;0</formula>
    </cfRule>
  </conditionalFormatting>
  <conditionalFormatting sqref="M20:O20">
    <cfRule type="expression" dxfId="117" priority="6" stopIfTrue="1">
      <formula>ABS(ROUND(M20,0)-M20)&gt;0</formula>
    </cfRule>
  </conditionalFormatting>
  <conditionalFormatting sqref="L20">
    <cfRule type="expression" dxfId="116" priority="5" stopIfTrue="1">
      <formula>ABS(ROUND(L20,0)-L20)&gt;0</formula>
    </cfRule>
  </conditionalFormatting>
  <conditionalFormatting sqref="Q20:S20">
    <cfRule type="expression" dxfId="115" priority="4" stopIfTrue="1">
      <formula>ABS(ROUND(Q20,0)-Q20)&gt;0</formula>
    </cfRule>
  </conditionalFormatting>
  <conditionalFormatting sqref="X28 X8:X13 X19:X23">
    <cfRule type="cellIs" dxfId="114" priority="23" stopIfTrue="1" operator="equal">
      <formula>0</formula>
    </cfRule>
    <cfRule type="cellIs" dxfId="113" priority="24" stopIfTrue="1" operator="notEqual">
      <formula>0</formula>
    </cfRule>
  </conditionalFormatting>
  <conditionalFormatting sqref="Q10:S10 L10:O10 I10:J10 G10 C10:E10">
    <cfRule type="expression" dxfId="112" priority="3" stopIfTrue="1">
      <formula>ABS(ROUND(C10,0)-C10)&gt;0</formula>
    </cfRule>
  </conditionalFormatting>
  <conditionalFormatting sqref="C33:U35">
    <cfRule type="expression" dxfId="111" priority="26">
      <formula>IF(C58="IGNORE","TRUE","FALSE")</formula>
    </cfRule>
    <cfRule type="expression" dxfId="110" priority="27">
      <formula>IF(C58="FLAG","TRUE","FALSE")</formula>
    </cfRule>
  </conditionalFormatting>
  <conditionalFormatting sqref="R30">
    <cfRule type="expression" dxfId="109" priority="2" stopIfTrue="1">
      <formula>ABS(ROUND(R30,0)-R30)&gt;0</formula>
    </cfRule>
  </conditionalFormatting>
  <conditionalFormatting sqref="C8">
    <cfRule type="expression" dxfId="108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B1:X62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80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0</v>
      </c>
      <c r="F8" s="34">
        <f>SUM(D8:E8)</f>
        <v>0</v>
      </c>
      <c r="G8" s="33">
        <v>0</v>
      </c>
      <c r="H8" s="34">
        <f>SUM(C8,F8,G8)</f>
        <v>0</v>
      </c>
      <c r="I8" s="33">
        <v>0</v>
      </c>
      <c r="J8" s="33">
        <v>0</v>
      </c>
      <c r="K8" s="34">
        <f>SUM(I8:J8)</f>
        <v>0</v>
      </c>
      <c r="L8" s="33">
        <v>0</v>
      </c>
      <c r="M8" s="33">
        <v>0</v>
      </c>
      <c r="N8" s="33">
        <v>0</v>
      </c>
      <c r="O8" s="33">
        <v>45</v>
      </c>
      <c r="P8" s="34">
        <f>SUM(M8:O8)</f>
        <v>45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45</v>
      </c>
      <c r="V8" s="4"/>
      <c r="W8" s="11">
        <v>45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>W11-U11</f>
        <v>0</v>
      </c>
    </row>
    <row r="12" spans="2:24" ht="12.75" customHeight="1">
      <c r="B12" s="39" t="s">
        <v>11</v>
      </c>
      <c r="C12" s="33">
        <v>0</v>
      </c>
      <c r="D12" s="33">
        <v>0</v>
      </c>
      <c r="E12" s="33">
        <v>0</v>
      </c>
      <c r="F12" s="34">
        <f>SUM(D12:E12)</f>
        <v>0</v>
      </c>
      <c r="G12" s="33">
        <v>0</v>
      </c>
      <c r="H12" s="34">
        <f>SUM(C12,F12,G12)</f>
        <v>0</v>
      </c>
      <c r="I12" s="33">
        <v>0</v>
      </c>
      <c r="J12" s="33">
        <v>0</v>
      </c>
      <c r="K12" s="34">
        <f>SUM(I12:J12)</f>
        <v>0</v>
      </c>
      <c r="L12" s="33">
        <v>0</v>
      </c>
      <c r="M12" s="33">
        <v>0</v>
      </c>
      <c r="N12" s="33">
        <v>0</v>
      </c>
      <c r="O12" s="33">
        <v>4433</v>
      </c>
      <c r="P12" s="34">
        <f>SUM(M12:O12)</f>
        <v>4433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4433</v>
      </c>
      <c r="V12" s="4"/>
      <c r="W12" s="11">
        <v>4433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0</v>
      </c>
      <c r="E13" s="21">
        <f t="shared" si="1"/>
        <v>0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  <c r="K13" s="21">
        <f t="shared" si="1"/>
        <v>0</v>
      </c>
      <c r="L13" s="21">
        <f t="shared" si="1"/>
        <v>0</v>
      </c>
      <c r="M13" s="21">
        <f t="shared" si="1"/>
        <v>0</v>
      </c>
      <c r="N13" s="21">
        <f t="shared" si="1"/>
        <v>0</v>
      </c>
      <c r="O13" s="21">
        <f t="shared" si="1"/>
        <v>4478</v>
      </c>
      <c r="P13" s="21">
        <f t="shared" si="1"/>
        <v>4478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4478</v>
      </c>
      <c r="V13" s="4"/>
      <c r="W13" s="11">
        <v>4478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0</v>
      </c>
      <c r="E16" s="21">
        <f t="shared" si="2"/>
        <v>0</v>
      </c>
      <c r="F16" s="21">
        <f t="shared" si="2"/>
        <v>0</v>
      </c>
      <c r="G16" s="21">
        <f t="shared" si="2"/>
        <v>0</v>
      </c>
      <c r="H16" s="21">
        <f t="shared" si="2"/>
        <v>0</v>
      </c>
      <c r="I16" s="21">
        <f t="shared" si="2"/>
        <v>0</v>
      </c>
      <c r="J16" s="21">
        <f t="shared" si="2"/>
        <v>0</v>
      </c>
      <c r="K16" s="21">
        <f t="shared" si="2"/>
        <v>0</v>
      </c>
      <c r="L16" s="21">
        <f t="shared" si="2"/>
        <v>0</v>
      </c>
      <c r="M16" s="21">
        <f t="shared" si="2"/>
        <v>0</v>
      </c>
      <c r="N16" s="21">
        <f t="shared" si="2"/>
        <v>0</v>
      </c>
      <c r="O16" s="21">
        <f t="shared" si="2"/>
        <v>376</v>
      </c>
      <c r="P16" s="21">
        <f t="shared" si="2"/>
        <v>376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376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-4102</v>
      </c>
      <c r="P19" s="34">
        <f>SUM(M19:O19)</f>
        <v>-4102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-4102</v>
      </c>
      <c r="W19" s="11">
        <v>-4102</v>
      </c>
      <c r="X19" s="12">
        <f t="shared" ref="X19:X23" si="3"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 t="shared" si="3"/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 t="shared" si="3"/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0</v>
      </c>
      <c r="F22" s="34">
        <f>SUM(D22:E22)</f>
        <v>0</v>
      </c>
      <c r="G22" s="33">
        <v>0</v>
      </c>
      <c r="H22" s="34">
        <f>SUM(C22,F22,G22)</f>
        <v>0</v>
      </c>
      <c r="I22" s="33">
        <v>0</v>
      </c>
      <c r="J22" s="33">
        <v>0</v>
      </c>
      <c r="K22" s="34">
        <f>SUM(I22:J22)</f>
        <v>0</v>
      </c>
      <c r="L22" s="33">
        <v>0</v>
      </c>
      <c r="M22" s="33">
        <v>0</v>
      </c>
      <c r="N22" s="33">
        <v>0</v>
      </c>
      <c r="O22" s="33">
        <v>-376</v>
      </c>
      <c r="P22" s="34">
        <f>SUM(M22:O22)</f>
        <v>-376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-376</v>
      </c>
      <c r="V22" s="4"/>
      <c r="W22" s="11">
        <v>-376</v>
      </c>
      <c r="X22" s="12">
        <f t="shared" si="3"/>
        <v>0</v>
      </c>
    </row>
    <row r="23" spans="2:24" ht="12.75" customHeight="1">
      <c r="B23" s="75" t="s">
        <v>102</v>
      </c>
      <c r="C23" s="21">
        <f t="shared" ref="C23:T23" si="4">SUM(C19:C22)</f>
        <v>0</v>
      </c>
      <c r="D23" s="21">
        <f t="shared" si="4"/>
        <v>0</v>
      </c>
      <c r="E23" s="21">
        <f t="shared" si="4"/>
        <v>0</v>
      </c>
      <c r="F23" s="21">
        <f t="shared" si="4"/>
        <v>0</v>
      </c>
      <c r="G23" s="21">
        <f t="shared" si="4"/>
        <v>0</v>
      </c>
      <c r="H23" s="21">
        <f t="shared" si="4"/>
        <v>0</v>
      </c>
      <c r="I23" s="21">
        <f t="shared" si="4"/>
        <v>0</v>
      </c>
      <c r="J23" s="21">
        <f t="shared" si="4"/>
        <v>0</v>
      </c>
      <c r="K23" s="21">
        <f t="shared" si="4"/>
        <v>0</v>
      </c>
      <c r="L23" s="21">
        <f t="shared" si="4"/>
        <v>0</v>
      </c>
      <c r="M23" s="21">
        <f t="shared" si="4"/>
        <v>0</v>
      </c>
      <c r="N23" s="21">
        <f t="shared" si="4"/>
        <v>0</v>
      </c>
      <c r="O23" s="21">
        <f t="shared" si="4"/>
        <v>-4478</v>
      </c>
      <c r="P23" s="21">
        <f t="shared" si="4"/>
        <v>-4478</v>
      </c>
      <c r="Q23" s="21">
        <f t="shared" si="4"/>
        <v>0</v>
      </c>
      <c r="R23" s="21">
        <f t="shared" si="4"/>
        <v>0</v>
      </c>
      <c r="S23" s="21">
        <f t="shared" si="4"/>
        <v>0</v>
      </c>
      <c r="T23" s="21">
        <f t="shared" si="4"/>
        <v>0</v>
      </c>
      <c r="U23" s="22">
        <f>SUM(H23,K23,L23,P23,T23)</f>
        <v>-4478</v>
      </c>
      <c r="V23" s="4"/>
      <c r="W23" s="11">
        <v>-4478</v>
      </c>
      <c r="X23" s="12">
        <f t="shared" si="3"/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5">SUM(C22,C25)</f>
        <v>0</v>
      </c>
      <c r="D26" s="21">
        <f t="shared" si="5"/>
        <v>0</v>
      </c>
      <c r="E26" s="21">
        <f t="shared" si="5"/>
        <v>0</v>
      </c>
      <c r="F26" s="21">
        <f t="shared" si="5"/>
        <v>0</v>
      </c>
      <c r="G26" s="21">
        <f t="shared" si="5"/>
        <v>0</v>
      </c>
      <c r="H26" s="21">
        <f t="shared" si="5"/>
        <v>0</v>
      </c>
      <c r="I26" s="21">
        <f t="shared" si="5"/>
        <v>0</v>
      </c>
      <c r="J26" s="21">
        <f t="shared" si="5"/>
        <v>0</v>
      </c>
      <c r="K26" s="21">
        <f t="shared" si="5"/>
        <v>0</v>
      </c>
      <c r="L26" s="21">
        <f t="shared" si="5"/>
        <v>0</v>
      </c>
      <c r="M26" s="21">
        <f t="shared" si="5"/>
        <v>0</v>
      </c>
      <c r="N26" s="21">
        <f t="shared" si="5"/>
        <v>0</v>
      </c>
      <c r="O26" s="21">
        <f t="shared" si="5"/>
        <v>-376</v>
      </c>
      <c r="P26" s="21">
        <f t="shared" si="5"/>
        <v>-376</v>
      </c>
      <c r="Q26" s="21">
        <f t="shared" si="5"/>
        <v>0</v>
      </c>
      <c r="R26" s="21">
        <f t="shared" si="5"/>
        <v>0</v>
      </c>
      <c r="S26" s="21">
        <f t="shared" si="5"/>
        <v>0</v>
      </c>
      <c r="T26" s="21">
        <f t="shared" si="5"/>
        <v>0</v>
      </c>
      <c r="U26" s="22">
        <f>SUM(H26,K26,L26,P26,T26)</f>
        <v>-376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6">C13+C23</f>
        <v>0</v>
      </c>
      <c r="D28" s="17">
        <f t="shared" si="6"/>
        <v>0</v>
      </c>
      <c r="E28" s="17">
        <f t="shared" si="6"/>
        <v>0</v>
      </c>
      <c r="F28" s="17">
        <f t="shared" si="6"/>
        <v>0</v>
      </c>
      <c r="G28" s="17">
        <f t="shared" si="6"/>
        <v>0</v>
      </c>
      <c r="H28" s="17">
        <f t="shared" si="6"/>
        <v>0</v>
      </c>
      <c r="I28" s="17">
        <f t="shared" si="6"/>
        <v>0</v>
      </c>
      <c r="J28" s="17">
        <f t="shared" si="6"/>
        <v>0</v>
      </c>
      <c r="K28" s="17">
        <f t="shared" si="6"/>
        <v>0</v>
      </c>
      <c r="L28" s="17">
        <f t="shared" si="6"/>
        <v>0</v>
      </c>
      <c r="M28" s="17">
        <f t="shared" si="6"/>
        <v>0</v>
      </c>
      <c r="N28" s="17">
        <f t="shared" si="6"/>
        <v>0</v>
      </c>
      <c r="O28" s="17">
        <f t="shared" si="6"/>
        <v>0</v>
      </c>
      <c r="P28" s="17">
        <f t="shared" si="6"/>
        <v>0</v>
      </c>
      <c r="Q28" s="17">
        <f t="shared" si="6"/>
        <v>0</v>
      </c>
      <c r="R28" s="17">
        <f t="shared" si="6"/>
        <v>0</v>
      </c>
      <c r="S28" s="17">
        <f t="shared" si="6"/>
        <v>0</v>
      </c>
      <c r="T28" s="17">
        <f t="shared" si="6"/>
        <v>0</v>
      </c>
      <c r="U28" s="18">
        <f t="shared" si="6"/>
        <v>0</v>
      </c>
      <c r="V28" s="4"/>
      <c r="W28" s="11">
        <v>0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359</v>
      </c>
      <c r="P33" s="38">
        <v>359</v>
      </c>
      <c r="Q33" s="38">
        <v>0</v>
      </c>
      <c r="R33" s="38">
        <v>0</v>
      </c>
      <c r="S33" s="38">
        <v>0</v>
      </c>
      <c r="T33" s="38">
        <v>0</v>
      </c>
      <c r="U33" s="38">
        <v>359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-359</v>
      </c>
      <c r="P34" s="38">
        <v>-359</v>
      </c>
      <c r="Q34" s="38">
        <v>0</v>
      </c>
      <c r="R34" s="38">
        <v>0</v>
      </c>
      <c r="S34" s="38">
        <v>0</v>
      </c>
      <c r="T34" s="38">
        <v>0</v>
      </c>
      <c r="U34" s="38">
        <v>-359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6" spans="2:21">
      <c r="C56" s="69">
        <f>C16-C33</f>
        <v>0</v>
      </c>
      <c r="D56" s="69">
        <f>D16-D33</f>
        <v>0</v>
      </c>
      <c r="E56" s="69">
        <f>E16-E33</f>
        <v>0</v>
      </c>
      <c r="F56" s="69">
        <f>F16-F33</f>
        <v>0</v>
      </c>
      <c r="G56" s="69">
        <f>G16-G33</f>
        <v>0</v>
      </c>
      <c r="H56" s="69">
        <f>H16-H33</f>
        <v>0</v>
      </c>
      <c r="I56" s="69">
        <f>I16-I33</f>
        <v>0</v>
      </c>
      <c r="J56" s="69">
        <f>J16-J33</f>
        <v>0</v>
      </c>
      <c r="K56" s="69">
        <f>K16-K33</f>
        <v>0</v>
      </c>
      <c r="L56" s="69">
        <f>L16-L33</f>
        <v>0</v>
      </c>
      <c r="M56" s="69">
        <f>M16-M33</f>
        <v>0</v>
      </c>
      <c r="N56" s="69">
        <f>N16-N33</f>
        <v>0</v>
      </c>
      <c r="O56" s="69">
        <f>O16-O33</f>
        <v>17</v>
      </c>
      <c r="P56" s="69">
        <f>P16-P33</f>
        <v>17</v>
      </c>
      <c r="Q56" s="69">
        <f>Q16-Q33</f>
        <v>0</v>
      </c>
      <c r="R56" s="69">
        <f>R16-R33</f>
        <v>0</v>
      </c>
      <c r="S56" s="69">
        <f>S16-S33</f>
        <v>0</v>
      </c>
      <c r="T56" s="69">
        <f>T16-T33</f>
        <v>0</v>
      </c>
      <c r="U56" s="69">
        <f>U16-U33</f>
        <v>17</v>
      </c>
    </row>
    <row r="57" spans="2:21">
      <c r="C57" s="69">
        <f>C26-C34</f>
        <v>0</v>
      </c>
      <c r="D57" s="69">
        <f>D26-D34</f>
        <v>0</v>
      </c>
      <c r="E57" s="69">
        <f>E26-E34</f>
        <v>0</v>
      </c>
      <c r="F57" s="69">
        <f>F26-F34</f>
        <v>0</v>
      </c>
      <c r="G57" s="69">
        <f>G26-G34</f>
        <v>0</v>
      </c>
      <c r="H57" s="69">
        <f>H26-H34</f>
        <v>0</v>
      </c>
      <c r="I57" s="69">
        <f>I26-I34</f>
        <v>0</v>
      </c>
      <c r="J57" s="69">
        <f>J26-J34</f>
        <v>0</v>
      </c>
      <c r="K57" s="69">
        <f>K26-K34</f>
        <v>0</v>
      </c>
      <c r="L57" s="69">
        <f>L26-L34</f>
        <v>0</v>
      </c>
      <c r="M57" s="69">
        <f>M26-M34</f>
        <v>0</v>
      </c>
      <c r="N57" s="69">
        <f>N26-N34</f>
        <v>0</v>
      </c>
      <c r="O57" s="69">
        <f>O26-O34</f>
        <v>-17</v>
      </c>
      <c r="P57" s="69">
        <f>P26-P34</f>
        <v>-17</v>
      </c>
      <c r="Q57" s="69">
        <f>Q26-Q34</f>
        <v>0</v>
      </c>
      <c r="R57" s="69">
        <f>R26-R34</f>
        <v>0</v>
      </c>
      <c r="S57" s="69">
        <f>S26-S34</f>
        <v>0</v>
      </c>
      <c r="T57" s="69">
        <f>T26-T34</f>
        <v>0</v>
      </c>
      <c r="U57" s="69">
        <f>U26-U34</f>
        <v>-17</v>
      </c>
    </row>
    <row r="58" spans="2:21">
      <c r="C58" s="69">
        <f>C28-C35</f>
        <v>0</v>
      </c>
      <c r="D58" s="69">
        <f>D28-D35</f>
        <v>0</v>
      </c>
      <c r="E58" s="69">
        <f>E28-E35</f>
        <v>0</v>
      </c>
      <c r="F58" s="69">
        <f>F28-F35</f>
        <v>0</v>
      </c>
      <c r="G58" s="69">
        <f>G28-G35</f>
        <v>0</v>
      </c>
      <c r="H58" s="69">
        <f>H28-H35</f>
        <v>0</v>
      </c>
      <c r="I58" s="69">
        <f>I28-I35</f>
        <v>0</v>
      </c>
      <c r="J58" s="69">
        <f>J28-J35</f>
        <v>0</v>
      </c>
      <c r="K58" s="69">
        <f>K28-K35</f>
        <v>0</v>
      </c>
      <c r="L58" s="69">
        <f>L28-L35</f>
        <v>0</v>
      </c>
      <c r="M58" s="69">
        <f>M28-M35</f>
        <v>0</v>
      </c>
      <c r="N58" s="69">
        <f>N28-N35</f>
        <v>0</v>
      </c>
      <c r="O58" s="69">
        <f>O28-O35</f>
        <v>0</v>
      </c>
      <c r="P58" s="69">
        <f>P28-P35</f>
        <v>0</v>
      </c>
      <c r="Q58" s="69">
        <f>Q28-Q35</f>
        <v>0</v>
      </c>
      <c r="R58" s="69">
        <f>R28-R35</f>
        <v>0</v>
      </c>
      <c r="S58" s="69">
        <f>S28-S35</f>
        <v>0</v>
      </c>
      <c r="T58" s="69">
        <f>T28-T35</f>
        <v>0</v>
      </c>
      <c r="U58" s="69">
        <f>U28-U35</f>
        <v>0</v>
      </c>
    </row>
    <row r="59" spans="2:21"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</row>
    <row r="60" spans="2:21">
      <c r="C60" s="68" t="str">
        <f>IF(AND(OR(C56&gt;1000,C56&lt;-1000),IF(ISERROR(C56/C33),TRUE,OR(C56/C33&gt;0.05,C56/C33&lt;-0.05))),"FLAG","IGNORE")</f>
        <v>IGNORE</v>
      </c>
      <c r="D60" s="68" t="str">
        <f>IF(AND(OR(D56&gt;1000,D56&lt;-1000),IF(ISERROR(D56/D33),TRUE,OR(D56/D33&gt;0.05,D56/D33&lt;-0.05))),"FLAG","IGNORE")</f>
        <v>IGNORE</v>
      </c>
      <c r="E60" s="68" t="str">
        <f>IF(AND(OR(E56&gt;1000,E56&lt;-1000),IF(ISERROR(E56/E33),TRUE,OR(E56/E33&gt;0.05,E56/E33&lt;-0.05))),"FLAG","IGNORE")</f>
        <v>IGNORE</v>
      </c>
      <c r="F60" s="68" t="str">
        <f>IF(AND(OR(F56&gt;1000,F56&lt;-1000),IF(ISERROR(F56/F33),TRUE,OR(F56/F33&gt;0.05,F56/F33&lt;-0.05))),"FLAG","IGNORE")</f>
        <v>IGNORE</v>
      </c>
      <c r="G60" s="68" t="str">
        <f>IF(AND(OR(G56&gt;1000,G56&lt;-1000),IF(ISERROR(G56/G33),TRUE,OR(G56/G33&gt;0.05,G56/G33&lt;-0.05))),"FLAG","IGNORE")</f>
        <v>IGNORE</v>
      </c>
      <c r="H60" s="68" t="str">
        <f>IF(AND(OR(H56&gt;1000,H56&lt;-1000),IF(ISERROR(H56/H33),TRUE,OR(H56/H33&gt;0.05,H56/H33&lt;-0.05))),"FLAG","IGNORE")</f>
        <v>IGNORE</v>
      </c>
      <c r="I60" s="68" t="str">
        <f>IF(AND(OR(I56&gt;1000,I56&lt;-1000),IF(ISERROR(I56/I33),TRUE,OR(I56/I33&gt;0.05,I56/I33&lt;-0.05))),"FLAG","IGNORE")</f>
        <v>IGNORE</v>
      </c>
      <c r="J60" s="68" t="str">
        <f>IF(AND(OR(J56&gt;1000,J56&lt;-1000),IF(ISERROR(J56/J33),TRUE,OR(J56/J33&gt;0.05,J56/J33&lt;-0.05))),"FLAG","IGNORE")</f>
        <v>IGNORE</v>
      </c>
      <c r="K60" s="68" t="str">
        <f>IF(AND(OR(K56&gt;1000,K56&lt;-1000),IF(ISERROR(K56/K33),TRUE,OR(K56/K33&gt;0.05,K56/K33&lt;-0.05))),"FLAG","IGNORE")</f>
        <v>IGNORE</v>
      </c>
      <c r="L60" s="68" t="str">
        <f>IF(AND(OR(L56&gt;1000,L56&lt;-1000),IF(ISERROR(L56/L33),TRUE,OR(L56/L33&gt;0.05,L56/L33&lt;-0.05))),"FLAG","IGNORE")</f>
        <v>IGNORE</v>
      </c>
      <c r="M60" s="68" t="str">
        <f>IF(AND(OR(M56&gt;1000,M56&lt;-1000),IF(ISERROR(M56/M33),TRUE,OR(M56/M33&gt;0.05,M56/M33&lt;-0.05))),"FLAG","IGNORE")</f>
        <v>IGNORE</v>
      </c>
      <c r="N60" s="68" t="str">
        <f>IF(AND(OR(N56&gt;1000,N56&lt;-1000),IF(ISERROR(N56/N33),TRUE,OR(N56/N33&gt;0.05,N56/N33&lt;-0.05))),"FLAG","IGNORE")</f>
        <v>IGNORE</v>
      </c>
      <c r="O60" s="68" t="str">
        <f>IF(AND(OR(O56&gt;1000,O56&lt;-1000),IF(ISERROR(O56/O33),TRUE,OR(O56/O33&gt;0.05,O56/O33&lt;-0.05))),"FLAG","IGNORE")</f>
        <v>IGNORE</v>
      </c>
      <c r="P60" s="68" t="str">
        <f>IF(AND(OR(P56&gt;1000,P56&lt;-1000),IF(ISERROR(P56/P33),TRUE,OR(P56/P33&gt;0.05,P56/P33&lt;-0.05))),"FLAG","IGNORE")</f>
        <v>IGNORE</v>
      </c>
      <c r="Q60" s="68" t="str">
        <f>IF(AND(OR(Q56&gt;1000,Q56&lt;-1000),IF(ISERROR(Q56/Q33),TRUE,OR(Q56/Q33&gt;0.05,Q56/Q33&lt;-0.05))),"FLAG","IGNORE")</f>
        <v>IGNORE</v>
      </c>
      <c r="R60" s="68" t="str">
        <f>IF(AND(OR(R56&gt;1000,R56&lt;-1000),IF(ISERROR(R56/R33),TRUE,OR(R56/R33&gt;0.05,R56/R33&lt;-0.05))),"FLAG","IGNORE")</f>
        <v>IGNORE</v>
      </c>
      <c r="S60" s="68" t="str">
        <f>IF(AND(OR(S56&gt;1000,S56&lt;-1000),IF(ISERROR(S56/S33),TRUE,OR(S56/S33&gt;0.05,S56/S33&lt;-0.05))),"FLAG","IGNORE")</f>
        <v>IGNORE</v>
      </c>
      <c r="T60" s="68" t="str">
        <f>IF(AND(OR(T56&gt;1000,T56&lt;-1000),IF(ISERROR(T56/T33),TRUE,OR(T56/T33&gt;0.05,T56/T33&lt;-0.05))),"FLAG","IGNORE")</f>
        <v>IGNORE</v>
      </c>
      <c r="U60" s="68" t="str">
        <f>IF(AND(OR(U56&gt;1000,U56&lt;-1000),IF(ISERROR(U56/U33),TRUE,OR(U56/U33&gt;0.05,U56/U33&lt;-0.05))),"FLAG","IGNORE")</f>
        <v>IGNORE</v>
      </c>
    </row>
    <row r="61" spans="2:21">
      <c r="C61" s="68" t="str">
        <f>IF(AND(OR(C57&gt;1000,C57&lt;-1000),IF(ISERROR(C57/C34),TRUE,OR(C57/C34&gt;0.05,C57/C34&lt;-0.05))),"FLAG","IGNORE")</f>
        <v>IGNORE</v>
      </c>
      <c r="D61" s="68" t="str">
        <f>IF(AND(OR(D57&gt;1000,D57&lt;-1000),IF(ISERROR(D57/D34),TRUE,OR(D57/D34&gt;0.05,D57/D34&lt;-0.05))),"FLAG","IGNORE")</f>
        <v>IGNORE</v>
      </c>
      <c r="E61" s="68" t="str">
        <f>IF(AND(OR(E57&gt;1000,E57&lt;-1000),IF(ISERROR(E57/E34),TRUE,OR(E57/E34&gt;0.05,E57/E34&lt;-0.05))),"FLAG","IGNORE")</f>
        <v>IGNORE</v>
      </c>
      <c r="F61" s="68" t="str">
        <f>IF(AND(OR(F57&gt;1000,F57&lt;-1000),IF(ISERROR(F57/F34),TRUE,OR(F57/F34&gt;0.05,F57/F34&lt;-0.05))),"FLAG","IGNORE")</f>
        <v>IGNORE</v>
      </c>
      <c r="G61" s="68" t="str">
        <f>IF(AND(OR(G57&gt;1000,G57&lt;-1000),IF(ISERROR(G57/G34),TRUE,OR(G57/G34&gt;0.05,G57/G34&lt;-0.05))),"FLAG","IGNORE")</f>
        <v>IGNORE</v>
      </c>
      <c r="H61" s="68" t="str">
        <f>IF(AND(OR(H57&gt;1000,H57&lt;-1000),IF(ISERROR(H57/H34),TRUE,OR(H57/H34&gt;0.05,H57/H34&lt;-0.05))),"FLAG","IGNORE")</f>
        <v>IGNORE</v>
      </c>
      <c r="I61" s="68" t="str">
        <f>IF(AND(OR(I57&gt;1000,I57&lt;-1000),IF(ISERROR(I57/I34),TRUE,OR(I57/I34&gt;0.05,I57/I34&lt;-0.05))),"FLAG","IGNORE")</f>
        <v>IGNORE</v>
      </c>
      <c r="J61" s="68" t="str">
        <f>IF(AND(OR(J57&gt;1000,J57&lt;-1000),IF(ISERROR(J57/J34),TRUE,OR(J57/J34&gt;0.05,J57/J34&lt;-0.05))),"FLAG","IGNORE")</f>
        <v>IGNORE</v>
      </c>
      <c r="K61" s="68" t="str">
        <f>IF(AND(OR(K57&gt;1000,K57&lt;-1000),IF(ISERROR(K57/K34),TRUE,OR(K57/K34&gt;0.05,K57/K34&lt;-0.05))),"FLAG","IGNORE")</f>
        <v>IGNORE</v>
      </c>
      <c r="L61" s="68" t="str">
        <f>IF(AND(OR(L57&gt;1000,L57&lt;-1000),IF(ISERROR(L57/L34),TRUE,OR(L57/L34&gt;0.05,L57/L34&lt;-0.05))),"FLAG","IGNORE")</f>
        <v>IGNORE</v>
      </c>
      <c r="M61" s="68" t="str">
        <f>IF(AND(OR(M57&gt;1000,M57&lt;-1000),IF(ISERROR(M57/M34),TRUE,OR(M57/M34&gt;0.05,M57/M34&lt;-0.05))),"FLAG","IGNORE")</f>
        <v>IGNORE</v>
      </c>
      <c r="N61" s="68" t="str">
        <f>IF(AND(OR(N57&gt;1000,N57&lt;-1000),IF(ISERROR(N57/N34),TRUE,OR(N57/N34&gt;0.05,N57/N34&lt;-0.05))),"FLAG","IGNORE")</f>
        <v>IGNORE</v>
      </c>
      <c r="O61" s="68" t="str">
        <f>IF(AND(OR(O57&gt;1000,O57&lt;-1000),IF(ISERROR(O57/O34),TRUE,OR(O57/O34&gt;0.05,O57/O34&lt;-0.05))),"FLAG","IGNORE")</f>
        <v>IGNORE</v>
      </c>
      <c r="P61" s="68" t="str">
        <f>IF(AND(OR(P57&gt;1000,P57&lt;-1000),IF(ISERROR(P57/P34),TRUE,OR(P57/P34&gt;0.05,P57/P34&lt;-0.05))),"FLAG","IGNORE")</f>
        <v>IGNORE</v>
      </c>
      <c r="Q61" s="68" t="str">
        <f>IF(AND(OR(Q57&gt;1000,Q57&lt;-1000),IF(ISERROR(Q57/Q34),TRUE,OR(Q57/Q34&gt;0.05,Q57/Q34&lt;-0.05))),"FLAG","IGNORE")</f>
        <v>IGNORE</v>
      </c>
      <c r="R61" s="68" t="str">
        <f>IF(AND(OR(R57&gt;1000,R57&lt;-1000),IF(ISERROR(R57/R34),TRUE,OR(R57/R34&gt;0.05,R57/R34&lt;-0.05))),"FLAG","IGNORE")</f>
        <v>IGNORE</v>
      </c>
      <c r="S61" s="68" t="str">
        <f>IF(AND(OR(S57&gt;1000,S57&lt;-1000),IF(ISERROR(S57/S34),TRUE,OR(S57/S34&gt;0.05,S57/S34&lt;-0.05))),"FLAG","IGNORE")</f>
        <v>IGNORE</v>
      </c>
      <c r="T61" s="68" t="str">
        <f>IF(AND(OR(T57&gt;1000,T57&lt;-1000),IF(ISERROR(T57/T34),TRUE,OR(T57/T34&gt;0.05,T57/T34&lt;-0.05))),"FLAG","IGNORE")</f>
        <v>IGNORE</v>
      </c>
      <c r="U61" s="68" t="str">
        <f>IF(AND(OR(U57&gt;1000,U57&lt;-1000),IF(ISERROR(U57/U34),TRUE,OR(U57/U34&gt;0.05,U57/U34&lt;-0.05))),"FLAG","IGNORE")</f>
        <v>IGNORE</v>
      </c>
    </row>
    <row r="62" spans="2:21">
      <c r="C62" s="68" t="str">
        <f>IF(AND(OR(C58&gt;1000,C58&lt;-1000),IF(ISERROR(C58/C35),TRUE,OR(C58/C35&gt;0.05,C58/C35&lt;-0.05))),"FLAG","IGNORE")</f>
        <v>IGNORE</v>
      </c>
      <c r="D62" s="68" t="str">
        <f>IF(AND(OR(D58&gt;1000,D58&lt;-1000),IF(ISERROR(D58/D35),TRUE,OR(D58/D35&gt;0.05,D58/D35&lt;-0.05))),"FLAG","IGNORE")</f>
        <v>IGNORE</v>
      </c>
      <c r="E62" s="68" t="str">
        <f>IF(AND(OR(E58&gt;1000,E58&lt;-1000),IF(ISERROR(E58/E35),TRUE,OR(E58/E35&gt;0.05,E58/E35&lt;-0.05))),"FLAG","IGNORE")</f>
        <v>IGNORE</v>
      </c>
      <c r="F62" s="68" t="str">
        <f>IF(AND(OR(F58&gt;1000,F58&lt;-1000),IF(ISERROR(F58/F35),TRUE,OR(F58/F35&gt;0.05,F58/F35&lt;-0.05))),"FLAG","IGNORE")</f>
        <v>IGNORE</v>
      </c>
      <c r="G62" s="68" t="str">
        <f>IF(AND(OR(G58&gt;1000,G58&lt;-1000),IF(ISERROR(G58/G35),TRUE,OR(G58/G35&gt;0.05,G58/G35&lt;-0.05))),"FLAG","IGNORE")</f>
        <v>IGNORE</v>
      </c>
      <c r="H62" s="68" t="str">
        <f>IF(AND(OR(H58&gt;1000,H58&lt;-1000),IF(ISERROR(H58/H35),TRUE,OR(H58/H35&gt;0.05,H58/H35&lt;-0.05))),"FLAG","IGNORE")</f>
        <v>IGNORE</v>
      </c>
      <c r="I62" s="68" t="str">
        <f>IF(AND(OR(I58&gt;1000,I58&lt;-1000),IF(ISERROR(I58/I35),TRUE,OR(I58/I35&gt;0.05,I58/I35&lt;-0.05))),"FLAG","IGNORE")</f>
        <v>IGNORE</v>
      </c>
      <c r="J62" s="68" t="str">
        <f>IF(AND(OR(J58&gt;1000,J58&lt;-1000),IF(ISERROR(J58/J35),TRUE,OR(J58/J35&gt;0.05,J58/J35&lt;-0.05))),"FLAG","IGNORE")</f>
        <v>IGNORE</v>
      </c>
      <c r="K62" s="68" t="str">
        <f>IF(AND(OR(K58&gt;1000,K58&lt;-1000),IF(ISERROR(K58/K35),TRUE,OR(K58/K35&gt;0.05,K58/K35&lt;-0.05))),"FLAG","IGNORE")</f>
        <v>IGNORE</v>
      </c>
      <c r="L62" s="68" t="str">
        <f>IF(AND(OR(L58&gt;1000,L58&lt;-1000),IF(ISERROR(L58/L35),TRUE,OR(L58/L35&gt;0.05,L58/L35&lt;-0.05))),"FLAG","IGNORE")</f>
        <v>IGNORE</v>
      </c>
      <c r="M62" s="68" t="str">
        <f>IF(AND(OR(M58&gt;1000,M58&lt;-1000),IF(ISERROR(M58/M35),TRUE,OR(M58/M35&gt;0.05,M58/M35&lt;-0.05))),"FLAG","IGNORE")</f>
        <v>IGNORE</v>
      </c>
      <c r="N62" s="68" t="str">
        <f>IF(AND(OR(N58&gt;1000,N58&lt;-1000),IF(ISERROR(N58/N35),TRUE,OR(N58/N35&gt;0.05,N58/N35&lt;-0.05))),"FLAG","IGNORE")</f>
        <v>IGNORE</v>
      </c>
      <c r="O62" s="68" t="str">
        <f>IF(AND(OR(O58&gt;1000,O58&lt;-1000),IF(ISERROR(O58/O35),TRUE,OR(O58/O35&gt;0.05,O58/O35&lt;-0.05))),"FLAG","IGNORE")</f>
        <v>IGNORE</v>
      </c>
      <c r="P62" s="68" t="str">
        <f>IF(AND(OR(P58&gt;1000,P58&lt;-1000),IF(ISERROR(P58/P35),TRUE,OR(P58/P35&gt;0.05,P58/P35&lt;-0.05))),"FLAG","IGNORE")</f>
        <v>IGNORE</v>
      </c>
      <c r="Q62" s="68" t="str">
        <f>IF(AND(OR(Q58&gt;1000,Q58&lt;-1000),IF(ISERROR(Q58/Q35),TRUE,OR(Q58/Q35&gt;0.05,Q58/Q35&lt;-0.05))),"FLAG","IGNORE")</f>
        <v>IGNORE</v>
      </c>
      <c r="R62" s="68" t="str">
        <f>IF(AND(OR(R58&gt;1000,R58&lt;-1000),IF(ISERROR(R58/R35),TRUE,OR(R58/R35&gt;0.05,R58/R35&lt;-0.05))),"FLAG","IGNORE")</f>
        <v>IGNORE</v>
      </c>
      <c r="S62" s="68" t="str">
        <f>IF(AND(OR(S58&gt;1000,S58&lt;-1000),IF(ISERROR(S58/S35),TRUE,OR(S58/S35&gt;0.05,S58/S35&lt;-0.05))),"FLAG","IGNORE")</f>
        <v>IGNORE</v>
      </c>
      <c r="T62" s="68" t="str">
        <f>IF(AND(OR(T58&gt;1000,T58&lt;-1000),IF(ISERROR(T58/T35),TRUE,OR(T58/T35&gt;0.05,T58/T35&lt;-0.05))),"FLAG","IGNORE")</f>
        <v>IGNORE</v>
      </c>
      <c r="U62" s="68" t="str">
        <f>IF(AND(OR(U58&gt;1000,U58&lt;-1000),IF(ISERROR(U58/U35),TRUE,OR(U58/U35&gt;0.05,U58/U35&lt;-0.05))),"FLAG","IGNORE")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107" priority="22" stopIfTrue="1">
      <formula>ABS(ROUND(C8,0)-C8)&gt;0</formula>
    </cfRule>
  </conditionalFormatting>
  <conditionalFormatting sqref="N49 N52">
    <cfRule type="cellIs" dxfId="106" priority="25" stopIfTrue="1" operator="equal">
      <formula>"FAIL"</formula>
    </cfRule>
  </conditionalFormatting>
  <conditionalFormatting sqref="N49">
    <cfRule type="cellIs" dxfId="105" priority="21" stopIfTrue="1" operator="equal">
      <formula>"PASS"</formula>
    </cfRule>
  </conditionalFormatting>
  <conditionalFormatting sqref="N52">
    <cfRule type="cellIs" dxfId="104" priority="20" stopIfTrue="1" operator="equal">
      <formula>"PASS"</formula>
    </cfRule>
  </conditionalFormatting>
  <conditionalFormatting sqref="C21:E21">
    <cfRule type="expression" dxfId="103" priority="19" stopIfTrue="1">
      <formula>ABS(ROUND(C21,0)-C21)&gt;0</formula>
    </cfRule>
  </conditionalFormatting>
  <conditionalFormatting sqref="G21">
    <cfRule type="expression" dxfId="102" priority="18" stopIfTrue="1">
      <formula>ABS(ROUND(G21,0)-G21)&gt;0</formula>
    </cfRule>
  </conditionalFormatting>
  <conditionalFormatting sqref="I21:J21">
    <cfRule type="expression" dxfId="101" priority="17" stopIfTrue="1">
      <formula>ABS(ROUND(I21,0)-I21)&gt;0</formula>
    </cfRule>
  </conditionalFormatting>
  <conditionalFormatting sqref="L21:O21">
    <cfRule type="expression" dxfId="100" priority="16" stopIfTrue="1">
      <formula>ABS(ROUND(L21,0)-L21)&gt;0</formula>
    </cfRule>
  </conditionalFormatting>
  <conditionalFormatting sqref="Q21:S21">
    <cfRule type="expression" dxfId="99" priority="15" stopIfTrue="1">
      <formula>ABS(ROUND(Q21,0)-Q21)&gt;0</formula>
    </cfRule>
  </conditionalFormatting>
  <conditionalFormatting sqref="C9:E9">
    <cfRule type="expression" dxfId="98" priority="14" stopIfTrue="1">
      <formula>ABS(ROUND(C9,0)-C9)&gt;0</formula>
    </cfRule>
  </conditionalFormatting>
  <conditionalFormatting sqref="G9">
    <cfRule type="expression" dxfId="97" priority="13" stopIfTrue="1">
      <formula>ABS(ROUND(G9,0)-G9)&gt;0</formula>
    </cfRule>
  </conditionalFormatting>
  <conditionalFormatting sqref="I9:J9">
    <cfRule type="expression" dxfId="96" priority="12" stopIfTrue="1">
      <formula>ABS(ROUND(I9,0)-I9)&gt;0</formula>
    </cfRule>
  </conditionalFormatting>
  <conditionalFormatting sqref="L9:O9">
    <cfRule type="expression" dxfId="95" priority="11" stopIfTrue="1">
      <formula>ABS(ROUND(L9,0)-L9)&gt;0</formula>
    </cfRule>
  </conditionalFormatting>
  <conditionalFormatting sqref="Q9:S9">
    <cfRule type="expression" dxfId="94" priority="10" stopIfTrue="1">
      <formula>ABS(ROUND(Q9,0)-Q9)&gt;0</formula>
    </cfRule>
  </conditionalFormatting>
  <conditionalFormatting sqref="C20:E20">
    <cfRule type="expression" dxfId="93" priority="9" stopIfTrue="1">
      <formula>ABS(ROUND(C20,0)-C20)&gt;0</formula>
    </cfRule>
  </conditionalFormatting>
  <conditionalFormatting sqref="G20">
    <cfRule type="expression" dxfId="92" priority="8" stopIfTrue="1">
      <formula>ABS(ROUND(G20,0)-G20)&gt;0</formula>
    </cfRule>
  </conditionalFormatting>
  <conditionalFormatting sqref="I20:J20">
    <cfRule type="expression" dxfId="91" priority="7" stopIfTrue="1">
      <formula>ABS(ROUND(I20,0)-I20)&gt;0</formula>
    </cfRule>
  </conditionalFormatting>
  <conditionalFormatting sqref="M20:O20">
    <cfRule type="expression" dxfId="90" priority="6" stopIfTrue="1">
      <formula>ABS(ROUND(M20,0)-M20)&gt;0</formula>
    </cfRule>
  </conditionalFormatting>
  <conditionalFormatting sqref="L20">
    <cfRule type="expression" dxfId="89" priority="5" stopIfTrue="1">
      <formula>ABS(ROUND(L20,0)-L20)&gt;0</formula>
    </cfRule>
  </conditionalFormatting>
  <conditionalFormatting sqref="Q20:S20">
    <cfRule type="expression" dxfId="88" priority="4" stopIfTrue="1">
      <formula>ABS(ROUND(Q20,0)-Q20)&gt;0</formula>
    </cfRule>
  </conditionalFormatting>
  <conditionalFormatting sqref="X28 X8:X13 X19:X23">
    <cfRule type="cellIs" dxfId="87" priority="23" stopIfTrue="1" operator="equal">
      <formula>0</formula>
    </cfRule>
    <cfRule type="cellIs" dxfId="86" priority="24" stopIfTrue="1" operator="notEqual">
      <formula>0</formula>
    </cfRule>
  </conditionalFormatting>
  <conditionalFormatting sqref="Q10:S10 L10:O10 I10:J10 G10 C10:E10">
    <cfRule type="expression" dxfId="85" priority="3" stopIfTrue="1">
      <formula>ABS(ROUND(C10,0)-C10)&gt;0</formula>
    </cfRule>
  </conditionalFormatting>
  <conditionalFormatting sqref="C33:U35">
    <cfRule type="expression" dxfId="84" priority="26">
      <formula>IF(C60="IGNORE","TRUE","FALSE")</formula>
    </cfRule>
    <cfRule type="expression" dxfId="83" priority="27">
      <formula>IF(C60="FLAG","TRUE","FALSE")</formula>
    </cfRule>
  </conditionalFormatting>
  <conditionalFormatting sqref="R30">
    <cfRule type="expression" dxfId="82" priority="2" stopIfTrue="1">
      <formula>ABS(ROUND(R30,0)-R30)&gt;0</formula>
    </cfRule>
  </conditionalFormatting>
  <conditionalFormatting sqref="C8">
    <cfRule type="expression" dxfId="81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81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0</v>
      </c>
      <c r="F8" s="34">
        <f>SUM(D8:E8)</f>
        <v>0</v>
      </c>
      <c r="G8" s="33">
        <v>0</v>
      </c>
      <c r="H8" s="34">
        <f>SUM(C8,F8,G8)</f>
        <v>0</v>
      </c>
      <c r="I8" s="33">
        <v>0</v>
      </c>
      <c r="J8" s="33">
        <v>0</v>
      </c>
      <c r="K8" s="34">
        <f>SUM(I8:J8)</f>
        <v>0</v>
      </c>
      <c r="L8" s="33">
        <v>0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0</v>
      </c>
      <c r="V8" s="4"/>
      <c r="W8" s="11">
        <v>0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0</v>
      </c>
      <c r="E12" s="33">
        <v>0</v>
      </c>
      <c r="F12" s="34">
        <f>SUM(D12:E12)</f>
        <v>0</v>
      </c>
      <c r="G12" s="33">
        <v>0</v>
      </c>
      <c r="H12" s="34">
        <f>SUM(C12,F12,G12)</f>
        <v>0</v>
      </c>
      <c r="I12" s="33">
        <v>0</v>
      </c>
      <c r="J12" s="33">
        <v>0</v>
      </c>
      <c r="K12" s="34">
        <f>SUM(I12:J12)</f>
        <v>0</v>
      </c>
      <c r="L12" s="33">
        <v>0</v>
      </c>
      <c r="M12" s="33">
        <v>0</v>
      </c>
      <c r="N12" s="33">
        <v>0</v>
      </c>
      <c r="O12" s="33">
        <v>47946</v>
      </c>
      <c r="P12" s="34">
        <f>SUM(M12:O12)</f>
        <v>47946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47946</v>
      </c>
      <c r="V12" s="4"/>
      <c r="W12" s="11">
        <v>47946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0</v>
      </c>
      <c r="E13" s="21">
        <f t="shared" si="1"/>
        <v>0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  <c r="K13" s="21">
        <f t="shared" si="1"/>
        <v>0</v>
      </c>
      <c r="L13" s="21">
        <f t="shared" si="1"/>
        <v>0</v>
      </c>
      <c r="M13" s="21">
        <f t="shared" si="1"/>
        <v>0</v>
      </c>
      <c r="N13" s="21">
        <f t="shared" si="1"/>
        <v>0</v>
      </c>
      <c r="O13" s="21">
        <f t="shared" si="1"/>
        <v>47946</v>
      </c>
      <c r="P13" s="21">
        <f t="shared" si="1"/>
        <v>47946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47946</v>
      </c>
      <c r="V13" s="4"/>
      <c r="W13" s="11">
        <v>47946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0</v>
      </c>
      <c r="E16" s="21">
        <f t="shared" si="2"/>
        <v>0</v>
      </c>
      <c r="F16" s="21">
        <f t="shared" si="2"/>
        <v>0</v>
      </c>
      <c r="G16" s="21">
        <f t="shared" si="2"/>
        <v>0</v>
      </c>
      <c r="H16" s="21">
        <f t="shared" si="2"/>
        <v>0</v>
      </c>
      <c r="I16" s="21">
        <f t="shared" si="2"/>
        <v>0</v>
      </c>
      <c r="J16" s="21">
        <f t="shared" si="2"/>
        <v>0</v>
      </c>
      <c r="K16" s="21">
        <f t="shared" si="2"/>
        <v>0</v>
      </c>
      <c r="L16" s="21">
        <f t="shared" si="2"/>
        <v>0</v>
      </c>
      <c r="M16" s="21">
        <f t="shared" si="2"/>
        <v>0</v>
      </c>
      <c r="N16" s="21">
        <f t="shared" si="2"/>
        <v>0</v>
      </c>
      <c r="O16" s="21">
        <f t="shared" si="2"/>
        <v>27367</v>
      </c>
      <c r="P16" s="21">
        <f t="shared" si="2"/>
        <v>27367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27367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-20579</v>
      </c>
      <c r="P20" s="34">
        <f>SUM(M20:O20)</f>
        <v>-20579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-20579</v>
      </c>
      <c r="W20" s="11">
        <v>-20579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0</v>
      </c>
      <c r="F22" s="34">
        <f>SUM(D22:E22)</f>
        <v>0</v>
      </c>
      <c r="G22" s="33">
        <v>0</v>
      </c>
      <c r="H22" s="34">
        <f>SUM(C22,F22,G22)</f>
        <v>0</v>
      </c>
      <c r="I22" s="33">
        <v>0</v>
      </c>
      <c r="J22" s="33">
        <v>0</v>
      </c>
      <c r="K22" s="34">
        <f>SUM(I22:J22)</f>
        <v>0</v>
      </c>
      <c r="L22" s="33">
        <v>0</v>
      </c>
      <c r="M22" s="33">
        <v>0</v>
      </c>
      <c r="N22" s="33">
        <v>0</v>
      </c>
      <c r="O22" s="33">
        <v>-24832</v>
      </c>
      <c r="P22" s="34">
        <f>SUM(M22:O22)</f>
        <v>-24832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-24832</v>
      </c>
      <c r="V22" s="4"/>
      <c r="W22" s="11">
        <v>-24832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0</v>
      </c>
      <c r="F23" s="21">
        <f t="shared" si="3"/>
        <v>0</v>
      </c>
      <c r="G23" s="21">
        <f t="shared" si="3"/>
        <v>0</v>
      </c>
      <c r="H23" s="21">
        <f t="shared" si="3"/>
        <v>0</v>
      </c>
      <c r="I23" s="21">
        <f t="shared" si="3"/>
        <v>0</v>
      </c>
      <c r="J23" s="21">
        <f t="shared" si="3"/>
        <v>0</v>
      </c>
      <c r="K23" s="21">
        <f t="shared" si="3"/>
        <v>0</v>
      </c>
      <c r="L23" s="21">
        <f t="shared" si="3"/>
        <v>0</v>
      </c>
      <c r="M23" s="21">
        <f t="shared" si="3"/>
        <v>0</v>
      </c>
      <c r="N23" s="21">
        <f t="shared" si="3"/>
        <v>0</v>
      </c>
      <c r="O23" s="21">
        <f t="shared" si="3"/>
        <v>-45411</v>
      </c>
      <c r="P23" s="21">
        <f t="shared" si="3"/>
        <v>-45411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-45411</v>
      </c>
      <c r="V23" s="4"/>
      <c r="W23" s="11">
        <v>-45411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0</v>
      </c>
      <c r="F26" s="21">
        <f t="shared" si="4"/>
        <v>0</v>
      </c>
      <c r="G26" s="21">
        <f t="shared" si="4"/>
        <v>0</v>
      </c>
      <c r="H26" s="21">
        <f t="shared" si="4"/>
        <v>0</v>
      </c>
      <c r="I26" s="21">
        <f t="shared" si="4"/>
        <v>0</v>
      </c>
      <c r="J26" s="21">
        <f t="shared" si="4"/>
        <v>0</v>
      </c>
      <c r="K26" s="21">
        <f t="shared" si="4"/>
        <v>0</v>
      </c>
      <c r="L26" s="21">
        <f t="shared" si="4"/>
        <v>0</v>
      </c>
      <c r="M26" s="21">
        <f t="shared" si="4"/>
        <v>0</v>
      </c>
      <c r="N26" s="21">
        <f t="shared" si="4"/>
        <v>0</v>
      </c>
      <c r="O26" s="21">
        <f t="shared" si="4"/>
        <v>-24832</v>
      </c>
      <c r="P26" s="21">
        <f t="shared" si="4"/>
        <v>-24832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-24832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0</v>
      </c>
      <c r="E28" s="17">
        <f t="shared" si="5"/>
        <v>0</v>
      </c>
      <c r="F28" s="17">
        <f t="shared" si="5"/>
        <v>0</v>
      </c>
      <c r="G28" s="17">
        <f t="shared" si="5"/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0</v>
      </c>
      <c r="N28" s="17">
        <f t="shared" si="5"/>
        <v>0</v>
      </c>
      <c r="O28" s="17">
        <f t="shared" si="5"/>
        <v>2535</v>
      </c>
      <c r="P28" s="17">
        <f t="shared" si="5"/>
        <v>2535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2535</v>
      </c>
      <c r="V28" s="4"/>
      <c r="W28" s="11">
        <v>2535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8082</v>
      </c>
      <c r="P30" s="34">
        <f>SUM(M30:O30)</f>
        <v>8082</v>
      </c>
      <c r="Q30" s="36"/>
      <c r="R30" s="33">
        <v>0</v>
      </c>
      <c r="S30" s="36"/>
      <c r="T30" s="34">
        <f>SUM(Q30:S30)</f>
        <v>0</v>
      </c>
      <c r="U30" s="35">
        <f>SUM(H30,K30,L30,P30,T30)</f>
        <v>8082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6074</v>
      </c>
      <c r="P33" s="38">
        <v>6074</v>
      </c>
      <c r="Q33" s="38">
        <v>0</v>
      </c>
      <c r="R33" s="38">
        <v>0</v>
      </c>
      <c r="S33" s="38">
        <v>0</v>
      </c>
      <c r="T33" s="38">
        <v>0</v>
      </c>
      <c r="U33" s="38">
        <v>6074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-21795</v>
      </c>
      <c r="P34" s="38">
        <v>-21795</v>
      </c>
      <c r="Q34" s="38">
        <v>0</v>
      </c>
      <c r="R34" s="38">
        <v>0</v>
      </c>
      <c r="S34" s="38">
        <v>0</v>
      </c>
      <c r="T34" s="38">
        <v>0</v>
      </c>
      <c r="U34" s="38">
        <v>-21795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-15721</v>
      </c>
      <c r="P35" s="38">
        <v>-15721</v>
      </c>
      <c r="Q35" s="38">
        <v>0</v>
      </c>
      <c r="R35" s="38">
        <v>0</v>
      </c>
      <c r="S35" s="38">
        <v>0</v>
      </c>
      <c r="T35" s="38">
        <v>0</v>
      </c>
      <c r="U35" s="38">
        <v>-15721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5" spans="2:21">
      <c r="C55" s="69">
        <f>C16-C33</f>
        <v>0</v>
      </c>
      <c r="D55" s="69">
        <f>D16-D33</f>
        <v>0</v>
      </c>
      <c r="E55" s="69">
        <f>E16-E33</f>
        <v>0</v>
      </c>
      <c r="F55" s="69">
        <f>F16-F33</f>
        <v>0</v>
      </c>
      <c r="G55" s="69">
        <f>G16-G33</f>
        <v>0</v>
      </c>
      <c r="H55" s="69">
        <f>H16-H33</f>
        <v>0</v>
      </c>
      <c r="I55" s="69">
        <f>I16-I33</f>
        <v>0</v>
      </c>
      <c r="J55" s="69">
        <f>J16-J33</f>
        <v>0</v>
      </c>
      <c r="K55" s="69">
        <f>K16-K33</f>
        <v>0</v>
      </c>
      <c r="L55" s="69">
        <f>L16-L33</f>
        <v>0</v>
      </c>
      <c r="M55" s="69">
        <f>M16-M33</f>
        <v>0</v>
      </c>
      <c r="N55" s="69">
        <f>N16-N33</f>
        <v>0</v>
      </c>
      <c r="O55" s="69">
        <f>O16-O33</f>
        <v>21293</v>
      </c>
      <c r="P55" s="69">
        <f>P16-P33</f>
        <v>21293</v>
      </c>
      <c r="Q55" s="69">
        <f>Q16-Q33</f>
        <v>0</v>
      </c>
      <c r="R55" s="69">
        <f>R16-R33</f>
        <v>0</v>
      </c>
      <c r="S55" s="69">
        <f>S16-S33</f>
        <v>0</v>
      </c>
      <c r="T55" s="69">
        <f>T16-T33</f>
        <v>0</v>
      </c>
      <c r="U55" s="69">
        <f>U16-U33</f>
        <v>21293</v>
      </c>
    </row>
    <row r="56" spans="2:21">
      <c r="C56" s="69">
        <f>C26-C34</f>
        <v>0</v>
      </c>
      <c r="D56" s="69">
        <f>D26-D34</f>
        <v>0</v>
      </c>
      <c r="E56" s="69">
        <f>E26-E34</f>
        <v>0</v>
      </c>
      <c r="F56" s="69">
        <f>F26-F34</f>
        <v>0</v>
      </c>
      <c r="G56" s="69">
        <f>G26-G34</f>
        <v>0</v>
      </c>
      <c r="H56" s="69">
        <f>H26-H34</f>
        <v>0</v>
      </c>
      <c r="I56" s="69">
        <f>I26-I34</f>
        <v>0</v>
      </c>
      <c r="J56" s="69">
        <f>J26-J34</f>
        <v>0</v>
      </c>
      <c r="K56" s="69">
        <f>K26-K34</f>
        <v>0</v>
      </c>
      <c r="L56" s="69">
        <f>L26-L34</f>
        <v>0</v>
      </c>
      <c r="M56" s="69">
        <f>M26-M34</f>
        <v>0</v>
      </c>
      <c r="N56" s="69">
        <f>N26-N34</f>
        <v>0</v>
      </c>
      <c r="O56" s="69">
        <f>O26-O34</f>
        <v>-3037</v>
      </c>
      <c r="P56" s="69">
        <f>P26-P34</f>
        <v>-3037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-3037</v>
      </c>
    </row>
    <row r="57" spans="2:21">
      <c r="C57" s="69">
        <f>C28-C35</f>
        <v>0</v>
      </c>
      <c r="D57" s="69">
        <f>D28-D35</f>
        <v>0</v>
      </c>
      <c r="E57" s="69">
        <f>E28-E35</f>
        <v>0</v>
      </c>
      <c r="F57" s="69">
        <f>F28-F35</f>
        <v>0</v>
      </c>
      <c r="G57" s="69">
        <f>G28-G35</f>
        <v>0</v>
      </c>
      <c r="H57" s="69">
        <f>H28-H35</f>
        <v>0</v>
      </c>
      <c r="I57" s="69">
        <f>I28-I35</f>
        <v>0</v>
      </c>
      <c r="J57" s="69">
        <f>J28-J35</f>
        <v>0</v>
      </c>
      <c r="K57" s="69">
        <f>K28-K35</f>
        <v>0</v>
      </c>
      <c r="L57" s="69">
        <f>L28-L35</f>
        <v>0</v>
      </c>
      <c r="M57" s="69">
        <f>M28-M35</f>
        <v>0</v>
      </c>
      <c r="N57" s="69">
        <f>N28-N35</f>
        <v>0</v>
      </c>
      <c r="O57" s="69">
        <f>O28-O35</f>
        <v>18256</v>
      </c>
      <c r="P57" s="69">
        <f>P28-P35</f>
        <v>18256</v>
      </c>
      <c r="Q57" s="69">
        <f>Q28-Q35</f>
        <v>0</v>
      </c>
      <c r="R57" s="69">
        <f>R28-R35</f>
        <v>0</v>
      </c>
      <c r="S57" s="69">
        <f>S28-S35</f>
        <v>0</v>
      </c>
      <c r="T57" s="69">
        <f>T28-T35</f>
        <v>0</v>
      </c>
      <c r="U57" s="69">
        <f>U28-U35</f>
        <v>18256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IGNORE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IGNORE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IGNORE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FLAG</v>
      </c>
      <c r="P59" s="68" t="str">
        <f>IF(AND(OR(P55&gt;1000,P55&lt;-1000),IF(ISERROR(P55/P33),TRUE,OR(P55/P33&gt;0.05,P55/P33&lt;-0.05))),"FLAG","IGNORE")</f>
        <v>FLAG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FLAG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FLAG</v>
      </c>
      <c r="P60" s="68" t="str">
        <f>IF(AND(OR(P56&gt;1000,P56&lt;-1000),IF(ISERROR(P56/P34),TRUE,OR(P56/P34&gt;0.05,P56/P34&lt;-0.05))),"FLAG","IGNORE")</f>
        <v>FLAG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FLAG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IGNORE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IGNORE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IGNORE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FLAG</v>
      </c>
      <c r="P61" s="68" t="str">
        <f>IF(AND(OR(P57&gt;1000,P57&lt;-1000),IF(ISERROR(P57/P35),TRUE,OR(P57/P35&gt;0.05,P57/P35&lt;-0.05))),"FLAG","IGNORE")</f>
        <v>FLAG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80" priority="22" stopIfTrue="1">
      <formula>ABS(ROUND(C8,0)-C8)&gt;0</formula>
    </cfRule>
  </conditionalFormatting>
  <conditionalFormatting sqref="N49 N52">
    <cfRule type="cellIs" dxfId="79" priority="25" stopIfTrue="1" operator="equal">
      <formula>"FAIL"</formula>
    </cfRule>
  </conditionalFormatting>
  <conditionalFormatting sqref="N49">
    <cfRule type="cellIs" dxfId="78" priority="21" stopIfTrue="1" operator="equal">
      <formula>"PASS"</formula>
    </cfRule>
  </conditionalFormatting>
  <conditionalFormatting sqref="N52">
    <cfRule type="cellIs" dxfId="77" priority="20" stopIfTrue="1" operator="equal">
      <formula>"PASS"</formula>
    </cfRule>
  </conditionalFormatting>
  <conditionalFormatting sqref="C21:E21">
    <cfRule type="expression" dxfId="76" priority="19" stopIfTrue="1">
      <formula>ABS(ROUND(C21,0)-C21)&gt;0</formula>
    </cfRule>
  </conditionalFormatting>
  <conditionalFormatting sqref="G21">
    <cfRule type="expression" dxfId="75" priority="18" stopIfTrue="1">
      <formula>ABS(ROUND(G21,0)-G21)&gt;0</formula>
    </cfRule>
  </conditionalFormatting>
  <conditionalFormatting sqref="I21:J21">
    <cfRule type="expression" dxfId="74" priority="17" stopIfTrue="1">
      <formula>ABS(ROUND(I21,0)-I21)&gt;0</formula>
    </cfRule>
  </conditionalFormatting>
  <conditionalFormatting sqref="L21:O21">
    <cfRule type="expression" dxfId="73" priority="16" stopIfTrue="1">
      <formula>ABS(ROUND(L21,0)-L21)&gt;0</formula>
    </cfRule>
  </conditionalFormatting>
  <conditionalFormatting sqref="Q21:S21">
    <cfRule type="expression" dxfId="72" priority="15" stopIfTrue="1">
      <formula>ABS(ROUND(Q21,0)-Q21)&gt;0</formula>
    </cfRule>
  </conditionalFormatting>
  <conditionalFormatting sqref="C9:E9">
    <cfRule type="expression" dxfId="71" priority="14" stopIfTrue="1">
      <formula>ABS(ROUND(C9,0)-C9)&gt;0</formula>
    </cfRule>
  </conditionalFormatting>
  <conditionalFormatting sqref="G9">
    <cfRule type="expression" dxfId="70" priority="13" stopIfTrue="1">
      <formula>ABS(ROUND(G9,0)-G9)&gt;0</formula>
    </cfRule>
  </conditionalFormatting>
  <conditionalFormatting sqref="I9:J9">
    <cfRule type="expression" dxfId="69" priority="12" stopIfTrue="1">
      <formula>ABS(ROUND(I9,0)-I9)&gt;0</formula>
    </cfRule>
  </conditionalFormatting>
  <conditionalFormatting sqref="L9:O9">
    <cfRule type="expression" dxfId="68" priority="11" stopIfTrue="1">
      <formula>ABS(ROUND(L9,0)-L9)&gt;0</formula>
    </cfRule>
  </conditionalFormatting>
  <conditionalFormatting sqref="Q9:S9">
    <cfRule type="expression" dxfId="67" priority="10" stopIfTrue="1">
      <formula>ABS(ROUND(Q9,0)-Q9)&gt;0</formula>
    </cfRule>
  </conditionalFormatting>
  <conditionalFormatting sqref="C20:E20">
    <cfRule type="expression" dxfId="66" priority="9" stopIfTrue="1">
      <formula>ABS(ROUND(C20,0)-C20)&gt;0</formula>
    </cfRule>
  </conditionalFormatting>
  <conditionalFormatting sqref="G20">
    <cfRule type="expression" dxfId="65" priority="8" stopIfTrue="1">
      <formula>ABS(ROUND(G20,0)-G20)&gt;0</formula>
    </cfRule>
  </conditionalFormatting>
  <conditionalFormatting sqref="I20:J20">
    <cfRule type="expression" dxfId="64" priority="7" stopIfTrue="1">
      <formula>ABS(ROUND(I20,0)-I20)&gt;0</formula>
    </cfRule>
  </conditionalFormatting>
  <conditionalFormatting sqref="M20:O20">
    <cfRule type="expression" dxfId="63" priority="6" stopIfTrue="1">
      <formula>ABS(ROUND(M20,0)-M20)&gt;0</formula>
    </cfRule>
  </conditionalFormatting>
  <conditionalFormatting sqref="L20">
    <cfRule type="expression" dxfId="62" priority="5" stopIfTrue="1">
      <formula>ABS(ROUND(L20,0)-L20)&gt;0</formula>
    </cfRule>
  </conditionalFormatting>
  <conditionalFormatting sqref="Q20:S20">
    <cfRule type="expression" dxfId="61" priority="4" stopIfTrue="1">
      <formula>ABS(ROUND(Q20,0)-Q20)&gt;0</formula>
    </cfRule>
  </conditionalFormatting>
  <conditionalFormatting sqref="X28 X8:X13 X19:X23">
    <cfRule type="cellIs" dxfId="60" priority="23" stopIfTrue="1" operator="equal">
      <formula>0</formula>
    </cfRule>
    <cfRule type="cellIs" dxfId="59" priority="24" stopIfTrue="1" operator="notEqual">
      <formula>0</formula>
    </cfRule>
  </conditionalFormatting>
  <conditionalFormatting sqref="Q10:S10 L10:O10 I10:J10 G10 C10:E10">
    <cfRule type="expression" dxfId="58" priority="3" stopIfTrue="1">
      <formula>ABS(ROUND(C10,0)-C10)&gt;0</formula>
    </cfRule>
  </conditionalFormatting>
  <conditionalFormatting sqref="C33:U35">
    <cfRule type="expression" dxfId="57" priority="26">
      <formula>IF(C59="IGNORE","TRUE","FALSE")</formula>
    </cfRule>
    <cfRule type="expression" dxfId="56" priority="27">
      <formula>IF(C59="FLAG","TRUE","FALSE")</formula>
    </cfRule>
  </conditionalFormatting>
  <conditionalFormatting sqref="R30">
    <cfRule type="expression" dxfId="55" priority="2" stopIfTrue="1">
      <formula>ABS(ROUND(R30,0)-R30)&gt;0</formula>
    </cfRule>
  </conditionalFormatting>
  <conditionalFormatting sqref="C8">
    <cfRule type="expression" dxfId="54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X59"/>
  <sheetViews>
    <sheetView zoomScale="85" zoomScaleNormal="85" workbookViewId="0">
      <pane ySplit="1" topLeftCell="A2" activePane="bottomLeft" state="frozen"/>
      <selection activeCell="B2" sqref="B2"/>
      <selection pane="bottomLeft" activeCell="A54" sqref="A54:XFD71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93" t="s">
        <v>36</v>
      </c>
      <c r="F2" s="94">
        <v>0</v>
      </c>
      <c r="G2" s="94">
        <v>0</v>
      </c>
      <c r="H2" s="94">
        <v>0</v>
      </c>
      <c r="I2" s="95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2862</v>
      </c>
      <c r="F8" s="34">
        <f>SUM(D8:E8)</f>
        <v>2862</v>
      </c>
      <c r="G8" s="33">
        <v>0</v>
      </c>
      <c r="H8" s="34">
        <f>SUM(C8,F8,G8)</f>
        <v>2862</v>
      </c>
      <c r="I8" s="33">
        <v>34</v>
      </c>
      <c r="J8" s="33">
        <v>0</v>
      </c>
      <c r="K8" s="34">
        <f>SUM(I8:J8)</f>
        <v>34</v>
      </c>
      <c r="L8" s="33">
        <v>0</v>
      </c>
      <c r="M8" s="33">
        <v>0</v>
      </c>
      <c r="N8" s="33">
        <v>0</v>
      </c>
      <c r="O8" s="33">
        <v>381</v>
      </c>
      <c r="P8" s="34">
        <f>SUM(M8:O8)</f>
        <v>381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3277</v>
      </c>
      <c r="V8" s="4"/>
      <c r="W8" s="11">
        <v>3277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7423</v>
      </c>
      <c r="E12" s="33">
        <v>21557</v>
      </c>
      <c r="F12" s="34">
        <f>SUM(D12:E12)</f>
        <v>28980</v>
      </c>
      <c r="G12" s="33">
        <v>2214</v>
      </c>
      <c r="H12" s="34">
        <f>SUM(C12,F12,G12)</f>
        <v>31194</v>
      </c>
      <c r="I12" s="33">
        <v>374</v>
      </c>
      <c r="J12" s="33">
        <v>1913</v>
      </c>
      <c r="K12" s="34">
        <f>SUM(I12:J12)</f>
        <v>2287</v>
      </c>
      <c r="L12" s="33">
        <v>625</v>
      </c>
      <c r="M12" s="33">
        <v>242</v>
      </c>
      <c r="N12" s="33">
        <v>4208</v>
      </c>
      <c r="O12" s="33">
        <v>5191</v>
      </c>
      <c r="P12" s="34">
        <f>SUM(M12:O12)</f>
        <v>9641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43747</v>
      </c>
      <c r="V12" s="4"/>
      <c r="W12" s="11">
        <v>43747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7423</v>
      </c>
      <c r="E13" s="21">
        <f t="shared" si="1"/>
        <v>24419</v>
      </c>
      <c r="F13" s="21">
        <f t="shared" si="1"/>
        <v>31842</v>
      </c>
      <c r="G13" s="21">
        <f t="shared" si="1"/>
        <v>2214</v>
      </c>
      <c r="H13" s="21">
        <f t="shared" si="1"/>
        <v>34056</v>
      </c>
      <c r="I13" s="21">
        <f t="shared" si="1"/>
        <v>408</v>
      </c>
      <c r="J13" s="21">
        <f t="shared" si="1"/>
        <v>1913</v>
      </c>
      <c r="K13" s="21">
        <f t="shared" si="1"/>
        <v>2321</v>
      </c>
      <c r="L13" s="21">
        <f t="shared" si="1"/>
        <v>625</v>
      </c>
      <c r="M13" s="21">
        <f t="shared" si="1"/>
        <v>242</v>
      </c>
      <c r="N13" s="21">
        <f t="shared" si="1"/>
        <v>4208</v>
      </c>
      <c r="O13" s="21">
        <f t="shared" si="1"/>
        <v>5572</v>
      </c>
      <c r="P13" s="21">
        <f t="shared" si="1"/>
        <v>10022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47024</v>
      </c>
      <c r="V13" s="4"/>
      <c r="W13" s="11">
        <v>47024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7423</v>
      </c>
      <c r="E16" s="21">
        <f t="shared" si="2"/>
        <v>24419</v>
      </c>
      <c r="F16" s="21">
        <f t="shared" si="2"/>
        <v>31842</v>
      </c>
      <c r="G16" s="21">
        <f t="shared" si="2"/>
        <v>2214</v>
      </c>
      <c r="H16" s="21">
        <f t="shared" si="2"/>
        <v>34056</v>
      </c>
      <c r="I16" s="21">
        <f t="shared" si="2"/>
        <v>408</v>
      </c>
      <c r="J16" s="21">
        <f t="shared" si="2"/>
        <v>1913</v>
      </c>
      <c r="K16" s="21">
        <f t="shared" si="2"/>
        <v>2321</v>
      </c>
      <c r="L16" s="21">
        <f t="shared" si="2"/>
        <v>625</v>
      </c>
      <c r="M16" s="21">
        <f t="shared" si="2"/>
        <v>242</v>
      </c>
      <c r="N16" s="21">
        <f t="shared" si="2"/>
        <v>4208</v>
      </c>
      <c r="O16" s="21">
        <f t="shared" si="2"/>
        <v>5572</v>
      </c>
      <c r="P16" s="21">
        <f t="shared" si="2"/>
        <v>10022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47024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-821</v>
      </c>
      <c r="E22" s="33">
        <v>-18167</v>
      </c>
      <c r="F22" s="34">
        <f>SUM(D22:E22)</f>
        <v>-18988</v>
      </c>
      <c r="G22" s="33">
        <v>0</v>
      </c>
      <c r="H22" s="34">
        <f>SUM(C22,F22,G22)</f>
        <v>-18988</v>
      </c>
      <c r="I22" s="33">
        <v>0</v>
      </c>
      <c r="J22" s="33">
        <v>-366</v>
      </c>
      <c r="K22" s="34">
        <f>SUM(I22:J22)</f>
        <v>-366</v>
      </c>
      <c r="L22" s="33">
        <v>-443</v>
      </c>
      <c r="M22" s="33">
        <v>0</v>
      </c>
      <c r="N22" s="33">
        <v>0</v>
      </c>
      <c r="O22" s="33">
        <v>-2234</v>
      </c>
      <c r="P22" s="34">
        <f>SUM(M22:O22)</f>
        <v>-2234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-22031</v>
      </c>
      <c r="V22" s="4"/>
      <c r="W22" s="11">
        <v>-22031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-821</v>
      </c>
      <c r="E23" s="21">
        <f t="shared" si="3"/>
        <v>-18167</v>
      </c>
      <c r="F23" s="21">
        <f t="shared" si="3"/>
        <v>-18988</v>
      </c>
      <c r="G23" s="21">
        <f t="shared" si="3"/>
        <v>0</v>
      </c>
      <c r="H23" s="21">
        <f t="shared" si="3"/>
        <v>-18988</v>
      </c>
      <c r="I23" s="21">
        <f t="shared" si="3"/>
        <v>0</v>
      </c>
      <c r="J23" s="21">
        <f t="shared" si="3"/>
        <v>-366</v>
      </c>
      <c r="K23" s="21">
        <f t="shared" si="3"/>
        <v>-366</v>
      </c>
      <c r="L23" s="21">
        <f t="shared" si="3"/>
        <v>-443</v>
      </c>
      <c r="M23" s="21">
        <f t="shared" si="3"/>
        <v>0</v>
      </c>
      <c r="N23" s="21">
        <f t="shared" si="3"/>
        <v>0</v>
      </c>
      <c r="O23" s="21">
        <f t="shared" si="3"/>
        <v>-2234</v>
      </c>
      <c r="P23" s="21">
        <f t="shared" si="3"/>
        <v>-2234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-22031</v>
      </c>
      <c r="V23" s="4"/>
      <c r="W23" s="11">
        <v>-22031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-821</v>
      </c>
      <c r="E26" s="21">
        <f t="shared" si="4"/>
        <v>-18167</v>
      </c>
      <c r="F26" s="21">
        <f t="shared" si="4"/>
        <v>-18988</v>
      </c>
      <c r="G26" s="21">
        <f t="shared" si="4"/>
        <v>0</v>
      </c>
      <c r="H26" s="21">
        <f t="shared" si="4"/>
        <v>-18988</v>
      </c>
      <c r="I26" s="21">
        <f t="shared" si="4"/>
        <v>0</v>
      </c>
      <c r="J26" s="21">
        <f t="shared" si="4"/>
        <v>-366</v>
      </c>
      <c r="K26" s="21">
        <f t="shared" si="4"/>
        <v>-366</v>
      </c>
      <c r="L26" s="21">
        <f t="shared" si="4"/>
        <v>-443</v>
      </c>
      <c r="M26" s="21">
        <f t="shared" si="4"/>
        <v>0</v>
      </c>
      <c r="N26" s="21">
        <f t="shared" si="4"/>
        <v>0</v>
      </c>
      <c r="O26" s="21">
        <f t="shared" si="4"/>
        <v>-2234</v>
      </c>
      <c r="P26" s="21">
        <f t="shared" si="4"/>
        <v>-2234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-22031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6602</v>
      </c>
      <c r="E28" s="17">
        <f t="shared" si="5"/>
        <v>6252</v>
      </c>
      <c r="F28" s="17">
        <f t="shared" si="5"/>
        <v>12854</v>
      </c>
      <c r="G28" s="17">
        <f t="shared" si="5"/>
        <v>2214</v>
      </c>
      <c r="H28" s="17">
        <f t="shared" si="5"/>
        <v>15068</v>
      </c>
      <c r="I28" s="17">
        <f t="shared" si="5"/>
        <v>408</v>
      </c>
      <c r="J28" s="17">
        <f t="shared" si="5"/>
        <v>1547</v>
      </c>
      <c r="K28" s="17">
        <f t="shared" si="5"/>
        <v>1955</v>
      </c>
      <c r="L28" s="17">
        <f t="shared" si="5"/>
        <v>182</v>
      </c>
      <c r="M28" s="17">
        <f t="shared" si="5"/>
        <v>242</v>
      </c>
      <c r="N28" s="17">
        <f t="shared" si="5"/>
        <v>4208</v>
      </c>
      <c r="O28" s="17">
        <f t="shared" si="5"/>
        <v>3338</v>
      </c>
      <c r="P28" s="17">
        <f t="shared" si="5"/>
        <v>7788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24993</v>
      </c>
      <c r="V28" s="4"/>
      <c r="W28" s="11">
        <v>24993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3890</v>
      </c>
      <c r="E33" s="38">
        <v>25439</v>
      </c>
      <c r="F33" s="38">
        <v>29329</v>
      </c>
      <c r="G33" s="38">
        <v>2456</v>
      </c>
      <c r="H33" s="38">
        <v>31785</v>
      </c>
      <c r="I33" s="38">
        <v>411</v>
      </c>
      <c r="J33" s="38">
        <v>1985</v>
      </c>
      <c r="K33" s="38">
        <v>2396</v>
      </c>
      <c r="L33" s="38">
        <v>589</v>
      </c>
      <c r="M33" s="38">
        <v>252</v>
      </c>
      <c r="N33" s="38">
        <v>4159</v>
      </c>
      <c r="O33" s="38">
        <v>5277</v>
      </c>
      <c r="P33" s="38">
        <v>9688</v>
      </c>
      <c r="Q33" s="38">
        <v>0</v>
      </c>
      <c r="R33" s="38">
        <v>0</v>
      </c>
      <c r="S33" s="38">
        <v>0</v>
      </c>
      <c r="T33" s="38">
        <v>0</v>
      </c>
      <c r="U33" s="38">
        <v>44458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-560</v>
      </c>
      <c r="E34" s="38">
        <v>-17117</v>
      </c>
      <c r="F34" s="38">
        <v>-17677</v>
      </c>
      <c r="G34" s="38">
        <v>0</v>
      </c>
      <c r="H34" s="38">
        <v>-17677</v>
      </c>
      <c r="I34" s="38">
        <v>0</v>
      </c>
      <c r="J34" s="38">
        <v>-385</v>
      </c>
      <c r="K34" s="38">
        <v>-385</v>
      </c>
      <c r="L34" s="38">
        <v>-488</v>
      </c>
      <c r="M34" s="38">
        <v>0</v>
      </c>
      <c r="N34" s="38">
        <v>0</v>
      </c>
      <c r="O34" s="38">
        <v>-1736</v>
      </c>
      <c r="P34" s="38">
        <v>-1736</v>
      </c>
      <c r="Q34" s="38">
        <v>0</v>
      </c>
      <c r="R34" s="38">
        <v>0</v>
      </c>
      <c r="S34" s="38">
        <v>0</v>
      </c>
      <c r="T34" s="38">
        <v>0</v>
      </c>
      <c r="U34" s="38">
        <v>-20286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3330</v>
      </c>
      <c r="E35" s="38">
        <v>8322</v>
      </c>
      <c r="F35" s="38">
        <v>11652</v>
      </c>
      <c r="G35" s="38">
        <v>2456</v>
      </c>
      <c r="H35" s="38">
        <v>14108</v>
      </c>
      <c r="I35" s="38">
        <v>411</v>
      </c>
      <c r="J35" s="38">
        <v>1600</v>
      </c>
      <c r="K35" s="38">
        <v>2011</v>
      </c>
      <c r="L35" s="38">
        <v>101</v>
      </c>
      <c r="M35" s="38">
        <v>252</v>
      </c>
      <c r="N35" s="38">
        <v>4159</v>
      </c>
      <c r="O35" s="38">
        <v>3541</v>
      </c>
      <c r="P35" s="38">
        <v>7952</v>
      </c>
      <c r="Q35" s="38">
        <v>0</v>
      </c>
      <c r="R35" s="38">
        <v>0</v>
      </c>
      <c r="S35" s="38">
        <v>0</v>
      </c>
      <c r="T35" s="38">
        <v>0</v>
      </c>
      <c r="U35" s="38">
        <v>24172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3381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340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3721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>
      <c r="C54" s="69">
        <f>C26-C34</f>
        <v>0</v>
      </c>
      <c r="D54" s="69">
        <f>D26-D34</f>
        <v>-261</v>
      </c>
      <c r="E54" s="69">
        <f>E26-E34</f>
        <v>-1050</v>
      </c>
      <c r="F54" s="69">
        <f>F26-F34</f>
        <v>-1311</v>
      </c>
      <c r="G54" s="69">
        <f>G26-G34</f>
        <v>0</v>
      </c>
      <c r="H54" s="69">
        <f>H26-H34</f>
        <v>-1311</v>
      </c>
      <c r="I54" s="69">
        <f>I26-I34</f>
        <v>0</v>
      </c>
      <c r="J54" s="69">
        <f>J26-J34</f>
        <v>19</v>
      </c>
      <c r="K54" s="69">
        <f>K26-K34</f>
        <v>19</v>
      </c>
      <c r="L54" s="69">
        <f>L26-L34</f>
        <v>45</v>
      </c>
      <c r="M54" s="69">
        <f>M26-M34</f>
        <v>0</v>
      </c>
      <c r="N54" s="69">
        <f>N26-N34</f>
        <v>0</v>
      </c>
      <c r="O54" s="69">
        <f>O26-O34</f>
        <v>-498</v>
      </c>
      <c r="P54" s="69">
        <f>P26-P34</f>
        <v>-498</v>
      </c>
      <c r="Q54" s="69">
        <f>Q26-Q34</f>
        <v>0</v>
      </c>
      <c r="R54" s="69">
        <f>R26-R34</f>
        <v>0</v>
      </c>
      <c r="S54" s="69">
        <f>S26-S34</f>
        <v>0</v>
      </c>
      <c r="T54" s="69">
        <f>T26-T34</f>
        <v>0</v>
      </c>
      <c r="U54" s="69">
        <f>U26-U34</f>
        <v>-1745</v>
      </c>
    </row>
    <row r="55" spans="2:21">
      <c r="C55" s="69">
        <f>C28-C35</f>
        <v>0</v>
      </c>
      <c r="D55" s="69">
        <f>D28-D35</f>
        <v>3272</v>
      </c>
      <c r="E55" s="69">
        <f>E28-E35</f>
        <v>-2070</v>
      </c>
      <c r="F55" s="69">
        <f>F28-F35</f>
        <v>1202</v>
      </c>
      <c r="G55" s="69">
        <f>G28-G35</f>
        <v>-242</v>
      </c>
      <c r="H55" s="69">
        <f>H28-H35</f>
        <v>960</v>
      </c>
      <c r="I55" s="69">
        <f>I28-I35</f>
        <v>-3</v>
      </c>
      <c r="J55" s="69">
        <f>J28-J35</f>
        <v>-53</v>
      </c>
      <c r="K55" s="69">
        <f>K28-K35</f>
        <v>-56</v>
      </c>
      <c r="L55" s="69">
        <f>L28-L35</f>
        <v>81</v>
      </c>
      <c r="M55" s="69">
        <f>M28-M35</f>
        <v>-10</v>
      </c>
      <c r="N55" s="69">
        <f>N28-N35</f>
        <v>49</v>
      </c>
      <c r="O55" s="69">
        <f>O28-O35</f>
        <v>-203</v>
      </c>
      <c r="P55" s="69">
        <f>P28-P35</f>
        <v>-164</v>
      </c>
      <c r="Q55" s="69">
        <f>Q28-Q35</f>
        <v>0</v>
      </c>
      <c r="R55" s="69">
        <f>R28-R35</f>
        <v>0</v>
      </c>
      <c r="S55" s="69">
        <f>S28-S35</f>
        <v>0</v>
      </c>
      <c r="T55" s="69">
        <f>T28-T35</f>
        <v>0</v>
      </c>
      <c r="U55" s="69">
        <f>U28-U35</f>
        <v>821</v>
      </c>
    </row>
    <row r="56" spans="2:21"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2:21">
      <c r="C57" s="68" t="e">
        <f>IF(AND(OR(#REF!&gt;1000,#REF!&lt;-1000),IF(ISERROR(#REF!/C33),TRUE,OR(#REF!/C33&gt;0.05,#REF!/C33&lt;-0.05))),"FLAG","IGNORE")</f>
        <v>#REF!</v>
      </c>
      <c r="D57" s="68" t="e">
        <f>IF(AND(OR(#REF!&gt;1000,#REF!&lt;-1000),IF(ISERROR(#REF!/D33),TRUE,OR(#REF!/D33&gt;0.05,#REF!/D33&lt;-0.05))),"FLAG","IGNORE")</f>
        <v>#REF!</v>
      </c>
      <c r="E57" s="68" t="e">
        <f>IF(AND(OR(#REF!&gt;1000,#REF!&lt;-1000),IF(ISERROR(#REF!/E33),TRUE,OR(#REF!/E33&gt;0.05,#REF!/E33&lt;-0.05))),"FLAG","IGNORE")</f>
        <v>#REF!</v>
      </c>
      <c r="F57" s="68" t="e">
        <f>IF(AND(OR(#REF!&gt;1000,#REF!&lt;-1000),IF(ISERROR(#REF!/F33),TRUE,OR(#REF!/F33&gt;0.05,#REF!/F33&lt;-0.05))),"FLAG","IGNORE")</f>
        <v>#REF!</v>
      </c>
      <c r="G57" s="68" t="e">
        <f>IF(AND(OR(#REF!&gt;1000,#REF!&lt;-1000),IF(ISERROR(#REF!/G33),TRUE,OR(#REF!/G33&gt;0.05,#REF!/G33&lt;-0.05))),"FLAG","IGNORE")</f>
        <v>#REF!</v>
      </c>
      <c r="H57" s="68" t="e">
        <f>IF(AND(OR(#REF!&gt;1000,#REF!&lt;-1000),IF(ISERROR(#REF!/H33),TRUE,OR(#REF!/H33&gt;0.05,#REF!/H33&lt;-0.05))),"FLAG","IGNORE")</f>
        <v>#REF!</v>
      </c>
      <c r="I57" s="68" t="e">
        <f>IF(AND(OR(#REF!&gt;1000,#REF!&lt;-1000),IF(ISERROR(#REF!/I33),TRUE,OR(#REF!/I33&gt;0.05,#REF!/I33&lt;-0.05))),"FLAG","IGNORE")</f>
        <v>#REF!</v>
      </c>
      <c r="J57" s="68" t="e">
        <f>IF(AND(OR(#REF!&gt;1000,#REF!&lt;-1000),IF(ISERROR(#REF!/J33),TRUE,OR(#REF!/J33&gt;0.05,#REF!/J33&lt;-0.05))),"FLAG","IGNORE")</f>
        <v>#REF!</v>
      </c>
      <c r="K57" s="68" t="e">
        <f>IF(AND(OR(#REF!&gt;1000,#REF!&lt;-1000),IF(ISERROR(#REF!/K33),TRUE,OR(#REF!/K33&gt;0.05,#REF!/K33&lt;-0.05))),"FLAG","IGNORE")</f>
        <v>#REF!</v>
      </c>
      <c r="L57" s="68" t="e">
        <f>IF(AND(OR(#REF!&gt;1000,#REF!&lt;-1000),IF(ISERROR(#REF!/L33),TRUE,OR(#REF!/L33&gt;0.05,#REF!/L33&lt;-0.05))),"FLAG","IGNORE")</f>
        <v>#REF!</v>
      </c>
      <c r="M57" s="68" t="e">
        <f>IF(AND(OR(#REF!&gt;1000,#REF!&lt;-1000),IF(ISERROR(#REF!/M33),TRUE,OR(#REF!/M33&gt;0.05,#REF!/M33&lt;-0.05))),"FLAG","IGNORE")</f>
        <v>#REF!</v>
      </c>
      <c r="N57" s="68" t="e">
        <f>IF(AND(OR(#REF!&gt;1000,#REF!&lt;-1000),IF(ISERROR(#REF!/N33),TRUE,OR(#REF!/N33&gt;0.05,#REF!/N33&lt;-0.05))),"FLAG","IGNORE")</f>
        <v>#REF!</v>
      </c>
      <c r="O57" s="68" t="e">
        <f>IF(AND(OR(#REF!&gt;1000,#REF!&lt;-1000),IF(ISERROR(#REF!/O33),TRUE,OR(#REF!/O33&gt;0.05,#REF!/O33&lt;-0.05))),"FLAG","IGNORE")</f>
        <v>#REF!</v>
      </c>
      <c r="P57" s="68" t="e">
        <f>IF(AND(OR(#REF!&gt;1000,#REF!&lt;-1000),IF(ISERROR(#REF!/P33),TRUE,OR(#REF!/P33&gt;0.05,#REF!/P33&lt;-0.05))),"FLAG","IGNORE")</f>
        <v>#REF!</v>
      </c>
      <c r="Q57" s="68" t="e">
        <f>IF(AND(OR(#REF!&gt;1000,#REF!&lt;-1000),IF(ISERROR(#REF!/Q33),TRUE,OR(#REF!/Q33&gt;0.05,#REF!/Q33&lt;-0.05))),"FLAG","IGNORE")</f>
        <v>#REF!</v>
      </c>
      <c r="R57" s="68" t="e">
        <f>IF(AND(OR(#REF!&gt;1000,#REF!&lt;-1000),IF(ISERROR(#REF!/R33),TRUE,OR(#REF!/R33&gt;0.05,#REF!/R33&lt;-0.05))),"FLAG","IGNORE")</f>
        <v>#REF!</v>
      </c>
      <c r="S57" s="68" t="e">
        <f>IF(AND(OR(#REF!&gt;1000,#REF!&lt;-1000),IF(ISERROR(#REF!/S33),TRUE,OR(#REF!/S33&gt;0.05,#REF!/S33&lt;-0.05))),"FLAG","IGNORE")</f>
        <v>#REF!</v>
      </c>
      <c r="T57" s="68" t="e">
        <f>IF(AND(OR(#REF!&gt;1000,#REF!&lt;-1000),IF(ISERROR(#REF!/T33),TRUE,OR(#REF!/T33&gt;0.05,#REF!/T33&lt;-0.05))),"FLAG","IGNORE")</f>
        <v>#REF!</v>
      </c>
      <c r="U57" s="68" t="e">
        <f>IF(AND(OR(#REF!&gt;1000,#REF!&lt;-1000),IF(ISERROR(#REF!/U33),TRUE,OR(#REF!/U33&gt;0.05,#REF!/U33&lt;-0.05))),"FLAG","IGNORE")</f>
        <v>#REF!</v>
      </c>
    </row>
    <row r="58" spans="2:21">
      <c r="C58" s="68" t="str">
        <f>IF(AND(OR(C54&gt;1000,C54&lt;-1000),IF(ISERROR(C54/C34),TRUE,OR(C54/C34&gt;0.05,C54/C34&lt;-0.05))),"FLAG","IGNORE")</f>
        <v>IGNORE</v>
      </c>
      <c r="D58" s="68" t="str">
        <f>IF(AND(OR(D54&gt;1000,D54&lt;-1000),IF(ISERROR(D54/D34),TRUE,OR(D54/D34&gt;0.05,D54/D34&lt;-0.05))),"FLAG","IGNORE")</f>
        <v>IGNORE</v>
      </c>
      <c r="E58" s="68" t="str">
        <f>IF(AND(OR(E54&gt;1000,E54&lt;-1000),IF(ISERROR(E54/E34),TRUE,OR(E54/E34&gt;0.05,E54/E34&lt;-0.05))),"FLAG","IGNORE")</f>
        <v>FLAG</v>
      </c>
      <c r="F58" s="68" t="str">
        <f>IF(AND(OR(F54&gt;1000,F54&lt;-1000),IF(ISERROR(F54/F34),TRUE,OR(F54/F34&gt;0.05,F54/F34&lt;-0.05))),"FLAG","IGNORE")</f>
        <v>FLAG</v>
      </c>
      <c r="G58" s="68" t="str">
        <f>IF(AND(OR(G54&gt;1000,G54&lt;-1000),IF(ISERROR(G54/G34),TRUE,OR(G54/G34&gt;0.05,G54/G34&lt;-0.05))),"FLAG","IGNORE")</f>
        <v>IGNORE</v>
      </c>
      <c r="H58" s="68" t="str">
        <f>IF(AND(OR(H54&gt;1000,H54&lt;-1000),IF(ISERROR(H54/H34),TRUE,OR(H54/H34&gt;0.05,H54/H34&lt;-0.05))),"FLAG","IGNORE")</f>
        <v>FLAG</v>
      </c>
      <c r="I58" s="68" t="str">
        <f>IF(AND(OR(I54&gt;1000,I54&lt;-1000),IF(ISERROR(I54/I34),TRUE,OR(I54/I34&gt;0.05,I54/I34&lt;-0.05))),"FLAG","IGNORE")</f>
        <v>IGNORE</v>
      </c>
      <c r="J58" s="68" t="str">
        <f>IF(AND(OR(J54&gt;1000,J54&lt;-1000),IF(ISERROR(J54/J34),TRUE,OR(J54/J34&gt;0.05,J54/J34&lt;-0.05))),"FLAG","IGNORE")</f>
        <v>IGNORE</v>
      </c>
      <c r="K58" s="68" t="str">
        <f>IF(AND(OR(K54&gt;1000,K54&lt;-1000),IF(ISERROR(K54/K34),TRUE,OR(K54/K34&gt;0.05,K54/K34&lt;-0.05))),"FLAG","IGNORE")</f>
        <v>IGNORE</v>
      </c>
      <c r="L58" s="68" t="str">
        <f>IF(AND(OR(L54&gt;1000,L54&lt;-1000),IF(ISERROR(L54/L34),TRUE,OR(L54/L34&gt;0.05,L54/L34&lt;-0.05))),"FLAG","IGNORE")</f>
        <v>IGNORE</v>
      </c>
      <c r="M58" s="68" t="str">
        <f>IF(AND(OR(M54&gt;1000,M54&lt;-1000),IF(ISERROR(M54/M34),TRUE,OR(M54/M34&gt;0.05,M54/M34&lt;-0.05))),"FLAG","IGNORE")</f>
        <v>IGNORE</v>
      </c>
      <c r="N58" s="68" t="str">
        <f>IF(AND(OR(N54&gt;1000,N54&lt;-1000),IF(ISERROR(N54/N34),TRUE,OR(N54/N34&gt;0.05,N54/N34&lt;-0.05))),"FLAG","IGNORE")</f>
        <v>IGNORE</v>
      </c>
      <c r="O58" s="68" t="str">
        <f>IF(AND(OR(O54&gt;1000,O54&lt;-1000),IF(ISERROR(O54/O34),TRUE,OR(O54/O34&gt;0.05,O54/O34&lt;-0.05))),"FLAG","IGNORE")</f>
        <v>IGNORE</v>
      </c>
      <c r="P58" s="68" t="str">
        <f>IF(AND(OR(P54&gt;1000,P54&lt;-1000),IF(ISERROR(P54/P34),TRUE,OR(P54/P34&gt;0.05,P54/P34&lt;-0.05))),"FLAG","IGNORE")</f>
        <v>IGNORE</v>
      </c>
      <c r="Q58" s="68" t="str">
        <f>IF(AND(OR(Q54&gt;1000,Q54&lt;-1000),IF(ISERROR(Q54/Q34),TRUE,OR(Q54/Q34&gt;0.05,Q54/Q34&lt;-0.05))),"FLAG","IGNORE")</f>
        <v>IGNORE</v>
      </c>
      <c r="R58" s="68" t="str">
        <f>IF(AND(OR(R54&gt;1000,R54&lt;-1000),IF(ISERROR(R54/R34),TRUE,OR(R54/R34&gt;0.05,R54/R34&lt;-0.05))),"FLAG","IGNORE")</f>
        <v>IGNORE</v>
      </c>
      <c r="S58" s="68" t="str">
        <f>IF(AND(OR(S54&gt;1000,S54&lt;-1000),IF(ISERROR(S54/S34),TRUE,OR(S54/S34&gt;0.05,S54/S34&lt;-0.05))),"FLAG","IGNORE")</f>
        <v>IGNORE</v>
      </c>
      <c r="T58" s="68" t="str">
        <f>IF(AND(OR(T54&gt;1000,T54&lt;-1000),IF(ISERROR(T54/T34),TRUE,OR(T54/T34&gt;0.05,T54/T34&lt;-0.05))),"FLAG","IGNORE")</f>
        <v>IGNORE</v>
      </c>
      <c r="U58" s="68" t="str">
        <f>IF(AND(OR(U54&gt;1000,U54&lt;-1000),IF(ISERROR(U54/U34),TRUE,OR(U54/U34&gt;0.05,U54/U34&lt;-0.05))),"FLAG","IGNORE")</f>
        <v>FLAG</v>
      </c>
    </row>
    <row r="59" spans="2:21">
      <c r="C59" s="68" t="str">
        <f>IF(AND(OR(C55&gt;1000,C55&lt;-1000),IF(ISERROR(C55/C35),TRUE,OR(C55/C35&gt;0.05,C55/C35&lt;-0.05))),"FLAG","IGNORE")</f>
        <v>IGNORE</v>
      </c>
      <c r="D59" s="68" t="str">
        <f>IF(AND(OR(D55&gt;1000,D55&lt;-1000),IF(ISERROR(D55/D35),TRUE,OR(D55/D35&gt;0.05,D55/D35&lt;-0.05))),"FLAG","IGNORE")</f>
        <v>FLAG</v>
      </c>
      <c r="E59" s="68" t="str">
        <f>IF(AND(OR(E55&gt;1000,E55&lt;-1000),IF(ISERROR(E55/E35),TRUE,OR(E55/E35&gt;0.05,E55/E35&lt;-0.05))),"FLAG","IGNORE")</f>
        <v>FLAG</v>
      </c>
      <c r="F59" s="68" t="str">
        <f>IF(AND(OR(F55&gt;1000,F55&lt;-1000),IF(ISERROR(F55/F35),TRUE,OR(F55/F35&gt;0.05,F55/F35&lt;-0.05))),"FLAG","IGNORE")</f>
        <v>FLAG</v>
      </c>
      <c r="G59" s="68" t="str">
        <f>IF(AND(OR(G55&gt;1000,G55&lt;-1000),IF(ISERROR(G55/G35),TRUE,OR(G55/G35&gt;0.05,G55/G35&lt;-0.05))),"FLAG","IGNORE")</f>
        <v>IGNORE</v>
      </c>
      <c r="H59" s="68" t="str">
        <f>IF(AND(OR(H55&gt;1000,H55&lt;-1000),IF(ISERROR(H55/H35),TRUE,OR(H55/H35&gt;0.05,H55/H35&lt;-0.05))),"FLAG","IGNORE")</f>
        <v>IGNORE</v>
      </c>
      <c r="I59" s="68" t="str">
        <f>IF(AND(OR(I55&gt;1000,I55&lt;-1000),IF(ISERROR(I55/I35),TRUE,OR(I55/I35&gt;0.05,I55/I35&lt;-0.05))),"FLAG","IGNORE")</f>
        <v>IGNORE</v>
      </c>
      <c r="J59" s="68" t="str">
        <f>IF(AND(OR(J55&gt;1000,J55&lt;-1000),IF(ISERROR(J55/J35),TRUE,OR(J55/J35&gt;0.05,J55/J35&lt;-0.05))),"FLAG","IGNORE")</f>
        <v>IGNORE</v>
      </c>
      <c r="K59" s="68" t="str">
        <f>IF(AND(OR(K55&gt;1000,K55&lt;-1000),IF(ISERROR(K55/K35),TRUE,OR(K55/K35&gt;0.05,K55/K35&lt;-0.05))),"FLAG","IGNORE")</f>
        <v>IGNORE</v>
      </c>
      <c r="L59" s="68" t="str">
        <f>IF(AND(OR(L55&gt;1000,L55&lt;-1000),IF(ISERROR(L55/L35),TRUE,OR(L55/L35&gt;0.05,L55/L35&lt;-0.05))),"FLAG","IGNORE")</f>
        <v>IGNORE</v>
      </c>
      <c r="M59" s="68" t="str">
        <f>IF(AND(OR(M55&gt;1000,M55&lt;-1000),IF(ISERROR(M55/M35),TRUE,OR(M55/M35&gt;0.05,M55/M35&lt;-0.05))),"FLAG","IGNORE")</f>
        <v>IGNORE</v>
      </c>
      <c r="N59" s="68" t="str">
        <f>IF(AND(OR(N55&gt;1000,N55&lt;-1000),IF(ISERROR(N55/N35),TRUE,OR(N55/N35&gt;0.05,N55/N35&lt;-0.05))),"FLAG","IGNORE")</f>
        <v>IGNORE</v>
      </c>
      <c r="O59" s="68" t="str">
        <f>IF(AND(OR(O55&gt;1000,O55&lt;-1000),IF(ISERROR(O55/O35),TRUE,OR(O55/O35&gt;0.05,O55/O35&lt;-0.05))),"FLAG","IGNORE")</f>
        <v>IGNORE</v>
      </c>
      <c r="P59" s="68" t="str">
        <f>IF(AND(OR(P55&gt;1000,P55&lt;-1000),IF(ISERROR(P55/P35),TRUE,OR(P55/P35&gt;0.05,P55/P35&lt;-0.05))),"FLAG","IGNORE")</f>
        <v>IGNORE</v>
      </c>
      <c r="Q59" s="68" t="str">
        <f>IF(AND(OR(Q55&gt;1000,Q55&lt;-1000),IF(ISERROR(Q55/Q35),TRUE,OR(Q55/Q35&gt;0.05,Q55/Q35&lt;-0.05))),"FLAG","IGNORE")</f>
        <v>IGNORE</v>
      </c>
      <c r="R59" s="68" t="str">
        <f>IF(AND(OR(R55&gt;1000,R55&lt;-1000),IF(ISERROR(R55/R35),TRUE,OR(R55/R35&gt;0.05,R55/R35&lt;-0.05))),"FLAG","IGNORE")</f>
        <v>IGNORE</v>
      </c>
      <c r="S59" s="68" t="str">
        <f>IF(AND(OR(S55&gt;1000,S55&lt;-1000),IF(ISERROR(S55/S35),TRUE,OR(S55/S35&gt;0.05,S55/S35&lt;-0.05))),"FLAG","IGNORE")</f>
        <v>IGNORE</v>
      </c>
      <c r="T59" s="68" t="str">
        <f>IF(AND(OR(T55&gt;1000,T55&lt;-1000),IF(ISERROR(T55/T35),TRUE,OR(T55/T35&gt;0.05,T55/T35&lt;-0.05))),"FLAG","IGNORE")</f>
        <v>IGNORE</v>
      </c>
      <c r="U59" s="68" t="str">
        <f>IF(AND(OR(U55&gt;1000,U55&lt;-1000),IF(ISERROR(U55/U35),TRUE,OR(U55/U35&gt;0.05,U55/U35&lt;-0.05))),"FLAG","IGNORE")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1025" priority="22" stopIfTrue="1">
      <formula>ABS(ROUND(C8,0)-C8)&gt;0</formula>
    </cfRule>
  </conditionalFormatting>
  <conditionalFormatting sqref="N49 N52">
    <cfRule type="cellIs" dxfId="1024" priority="25" stopIfTrue="1" operator="equal">
      <formula>"FAIL"</formula>
    </cfRule>
  </conditionalFormatting>
  <conditionalFormatting sqref="N49">
    <cfRule type="cellIs" dxfId="1023" priority="21" stopIfTrue="1" operator="equal">
      <formula>"PASS"</formula>
    </cfRule>
  </conditionalFormatting>
  <conditionalFormatting sqref="N52">
    <cfRule type="cellIs" dxfId="1022" priority="20" stopIfTrue="1" operator="equal">
      <formula>"PASS"</formula>
    </cfRule>
  </conditionalFormatting>
  <conditionalFormatting sqref="C21:E21">
    <cfRule type="expression" dxfId="1021" priority="19" stopIfTrue="1">
      <formula>ABS(ROUND(C21,0)-C21)&gt;0</formula>
    </cfRule>
  </conditionalFormatting>
  <conditionalFormatting sqref="G21">
    <cfRule type="expression" dxfId="1020" priority="18" stopIfTrue="1">
      <formula>ABS(ROUND(G21,0)-G21)&gt;0</formula>
    </cfRule>
  </conditionalFormatting>
  <conditionalFormatting sqref="I21:J21">
    <cfRule type="expression" dxfId="1019" priority="17" stopIfTrue="1">
      <formula>ABS(ROUND(I21,0)-I21)&gt;0</formula>
    </cfRule>
  </conditionalFormatting>
  <conditionalFormatting sqref="L21:O21">
    <cfRule type="expression" dxfId="1018" priority="16" stopIfTrue="1">
      <formula>ABS(ROUND(L21,0)-L21)&gt;0</formula>
    </cfRule>
  </conditionalFormatting>
  <conditionalFormatting sqref="Q21:S21">
    <cfRule type="expression" dxfId="1017" priority="15" stopIfTrue="1">
      <formula>ABS(ROUND(Q21,0)-Q21)&gt;0</formula>
    </cfRule>
  </conditionalFormatting>
  <conditionalFormatting sqref="C9:E9">
    <cfRule type="expression" dxfId="1016" priority="14" stopIfTrue="1">
      <formula>ABS(ROUND(C9,0)-C9)&gt;0</formula>
    </cfRule>
  </conditionalFormatting>
  <conditionalFormatting sqref="G9">
    <cfRule type="expression" dxfId="1015" priority="13" stopIfTrue="1">
      <formula>ABS(ROUND(G9,0)-G9)&gt;0</formula>
    </cfRule>
  </conditionalFormatting>
  <conditionalFormatting sqref="I9:J9">
    <cfRule type="expression" dxfId="1014" priority="12" stopIfTrue="1">
      <formula>ABS(ROUND(I9,0)-I9)&gt;0</formula>
    </cfRule>
  </conditionalFormatting>
  <conditionalFormatting sqref="L9:O9">
    <cfRule type="expression" dxfId="1013" priority="11" stopIfTrue="1">
      <formula>ABS(ROUND(L9,0)-L9)&gt;0</formula>
    </cfRule>
  </conditionalFormatting>
  <conditionalFormatting sqref="Q9:S9">
    <cfRule type="expression" dxfId="1012" priority="10" stopIfTrue="1">
      <formula>ABS(ROUND(Q9,0)-Q9)&gt;0</formula>
    </cfRule>
  </conditionalFormatting>
  <conditionalFormatting sqref="C20:E20">
    <cfRule type="expression" dxfId="1011" priority="9" stopIfTrue="1">
      <formula>ABS(ROUND(C20,0)-C20)&gt;0</formula>
    </cfRule>
  </conditionalFormatting>
  <conditionalFormatting sqref="G20">
    <cfRule type="expression" dxfId="1010" priority="8" stopIfTrue="1">
      <formula>ABS(ROUND(G20,0)-G20)&gt;0</formula>
    </cfRule>
  </conditionalFormatting>
  <conditionalFormatting sqref="I20:J20">
    <cfRule type="expression" dxfId="1009" priority="7" stopIfTrue="1">
      <formula>ABS(ROUND(I20,0)-I20)&gt;0</formula>
    </cfRule>
  </conditionalFormatting>
  <conditionalFormatting sqref="M20:O20">
    <cfRule type="expression" dxfId="1008" priority="6" stopIfTrue="1">
      <formula>ABS(ROUND(M20,0)-M20)&gt;0</formula>
    </cfRule>
  </conditionalFormatting>
  <conditionalFormatting sqref="L20">
    <cfRule type="expression" dxfId="1007" priority="5" stopIfTrue="1">
      <formula>ABS(ROUND(L20,0)-L20)&gt;0</formula>
    </cfRule>
  </conditionalFormatting>
  <conditionalFormatting sqref="Q20:S20">
    <cfRule type="expression" dxfId="1006" priority="4" stopIfTrue="1">
      <formula>ABS(ROUND(Q20,0)-Q20)&gt;0</formula>
    </cfRule>
  </conditionalFormatting>
  <conditionalFormatting sqref="X28 X8:X13 X19:X23">
    <cfRule type="cellIs" dxfId="1005" priority="23" stopIfTrue="1" operator="equal">
      <formula>0</formula>
    </cfRule>
    <cfRule type="cellIs" dxfId="1004" priority="24" stopIfTrue="1" operator="notEqual">
      <formula>0</formula>
    </cfRule>
  </conditionalFormatting>
  <conditionalFormatting sqref="Q10:S10 L10:O10 I10:J10 G10 C10:E10">
    <cfRule type="expression" dxfId="1003" priority="3" stopIfTrue="1">
      <formula>ABS(ROUND(C10,0)-C10)&gt;0</formula>
    </cfRule>
  </conditionalFormatting>
  <conditionalFormatting sqref="C33:U35">
    <cfRule type="expression" dxfId="1002" priority="26">
      <formula>IF(C57="IGNORE","TRUE","FALSE")</formula>
    </cfRule>
    <cfRule type="expression" dxfId="1001" priority="27">
      <formula>IF(C57="FLAG","TRUE","FALSE")</formula>
    </cfRule>
  </conditionalFormatting>
  <conditionalFormatting sqref="R30">
    <cfRule type="expression" dxfId="1000" priority="2" stopIfTrue="1">
      <formula>ABS(ROUND(R30,0)-R30)&gt;0</formula>
    </cfRule>
  </conditionalFormatting>
  <conditionalFormatting sqref="C8">
    <cfRule type="expression" dxfId="999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B1:X62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82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0</v>
      </c>
      <c r="F8" s="34">
        <f>SUM(D8:E8)</f>
        <v>0</v>
      </c>
      <c r="G8" s="33">
        <v>0</v>
      </c>
      <c r="H8" s="34">
        <f>SUM(C8,F8,G8)</f>
        <v>0</v>
      </c>
      <c r="I8" s="33">
        <v>0</v>
      </c>
      <c r="J8" s="33">
        <v>0</v>
      </c>
      <c r="K8" s="34">
        <f>SUM(I8:J8)</f>
        <v>0</v>
      </c>
      <c r="L8" s="33">
        <v>0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0</v>
      </c>
      <c r="V8" s="4"/>
      <c r="W8" s="11">
        <v>0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0</v>
      </c>
      <c r="E12" s="33">
        <v>0</v>
      </c>
      <c r="F12" s="34">
        <f>SUM(D12:E12)</f>
        <v>0</v>
      </c>
      <c r="G12" s="33">
        <v>0</v>
      </c>
      <c r="H12" s="34">
        <f>SUM(C12,F12,G12)</f>
        <v>0</v>
      </c>
      <c r="I12" s="33">
        <v>0</v>
      </c>
      <c r="J12" s="33">
        <v>0</v>
      </c>
      <c r="K12" s="34">
        <f>SUM(I12:J12)</f>
        <v>0</v>
      </c>
      <c r="L12" s="33">
        <v>0</v>
      </c>
      <c r="M12" s="33">
        <v>0</v>
      </c>
      <c r="N12" s="33">
        <v>0</v>
      </c>
      <c r="O12" s="33">
        <v>682</v>
      </c>
      <c r="P12" s="34">
        <f>SUM(M12:O12)</f>
        <v>682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682</v>
      </c>
      <c r="V12" s="4"/>
      <c r="W12" s="11">
        <v>682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0</v>
      </c>
      <c r="E13" s="21">
        <f t="shared" si="1"/>
        <v>0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  <c r="K13" s="21">
        <f t="shared" si="1"/>
        <v>0</v>
      </c>
      <c r="L13" s="21">
        <f t="shared" si="1"/>
        <v>0</v>
      </c>
      <c r="M13" s="21">
        <f t="shared" si="1"/>
        <v>0</v>
      </c>
      <c r="N13" s="21">
        <f t="shared" si="1"/>
        <v>0</v>
      </c>
      <c r="O13" s="21">
        <f t="shared" si="1"/>
        <v>682</v>
      </c>
      <c r="P13" s="21">
        <f t="shared" si="1"/>
        <v>682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682</v>
      </c>
      <c r="V13" s="4"/>
      <c r="W13" s="11">
        <v>682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0</v>
      </c>
      <c r="E16" s="21">
        <f t="shared" si="2"/>
        <v>0</v>
      </c>
      <c r="F16" s="21">
        <f t="shared" si="2"/>
        <v>0</v>
      </c>
      <c r="G16" s="21">
        <f t="shared" si="2"/>
        <v>0</v>
      </c>
      <c r="H16" s="21">
        <f t="shared" si="2"/>
        <v>0</v>
      </c>
      <c r="I16" s="21">
        <f t="shared" si="2"/>
        <v>0</v>
      </c>
      <c r="J16" s="21">
        <f t="shared" si="2"/>
        <v>0</v>
      </c>
      <c r="K16" s="21">
        <f t="shared" si="2"/>
        <v>0</v>
      </c>
      <c r="L16" s="21">
        <f t="shared" si="2"/>
        <v>0</v>
      </c>
      <c r="M16" s="21">
        <f t="shared" si="2"/>
        <v>0</v>
      </c>
      <c r="N16" s="21">
        <f t="shared" si="2"/>
        <v>0</v>
      </c>
      <c r="O16" s="21">
        <f t="shared" si="2"/>
        <v>642</v>
      </c>
      <c r="P16" s="21">
        <f t="shared" si="2"/>
        <v>642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642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-40</v>
      </c>
      <c r="P20" s="34">
        <f>SUM(M20:O20)</f>
        <v>-40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-40</v>
      </c>
      <c r="W20" s="11">
        <v>-40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0</v>
      </c>
      <c r="F22" s="34">
        <f>SUM(D22:E22)</f>
        <v>0</v>
      </c>
      <c r="G22" s="33">
        <v>0</v>
      </c>
      <c r="H22" s="34">
        <f>SUM(C22,F22,G22)</f>
        <v>0</v>
      </c>
      <c r="I22" s="33">
        <v>0</v>
      </c>
      <c r="J22" s="33">
        <v>0</v>
      </c>
      <c r="K22" s="34">
        <f>SUM(I22:J22)</f>
        <v>0</v>
      </c>
      <c r="L22" s="33">
        <v>0</v>
      </c>
      <c r="M22" s="33">
        <v>0</v>
      </c>
      <c r="N22" s="33">
        <v>0</v>
      </c>
      <c r="O22" s="33">
        <v>-689</v>
      </c>
      <c r="P22" s="34">
        <f>SUM(M22:O22)</f>
        <v>-689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-689</v>
      </c>
      <c r="V22" s="4"/>
      <c r="W22" s="11">
        <v>-689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0</v>
      </c>
      <c r="F23" s="21">
        <f t="shared" si="3"/>
        <v>0</v>
      </c>
      <c r="G23" s="21">
        <f t="shared" si="3"/>
        <v>0</v>
      </c>
      <c r="H23" s="21">
        <f t="shared" si="3"/>
        <v>0</v>
      </c>
      <c r="I23" s="21">
        <f t="shared" si="3"/>
        <v>0</v>
      </c>
      <c r="J23" s="21">
        <f t="shared" si="3"/>
        <v>0</v>
      </c>
      <c r="K23" s="21">
        <f t="shared" si="3"/>
        <v>0</v>
      </c>
      <c r="L23" s="21">
        <f t="shared" si="3"/>
        <v>0</v>
      </c>
      <c r="M23" s="21">
        <f t="shared" si="3"/>
        <v>0</v>
      </c>
      <c r="N23" s="21">
        <f t="shared" si="3"/>
        <v>0</v>
      </c>
      <c r="O23" s="21">
        <f t="shared" si="3"/>
        <v>-729</v>
      </c>
      <c r="P23" s="21">
        <f t="shared" si="3"/>
        <v>-729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-729</v>
      </c>
      <c r="V23" s="4"/>
      <c r="W23" s="11">
        <v>-729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0</v>
      </c>
      <c r="F26" s="21">
        <f t="shared" si="4"/>
        <v>0</v>
      </c>
      <c r="G26" s="21">
        <f t="shared" si="4"/>
        <v>0</v>
      </c>
      <c r="H26" s="21">
        <f t="shared" si="4"/>
        <v>0</v>
      </c>
      <c r="I26" s="21">
        <f t="shared" si="4"/>
        <v>0</v>
      </c>
      <c r="J26" s="21">
        <f t="shared" si="4"/>
        <v>0</v>
      </c>
      <c r="K26" s="21">
        <f t="shared" si="4"/>
        <v>0</v>
      </c>
      <c r="L26" s="21">
        <f t="shared" si="4"/>
        <v>0</v>
      </c>
      <c r="M26" s="21">
        <f t="shared" si="4"/>
        <v>0</v>
      </c>
      <c r="N26" s="21">
        <f t="shared" si="4"/>
        <v>0</v>
      </c>
      <c r="O26" s="21">
        <f t="shared" si="4"/>
        <v>-689</v>
      </c>
      <c r="P26" s="21">
        <f t="shared" si="4"/>
        <v>-689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-689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0</v>
      </c>
      <c r="E28" s="17">
        <f t="shared" si="5"/>
        <v>0</v>
      </c>
      <c r="F28" s="17">
        <f t="shared" si="5"/>
        <v>0</v>
      </c>
      <c r="G28" s="17">
        <f t="shared" si="5"/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0</v>
      </c>
      <c r="N28" s="17">
        <f t="shared" si="5"/>
        <v>0</v>
      </c>
      <c r="O28" s="17">
        <f t="shared" si="5"/>
        <v>-47</v>
      </c>
      <c r="P28" s="17">
        <f t="shared" si="5"/>
        <v>-47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-47</v>
      </c>
      <c r="V28" s="4"/>
      <c r="W28" s="11">
        <v>-47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705</v>
      </c>
      <c r="P33" s="38">
        <v>705</v>
      </c>
      <c r="Q33" s="38">
        <v>0</v>
      </c>
      <c r="R33" s="38">
        <v>0</v>
      </c>
      <c r="S33" s="38">
        <v>0</v>
      </c>
      <c r="T33" s="38">
        <v>0</v>
      </c>
      <c r="U33" s="38">
        <v>705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-743</v>
      </c>
      <c r="P34" s="38">
        <v>-743</v>
      </c>
      <c r="Q34" s="38">
        <v>0</v>
      </c>
      <c r="R34" s="38">
        <v>0</v>
      </c>
      <c r="S34" s="38">
        <v>0</v>
      </c>
      <c r="T34" s="38">
        <v>0</v>
      </c>
      <c r="U34" s="38">
        <v>-743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-38</v>
      </c>
      <c r="P35" s="38">
        <v>-38</v>
      </c>
      <c r="Q35" s="38">
        <v>0</v>
      </c>
      <c r="R35" s="38">
        <v>0</v>
      </c>
      <c r="S35" s="38">
        <v>0</v>
      </c>
      <c r="T35" s="38">
        <v>0</v>
      </c>
      <c r="U35" s="38">
        <v>-38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6" spans="2:21">
      <c r="C56" s="69">
        <f>C16-C33</f>
        <v>0</v>
      </c>
      <c r="D56" s="69">
        <f>D16-D33</f>
        <v>0</v>
      </c>
      <c r="E56" s="69">
        <f>E16-E33</f>
        <v>0</v>
      </c>
      <c r="F56" s="69">
        <f>F16-F33</f>
        <v>0</v>
      </c>
      <c r="G56" s="69">
        <f>G16-G33</f>
        <v>0</v>
      </c>
      <c r="H56" s="69">
        <f>H16-H33</f>
        <v>0</v>
      </c>
      <c r="I56" s="69">
        <f>I16-I33</f>
        <v>0</v>
      </c>
      <c r="J56" s="69">
        <f>J16-J33</f>
        <v>0</v>
      </c>
      <c r="K56" s="69">
        <f>K16-K33</f>
        <v>0</v>
      </c>
      <c r="L56" s="69">
        <f>L16-L33</f>
        <v>0</v>
      </c>
      <c r="M56" s="69">
        <f>M16-M33</f>
        <v>0</v>
      </c>
      <c r="N56" s="69">
        <f>N16-N33</f>
        <v>0</v>
      </c>
      <c r="O56" s="69">
        <f>O16-O33</f>
        <v>-63</v>
      </c>
      <c r="P56" s="69">
        <f>P16-P33</f>
        <v>-63</v>
      </c>
      <c r="Q56" s="69">
        <f>Q16-Q33</f>
        <v>0</v>
      </c>
      <c r="R56" s="69">
        <f>R16-R33</f>
        <v>0</v>
      </c>
      <c r="S56" s="69">
        <f>S16-S33</f>
        <v>0</v>
      </c>
      <c r="T56" s="69">
        <f>T16-T33</f>
        <v>0</v>
      </c>
      <c r="U56" s="69">
        <f>U16-U33</f>
        <v>-63</v>
      </c>
    </row>
    <row r="57" spans="2:21">
      <c r="C57" s="69">
        <f>C26-C34</f>
        <v>0</v>
      </c>
      <c r="D57" s="69">
        <f>D26-D34</f>
        <v>0</v>
      </c>
      <c r="E57" s="69">
        <f>E26-E34</f>
        <v>0</v>
      </c>
      <c r="F57" s="69">
        <f>F26-F34</f>
        <v>0</v>
      </c>
      <c r="G57" s="69">
        <f>G26-G34</f>
        <v>0</v>
      </c>
      <c r="H57" s="69">
        <f>H26-H34</f>
        <v>0</v>
      </c>
      <c r="I57" s="69">
        <f>I26-I34</f>
        <v>0</v>
      </c>
      <c r="J57" s="69">
        <f>J26-J34</f>
        <v>0</v>
      </c>
      <c r="K57" s="69">
        <f>K26-K34</f>
        <v>0</v>
      </c>
      <c r="L57" s="69">
        <f>L26-L34</f>
        <v>0</v>
      </c>
      <c r="M57" s="69">
        <f>M26-M34</f>
        <v>0</v>
      </c>
      <c r="N57" s="69">
        <f>N26-N34</f>
        <v>0</v>
      </c>
      <c r="O57" s="69">
        <f>O26-O34</f>
        <v>54</v>
      </c>
      <c r="P57" s="69">
        <f>P26-P34</f>
        <v>54</v>
      </c>
      <c r="Q57" s="69">
        <f>Q26-Q34</f>
        <v>0</v>
      </c>
      <c r="R57" s="69">
        <f>R26-R34</f>
        <v>0</v>
      </c>
      <c r="S57" s="69">
        <f>S26-S34</f>
        <v>0</v>
      </c>
      <c r="T57" s="69">
        <f>T26-T34</f>
        <v>0</v>
      </c>
      <c r="U57" s="69">
        <f>U26-U34</f>
        <v>54</v>
      </c>
    </row>
    <row r="58" spans="2:21">
      <c r="C58" s="69">
        <f>C28-C35</f>
        <v>0</v>
      </c>
      <c r="D58" s="69">
        <f>D28-D35</f>
        <v>0</v>
      </c>
      <c r="E58" s="69">
        <f>E28-E35</f>
        <v>0</v>
      </c>
      <c r="F58" s="69">
        <f>F28-F35</f>
        <v>0</v>
      </c>
      <c r="G58" s="69">
        <f>G28-G35</f>
        <v>0</v>
      </c>
      <c r="H58" s="69">
        <f>H28-H35</f>
        <v>0</v>
      </c>
      <c r="I58" s="69">
        <f>I28-I35</f>
        <v>0</v>
      </c>
      <c r="J58" s="69">
        <f>J28-J35</f>
        <v>0</v>
      </c>
      <c r="K58" s="69">
        <f>K28-K35</f>
        <v>0</v>
      </c>
      <c r="L58" s="69">
        <f>L28-L35</f>
        <v>0</v>
      </c>
      <c r="M58" s="69">
        <f>M28-M35</f>
        <v>0</v>
      </c>
      <c r="N58" s="69">
        <f>N28-N35</f>
        <v>0</v>
      </c>
      <c r="O58" s="69">
        <f>O28-O35</f>
        <v>-9</v>
      </c>
      <c r="P58" s="69">
        <f>P28-P35</f>
        <v>-9</v>
      </c>
      <c r="Q58" s="69">
        <f>Q28-Q35</f>
        <v>0</v>
      </c>
      <c r="R58" s="69">
        <f>R28-R35</f>
        <v>0</v>
      </c>
      <c r="S58" s="69">
        <f>S28-S35</f>
        <v>0</v>
      </c>
      <c r="T58" s="69">
        <f>T28-T35</f>
        <v>0</v>
      </c>
      <c r="U58" s="69">
        <f>U28-U35</f>
        <v>-9</v>
      </c>
    </row>
    <row r="59" spans="2:21"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</row>
    <row r="60" spans="2:21">
      <c r="C60" s="68" t="str">
        <f>IF(AND(OR(C56&gt;1000,C56&lt;-1000),IF(ISERROR(C56/C33),TRUE,OR(C56/C33&gt;0.05,C56/C33&lt;-0.05))),"FLAG","IGNORE")</f>
        <v>IGNORE</v>
      </c>
      <c r="D60" s="68" t="str">
        <f>IF(AND(OR(D56&gt;1000,D56&lt;-1000),IF(ISERROR(D56/D33),TRUE,OR(D56/D33&gt;0.05,D56/D33&lt;-0.05))),"FLAG","IGNORE")</f>
        <v>IGNORE</v>
      </c>
      <c r="E60" s="68" t="str">
        <f>IF(AND(OR(E56&gt;1000,E56&lt;-1000),IF(ISERROR(E56/E33),TRUE,OR(E56/E33&gt;0.05,E56/E33&lt;-0.05))),"FLAG","IGNORE")</f>
        <v>IGNORE</v>
      </c>
      <c r="F60" s="68" t="str">
        <f>IF(AND(OR(F56&gt;1000,F56&lt;-1000),IF(ISERROR(F56/F33),TRUE,OR(F56/F33&gt;0.05,F56/F33&lt;-0.05))),"FLAG","IGNORE")</f>
        <v>IGNORE</v>
      </c>
      <c r="G60" s="68" t="str">
        <f>IF(AND(OR(G56&gt;1000,G56&lt;-1000),IF(ISERROR(G56/G33),TRUE,OR(G56/G33&gt;0.05,G56/G33&lt;-0.05))),"FLAG","IGNORE")</f>
        <v>IGNORE</v>
      </c>
      <c r="H60" s="68" t="str">
        <f>IF(AND(OR(H56&gt;1000,H56&lt;-1000),IF(ISERROR(H56/H33),TRUE,OR(H56/H33&gt;0.05,H56/H33&lt;-0.05))),"FLAG","IGNORE")</f>
        <v>IGNORE</v>
      </c>
      <c r="I60" s="68" t="str">
        <f>IF(AND(OR(I56&gt;1000,I56&lt;-1000),IF(ISERROR(I56/I33),TRUE,OR(I56/I33&gt;0.05,I56/I33&lt;-0.05))),"FLAG","IGNORE")</f>
        <v>IGNORE</v>
      </c>
      <c r="J60" s="68" t="str">
        <f>IF(AND(OR(J56&gt;1000,J56&lt;-1000),IF(ISERROR(J56/J33),TRUE,OR(J56/J33&gt;0.05,J56/J33&lt;-0.05))),"FLAG","IGNORE")</f>
        <v>IGNORE</v>
      </c>
      <c r="K60" s="68" t="str">
        <f>IF(AND(OR(K56&gt;1000,K56&lt;-1000),IF(ISERROR(K56/K33),TRUE,OR(K56/K33&gt;0.05,K56/K33&lt;-0.05))),"FLAG","IGNORE")</f>
        <v>IGNORE</v>
      </c>
      <c r="L60" s="68" t="str">
        <f>IF(AND(OR(L56&gt;1000,L56&lt;-1000),IF(ISERROR(L56/L33),TRUE,OR(L56/L33&gt;0.05,L56/L33&lt;-0.05))),"FLAG","IGNORE")</f>
        <v>IGNORE</v>
      </c>
      <c r="M60" s="68" t="str">
        <f>IF(AND(OR(M56&gt;1000,M56&lt;-1000),IF(ISERROR(M56/M33),TRUE,OR(M56/M33&gt;0.05,M56/M33&lt;-0.05))),"FLAG","IGNORE")</f>
        <v>IGNORE</v>
      </c>
      <c r="N60" s="68" t="str">
        <f>IF(AND(OR(N56&gt;1000,N56&lt;-1000),IF(ISERROR(N56/N33),TRUE,OR(N56/N33&gt;0.05,N56/N33&lt;-0.05))),"FLAG","IGNORE")</f>
        <v>IGNORE</v>
      </c>
      <c r="O60" s="68" t="str">
        <f>IF(AND(OR(O56&gt;1000,O56&lt;-1000),IF(ISERROR(O56/O33),TRUE,OR(O56/O33&gt;0.05,O56/O33&lt;-0.05))),"FLAG","IGNORE")</f>
        <v>IGNORE</v>
      </c>
      <c r="P60" s="68" t="str">
        <f>IF(AND(OR(P56&gt;1000,P56&lt;-1000),IF(ISERROR(P56/P33),TRUE,OR(P56/P33&gt;0.05,P56/P33&lt;-0.05))),"FLAG","IGNORE")</f>
        <v>IGNORE</v>
      </c>
      <c r="Q60" s="68" t="str">
        <f>IF(AND(OR(Q56&gt;1000,Q56&lt;-1000),IF(ISERROR(Q56/Q33),TRUE,OR(Q56/Q33&gt;0.05,Q56/Q33&lt;-0.05))),"FLAG","IGNORE")</f>
        <v>IGNORE</v>
      </c>
      <c r="R60" s="68" t="str">
        <f>IF(AND(OR(R56&gt;1000,R56&lt;-1000),IF(ISERROR(R56/R33),TRUE,OR(R56/R33&gt;0.05,R56/R33&lt;-0.05))),"FLAG","IGNORE")</f>
        <v>IGNORE</v>
      </c>
      <c r="S60" s="68" t="str">
        <f>IF(AND(OR(S56&gt;1000,S56&lt;-1000),IF(ISERROR(S56/S33),TRUE,OR(S56/S33&gt;0.05,S56/S33&lt;-0.05))),"FLAG","IGNORE")</f>
        <v>IGNORE</v>
      </c>
      <c r="T60" s="68" t="str">
        <f>IF(AND(OR(T56&gt;1000,T56&lt;-1000),IF(ISERROR(T56/T33),TRUE,OR(T56/T33&gt;0.05,T56/T33&lt;-0.05))),"FLAG","IGNORE")</f>
        <v>IGNORE</v>
      </c>
      <c r="U60" s="68" t="str">
        <f>IF(AND(OR(U56&gt;1000,U56&lt;-1000),IF(ISERROR(U56/U33),TRUE,OR(U56/U33&gt;0.05,U56/U33&lt;-0.05))),"FLAG","IGNORE")</f>
        <v>IGNORE</v>
      </c>
    </row>
    <row r="61" spans="2:21">
      <c r="C61" s="68" t="str">
        <f>IF(AND(OR(C57&gt;1000,C57&lt;-1000),IF(ISERROR(C57/C34),TRUE,OR(C57/C34&gt;0.05,C57/C34&lt;-0.05))),"FLAG","IGNORE")</f>
        <v>IGNORE</v>
      </c>
      <c r="D61" s="68" t="str">
        <f>IF(AND(OR(D57&gt;1000,D57&lt;-1000),IF(ISERROR(D57/D34),TRUE,OR(D57/D34&gt;0.05,D57/D34&lt;-0.05))),"FLAG","IGNORE")</f>
        <v>IGNORE</v>
      </c>
      <c r="E61" s="68" t="str">
        <f>IF(AND(OR(E57&gt;1000,E57&lt;-1000),IF(ISERROR(E57/E34),TRUE,OR(E57/E34&gt;0.05,E57/E34&lt;-0.05))),"FLAG","IGNORE")</f>
        <v>IGNORE</v>
      </c>
      <c r="F61" s="68" t="str">
        <f>IF(AND(OR(F57&gt;1000,F57&lt;-1000),IF(ISERROR(F57/F34),TRUE,OR(F57/F34&gt;0.05,F57/F34&lt;-0.05))),"FLAG","IGNORE")</f>
        <v>IGNORE</v>
      </c>
      <c r="G61" s="68" t="str">
        <f>IF(AND(OR(G57&gt;1000,G57&lt;-1000),IF(ISERROR(G57/G34),TRUE,OR(G57/G34&gt;0.05,G57/G34&lt;-0.05))),"FLAG","IGNORE")</f>
        <v>IGNORE</v>
      </c>
      <c r="H61" s="68" t="str">
        <f>IF(AND(OR(H57&gt;1000,H57&lt;-1000),IF(ISERROR(H57/H34),TRUE,OR(H57/H34&gt;0.05,H57/H34&lt;-0.05))),"FLAG","IGNORE")</f>
        <v>IGNORE</v>
      </c>
      <c r="I61" s="68" t="str">
        <f>IF(AND(OR(I57&gt;1000,I57&lt;-1000),IF(ISERROR(I57/I34),TRUE,OR(I57/I34&gt;0.05,I57/I34&lt;-0.05))),"FLAG","IGNORE")</f>
        <v>IGNORE</v>
      </c>
      <c r="J61" s="68" t="str">
        <f>IF(AND(OR(J57&gt;1000,J57&lt;-1000),IF(ISERROR(J57/J34),TRUE,OR(J57/J34&gt;0.05,J57/J34&lt;-0.05))),"FLAG","IGNORE")</f>
        <v>IGNORE</v>
      </c>
      <c r="K61" s="68" t="str">
        <f>IF(AND(OR(K57&gt;1000,K57&lt;-1000),IF(ISERROR(K57/K34),TRUE,OR(K57/K34&gt;0.05,K57/K34&lt;-0.05))),"FLAG","IGNORE")</f>
        <v>IGNORE</v>
      </c>
      <c r="L61" s="68" t="str">
        <f>IF(AND(OR(L57&gt;1000,L57&lt;-1000),IF(ISERROR(L57/L34),TRUE,OR(L57/L34&gt;0.05,L57/L34&lt;-0.05))),"FLAG","IGNORE")</f>
        <v>IGNORE</v>
      </c>
      <c r="M61" s="68" t="str">
        <f>IF(AND(OR(M57&gt;1000,M57&lt;-1000),IF(ISERROR(M57/M34),TRUE,OR(M57/M34&gt;0.05,M57/M34&lt;-0.05))),"FLAG","IGNORE")</f>
        <v>IGNORE</v>
      </c>
      <c r="N61" s="68" t="str">
        <f>IF(AND(OR(N57&gt;1000,N57&lt;-1000),IF(ISERROR(N57/N34),TRUE,OR(N57/N34&gt;0.05,N57/N34&lt;-0.05))),"FLAG","IGNORE")</f>
        <v>IGNORE</v>
      </c>
      <c r="O61" s="68" t="str">
        <f>IF(AND(OR(O57&gt;1000,O57&lt;-1000),IF(ISERROR(O57/O34),TRUE,OR(O57/O34&gt;0.05,O57/O34&lt;-0.05))),"FLAG","IGNORE")</f>
        <v>IGNORE</v>
      </c>
      <c r="P61" s="68" t="str">
        <f>IF(AND(OR(P57&gt;1000,P57&lt;-1000),IF(ISERROR(P57/P34),TRUE,OR(P57/P34&gt;0.05,P57/P34&lt;-0.05))),"FLAG","IGNORE")</f>
        <v>IGNORE</v>
      </c>
      <c r="Q61" s="68" t="str">
        <f>IF(AND(OR(Q57&gt;1000,Q57&lt;-1000),IF(ISERROR(Q57/Q34),TRUE,OR(Q57/Q34&gt;0.05,Q57/Q34&lt;-0.05))),"FLAG","IGNORE")</f>
        <v>IGNORE</v>
      </c>
      <c r="R61" s="68" t="str">
        <f>IF(AND(OR(R57&gt;1000,R57&lt;-1000),IF(ISERROR(R57/R34),TRUE,OR(R57/R34&gt;0.05,R57/R34&lt;-0.05))),"FLAG","IGNORE")</f>
        <v>IGNORE</v>
      </c>
      <c r="S61" s="68" t="str">
        <f>IF(AND(OR(S57&gt;1000,S57&lt;-1000),IF(ISERROR(S57/S34),TRUE,OR(S57/S34&gt;0.05,S57/S34&lt;-0.05))),"FLAG","IGNORE")</f>
        <v>IGNORE</v>
      </c>
      <c r="T61" s="68" t="str">
        <f>IF(AND(OR(T57&gt;1000,T57&lt;-1000),IF(ISERROR(T57/T34),TRUE,OR(T57/T34&gt;0.05,T57/T34&lt;-0.05))),"FLAG","IGNORE")</f>
        <v>IGNORE</v>
      </c>
      <c r="U61" s="68" t="str">
        <f>IF(AND(OR(U57&gt;1000,U57&lt;-1000),IF(ISERROR(U57/U34),TRUE,OR(U57/U34&gt;0.05,U57/U34&lt;-0.05))),"FLAG","IGNORE")</f>
        <v>IGNORE</v>
      </c>
    </row>
    <row r="62" spans="2:21">
      <c r="C62" s="68" t="str">
        <f>IF(AND(OR(C58&gt;1000,C58&lt;-1000),IF(ISERROR(C58/C35),TRUE,OR(C58/C35&gt;0.05,C58/C35&lt;-0.05))),"FLAG","IGNORE")</f>
        <v>IGNORE</v>
      </c>
      <c r="D62" s="68" t="str">
        <f>IF(AND(OR(D58&gt;1000,D58&lt;-1000),IF(ISERROR(D58/D35),TRUE,OR(D58/D35&gt;0.05,D58/D35&lt;-0.05))),"FLAG","IGNORE")</f>
        <v>IGNORE</v>
      </c>
      <c r="E62" s="68" t="str">
        <f>IF(AND(OR(E58&gt;1000,E58&lt;-1000),IF(ISERROR(E58/E35),TRUE,OR(E58/E35&gt;0.05,E58/E35&lt;-0.05))),"FLAG","IGNORE")</f>
        <v>IGNORE</v>
      </c>
      <c r="F62" s="68" t="str">
        <f>IF(AND(OR(F58&gt;1000,F58&lt;-1000),IF(ISERROR(F58/F35),TRUE,OR(F58/F35&gt;0.05,F58/F35&lt;-0.05))),"FLAG","IGNORE")</f>
        <v>IGNORE</v>
      </c>
      <c r="G62" s="68" t="str">
        <f>IF(AND(OR(G58&gt;1000,G58&lt;-1000),IF(ISERROR(G58/G35),TRUE,OR(G58/G35&gt;0.05,G58/G35&lt;-0.05))),"FLAG","IGNORE")</f>
        <v>IGNORE</v>
      </c>
      <c r="H62" s="68" t="str">
        <f>IF(AND(OR(H58&gt;1000,H58&lt;-1000),IF(ISERROR(H58/H35),TRUE,OR(H58/H35&gt;0.05,H58/H35&lt;-0.05))),"FLAG","IGNORE")</f>
        <v>IGNORE</v>
      </c>
      <c r="I62" s="68" t="str">
        <f>IF(AND(OR(I58&gt;1000,I58&lt;-1000),IF(ISERROR(I58/I35),TRUE,OR(I58/I35&gt;0.05,I58/I35&lt;-0.05))),"FLAG","IGNORE")</f>
        <v>IGNORE</v>
      </c>
      <c r="J62" s="68" t="str">
        <f>IF(AND(OR(J58&gt;1000,J58&lt;-1000),IF(ISERROR(J58/J35),TRUE,OR(J58/J35&gt;0.05,J58/J35&lt;-0.05))),"FLAG","IGNORE")</f>
        <v>IGNORE</v>
      </c>
      <c r="K62" s="68" t="str">
        <f>IF(AND(OR(K58&gt;1000,K58&lt;-1000),IF(ISERROR(K58/K35),TRUE,OR(K58/K35&gt;0.05,K58/K35&lt;-0.05))),"FLAG","IGNORE")</f>
        <v>IGNORE</v>
      </c>
      <c r="L62" s="68" t="str">
        <f>IF(AND(OR(L58&gt;1000,L58&lt;-1000),IF(ISERROR(L58/L35),TRUE,OR(L58/L35&gt;0.05,L58/L35&lt;-0.05))),"FLAG","IGNORE")</f>
        <v>IGNORE</v>
      </c>
      <c r="M62" s="68" t="str">
        <f>IF(AND(OR(M58&gt;1000,M58&lt;-1000),IF(ISERROR(M58/M35),TRUE,OR(M58/M35&gt;0.05,M58/M35&lt;-0.05))),"FLAG","IGNORE")</f>
        <v>IGNORE</v>
      </c>
      <c r="N62" s="68" t="str">
        <f>IF(AND(OR(N58&gt;1000,N58&lt;-1000),IF(ISERROR(N58/N35),TRUE,OR(N58/N35&gt;0.05,N58/N35&lt;-0.05))),"FLAG","IGNORE")</f>
        <v>IGNORE</v>
      </c>
      <c r="O62" s="68" t="str">
        <f>IF(AND(OR(O58&gt;1000,O58&lt;-1000),IF(ISERROR(O58/O35),TRUE,OR(O58/O35&gt;0.05,O58/O35&lt;-0.05))),"FLAG","IGNORE")</f>
        <v>IGNORE</v>
      </c>
      <c r="P62" s="68" t="str">
        <f>IF(AND(OR(P58&gt;1000,P58&lt;-1000),IF(ISERROR(P58/P35),TRUE,OR(P58/P35&gt;0.05,P58/P35&lt;-0.05))),"FLAG","IGNORE")</f>
        <v>IGNORE</v>
      </c>
      <c r="Q62" s="68" t="str">
        <f>IF(AND(OR(Q58&gt;1000,Q58&lt;-1000),IF(ISERROR(Q58/Q35),TRUE,OR(Q58/Q35&gt;0.05,Q58/Q35&lt;-0.05))),"FLAG","IGNORE")</f>
        <v>IGNORE</v>
      </c>
      <c r="R62" s="68" t="str">
        <f>IF(AND(OR(R58&gt;1000,R58&lt;-1000),IF(ISERROR(R58/R35),TRUE,OR(R58/R35&gt;0.05,R58/R35&lt;-0.05))),"FLAG","IGNORE")</f>
        <v>IGNORE</v>
      </c>
      <c r="S62" s="68" t="str">
        <f>IF(AND(OR(S58&gt;1000,S58&lt;-1000),IF(ISERROR(S58/S35),TRUE,OR(S58/S35&gt;0.05,S58/S35&lt;-0.05))),"FLAG","IGNORE")</f>
        <v>IGNORE</v>
      </c>
      <c r="T62" s="68" t="str">
        <f>IF(AND(OR(T58&gt;1000,T58&lt;-1000),IF(ISERROR(T58/T35),TRUE,OR(T58/T35&gt;0.05,T58/T35&lt;-0.05))),"FLAG","IGNORE")</f>
        <v>IGNORE</v>
      </c>
      <c r="U62" s="68" t="str">
        <f>IF(AND(OR(U58&gt;1000,U58&lt;-1000),IF(ISERROR(U58/U35),TRUE,OR(U58/U35&gt;0.05,U58/U35&lt;-0.05))),"FLAG","IGNORE")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53" priority="22" stopIfTrue="1">
      <formula>ABS(ROUND(C8,0)-C8)&gt;0</formula>
    </cfRule>
  </conditionalFormatting>
  <conditionalFormatting sqref="N49 N52">
    <cfRule type="cellIs" dxfId="52" priority="25" stopIfTrue="1" operator="equal">
      <formula>"FAIL"</formula>
    </cfRule>
  </conditionalFormatting>
  <conditionalFormatting sqref="N49">
    <cfRule type="cellIs" dxfId="51" priority="21" stopIfTrue="1" operator="equal">
      <formula>"PASS"</formula>
    </cfRule>
  </conditionalFormatting>
  <conditionalFormatting sqref="N52">
    <cfRule type="cellIs" dxfId="50" priority="20" stopIfTrue="1" operator="equal">
      <formula>"PASS"</formula>
    </cfRule>
  </conditionalFormatting>
  <conditionalFormatting sqref="C21:E21">
    <cfRule type="expression" dxfId="49" priority="19" stopIfTrue="1">
      <formula>ABS(ROUND(C21,0)-C21)&gt;0</formula>
    </cfRule>
  </conditionalFormatting>
  <conditionalFormatting sqref="G21">
    <cfRule type="expression" dxfId="48" priority="18" stopIfTrue="1">
      <formula>ABS(ROUND(G21,0)-G21)&gt;0</formula>
    </cfRule>
  </conditionalFormatting>
  <conditionalFormatting sqref="I21:J21">
    <cfRule type="expression" dxfId="47" priority="17" stopIfTrue="1">
      <formula>ABS(ROUND(I21,0)-I21)&gt;0</formula>
    </cfRule>
  </conditionalFormatting>
  <conditionalFormatting sqref="L21:O21">
    <cfRule type="expression" dxfId="46" priority="16" stopIfTrue="1">
      <formula>ABS(ROUND(L21,0)-L21)&gt;0</formula>
    </cfRule>
  </conditionalFormatting>
  <conditionalFormatting sqref="Q21:S21">
    <cfRule type="expression" dxfId="45" priority="15" stopIfTrue="1">
      <formula>ABS(ROUND(Q21,0)-Q21)&gt;0</formula>
    </cfRule>
  </conditionalFormatting>
  <conditionalFormatting sqref="C9:E9">
    <cfRule type="expression" dxfId="44" priority="14" stopIfTrue="1">
      <formula>ABS(ROUND(C9,0)-C9)&gt;0</formula>
    </cfRule>
  </conditionalFormatting>
  <conditionalFormatting sqref="G9">
    <cfRule type="expression" dxfId="43" priority="13" stopIfTrue="1">
      <formula>ABS(ROUND(G9,0)-G9)&gt;0</formula>
    </cfRule>
  </conditionalFormatting>
  <conditionalFormatting sqref="I9:J9">
    <cfRule type="expression" dxfId="42" priority="12" stopIfTrue="1">
      <formula>ABS(ROUND(I9,0)-I9)&gt;0</formula>
    </cfRule>
  </conditionalFormatting>
  <conditionalFormatting sqref="L9:O9">
    <cfRule type="expression" dxfId="41" priority="11" stopIfTrue="1">
      <formula>ABS(ROUND(L9,0)-L9)&gt;0</formula>
    </cfRule>
  </conditionalFormatting>
  <conditionalFormatting sqref="Q9:S9">
    <cfRule type="expression" dxfId="40" priority="10" stopIfTrue="1">
      <formula>ABS(ROUND(Q9,0)-Q9)&gt;0</formula>
    </cfRule>
  </conditionalFormatting>
  <conditionalFormatting sqref="C20:E20">
    <cfRule type="expression" dxfId="39" priority="9" stopIfTrue="1">
      <formula>ABS(ROUND(C20,0)-C20)&gt;0</formula>
    </cfRule>
  </conditionalFormatting>
  <conditionalFormatting sqref="G20">
    <cfRule type="expression" dxfId="38" priority="8" stopIfTrue="1">
      <formula>ABS(ROUND(G20,0)-G20)&gt;0</formula>
    </cfRule>
  </conditionalFormatting>
  <conditionalFormatting sqref="I20:J20">
    <cfRule type="expression" dxfId="37" priority="7" stopIfTrue="1">
      <formula>ABS(ROUND(I20,0)-I20)&gt;0</formula>
    </cfRule>
  </conditionalFormatting>
  <conditionalFormatting sqref="M20:O20">
    <cfRule type="expression" dxfId="36" priority="6" stopIfTrue="1">
      <formula>ABS(ROUND(M20,0)-M20)&gt;0</formula>
    </cfRule>
  </conditionalFormatting>
  <conditionalFormatting sqref="L20">
    <cfRule type="expression" dxfId="35" priority="5" stopIfTrue="1">
      <formula>ABS(ROUND(L20,0)-L20)&gt;0</formula>
    </cfRule>
  </conditionalFormatting>
  <conditionalFormatting sqref="Q20:S20">
    <cfRule type="expression" dxfId="34" priority="4" stopIfTrue="1">
      <formula>ABS(ROUND(Q20,0)-Q20)&gt;0</formula>
    </cfRule>
  </conditionalFormatting>
  <conditionalFormatting sqref="X28 X8:X13 X19:X23">
    <cfRule type="cellIs" dxfId="33" priority="23" stopIfTrue="1" operator="equal">
      <formula>0</formula>
    </cfRule>
    <cfRule type="cellIs" dxfId="32" priority="24" stopIfTrue="1" operator="notEqual">
      <formula>0</formula>
    </cfRule>
  </conditionalFormatting>
  <conditionalFormatting sqref="Q10:S10 L10:O10 I10:J10 G10 C10:E10">
    <cfRule type="expression" dxfId="31" priority="3" stopIfTrue="1">
      <formula>ABS(ROUND(C10,0)-C10)&gt;0</formula>
    </cfRule>
  </conditionalFormatting>
  <conditionalFormatting sqref="C33:U35">
    <cfRule type="expression" dxfId="30" priority="26">
      <formula>IF(C60="IGNORE","TRUE","FALSE")</formula>
    </cfRule>
    <cfRule type="expression" dxfId="29" priority="27">
      <formula>IF(C60="FLAG","TRUE","FALSE")</formula>
    </cfRule>
  </conditionalFormatting>
  <conditionalFormatting sqref="R30">
    <cfRule type="expression" dxfId="28" priority="2" stopIfTrue="1">
      <formula>ABS(ROUND(R30,0)-R30)&gt;0</formula>
    </cfRule>
  </conditionalFormatting>
  <conditionalFormatting sqref="C8">
    <cfRule type="expression" dxfId="27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B1:X60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83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0</v>
      </c>
      <c r="E8" s="33">
        <v>0</v>
      </c>
      <c r="F8" s="34">
        <f>SUM(D8:E8)</f>
        <v>0</v>
      </c>
      <c r="G8" s="33">
        <v>0</v>
      </c>
      <c r="H8" s="34">
        <f>SUM(C8,F8,G8)</f>
        <v>0</v>
      </c>
      <c r="I8" s="33">
        <v>0</v>
      </c>
      <c r="J8" s="33">
        <v>0</v>
      </c>
      <c r="K8" s="34">
        <f>SUM(I8:J8)</f>
        <v>0</v>
      </c>
      <c r="L8" s="33">
        <v>0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0</v>
      </c>
      <c r="V8" s="4"/>
      <c r="W8" s="11">
        <v>0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0</v>
      </c>
      <c r="E12" s="33">
        <v>0</v>
      </c>
      <c r="F12" s="34">
        <f>SUM(D12:E12)</f>
        <v>0</v>
      </c>
      <c r="G12" s="33">
        <v>0</v>
      </c>
      <c r="H12" s="34">
        <f>SUM(C12,F12,G12)</f>
        <v>0</v>
      </c>
      <c r="I12" s="33">
        <v>0</v>
      </c>
      <c r="J12" s="33">
        <v>0</v>
      </c>
      <c r="K12" s="34">
        <f>SUM(I12:J12)</f>
        <v>0</v>
      </c>
      <c r="L12" s="33">
        <v>0</v>
      </c>
      <c r="M12" s="33">
        <v>0</v>
      </c>
      <c r="N12" s="33">
        <v>5</v>
      </c>
      <c r="O12" s="33">
        <v>2744</v>
      </c>
      <c r="P12" s="34">
        <f>SUM(M12:O12)</f>
        <v>2749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2749</v>
      </c>
      <c r="V12" s="4"/>
      <c r="W12" s="11">
        <v>2749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0</v>
      </c>
      <c r="E13" s="21">
        <f t="shared" si="1"/>
        <v>0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  <c r="K13" s="21">
        <f t="shared" si="1"/>
        <v>0</v>
      </c>
      <c r="L13" s="21">
        <f t="shared" si="1"/>
        <v>0</v>
      </c>
      <c r="M13" s="21">
        <f t="shared" si="1"/>
        <v>0</v>
      </c>
      <c r="N13" s="21">
        <f t="shared" si="1"/>
        <v>5</v>
      </c>
      <c r="O13" s="21">
        <f t="shared" si="1"/>
        <v>2744</v>
      </c>
      <c r="P13" s="21">
        <f t="shared" si="1"/>
        <v>2749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2749</v>
      </c>
      <c r="V13" s="4"/>
      <c r="W13" s="11">
        <v>2749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0</v>
      </c>
      <c r="E16" s="21">
        <f t="shared" si="2"/>
        <v>0</v>
      </c>
      <c r="F16" s="21">
        <f t="shared" si="2"/>
        <v>0</v>
      </c>
      <c r="G16" s="21">
        <f t="shared" si="2"/>
        <v>0</v>
      </c>
      <c r="H16" s="21">
        <f t="shared" si="2"/>
        <v>0</v>
      </c>
      <c r="I16" s="21">
        <f t="shared" si="2"/>
        <v>0</v>
      </c>
      <c r="J16" s="21">
        <f t="shared" si="2"/>
        <v>0</v>
      </c>
      <c r="K16" s="21">
        <f t="shared" si="2"/>
        <v>0</v>
      </c>
      <c r="L16" s="21">
        <f t="shared" si="2"/>
        <v>0</v>
      </c>
      <c r="M16" s="21">
        <f t="shared" si="2"/>
        <v>0</v>
      </c>
      <c r="N16" s="21">
        <f t="shared" si="2"/>
        <v>5</v>
      </c>
      <c r="O16" s="21">
        <f t="shared" si="2"/>
        <v>793</v>
      </c>
      <c r="P16" s="21">
        <f t="shared" si="2"/>
        <v>798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798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-1951</v>
      </c>
      <c r="P19" s="34">
        <f>SUM(M19:O19)</f>
        <v>-1951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-1951</v>
      </c>
      <c r="W19" s="11">
        <v>-1951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0</v>
      </c>
      <c r="F22" s="34">
        <f>SUM(D22:E22)</f>
        <v>0</v>
      </c>
      <c r="G22" s="33">
        <v>0</v>
      </c>
      <c r="H22" s="34">
        <f>SUM(C22,F22,G22)</f>
        <v>0</v>
      </c>
      <c r="I22" s="33">
        <v>0</v>
      </c>
      <c r="J22" s="33">
        <v>0</v>
      </c>
      <c r="K22" s="34">
        <f>SUM(I22:J22)</f>
        <v>0</v>
      </c>
      <c r="L22" s="33">
        <v>0</v>
      </c>
      <c r="M22" s="33">
        <v>-139</v>
      </c>
      <c r="N22" s="33">
        <v>0</v>
      </c>
      <c r="O22" s="33">
        <v>-669</v>
      </c>
      <c r="P22" s="34">
        <f>SUM(M22:O22)</f>
        <v>-808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-808</v>
      </c>
      <c r="V22" s="4"/>
      <c r="W22" s="11">
        <v>-808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0</v>
      </c>
      <c r="F23" s="21">
        <f t="shared" si="3"/>
        <v>0</v>
      </c>
      <c r="G23" s="21">
        <f t="shared" si="3"/>
        <v>0</v>
      </c>
      <c r="H23" s="21">
        <f t="shared" si="3"/>
        <v>0</v>
      </c>
      <c r="I23" s="21">
        <f t="shared" si="3"/>
        <v>0</v>
      </c>
      <c r="J23" s="21">
        <f t="shared" si="3"/>
        <v>0</v>
      </c>
      <c r="K23" s="21">
        <f t="shared" si="3"/>
        <v>0</v>
      </c>
      <c r="L23" s="21">
        <f t="shared" si="3"/>
        <v>0</v>
      </c>
      <c r="M23" s="21">
        <f t="shared" si="3"/>
        <v>-139</v>
      </c>
      <c r="N23" s="21">
        <f t="shared" si="3"/>
        <v>0</v>
      </c>
      <c r="O23" s="21">
        <f t="shared" si="3"/>
        <v>-2620</v>
      </c>
      <c r="P23" s="21">
        <f t="shared" si="3"/>
        <v>-2759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-2759</v>
      </c>
      <c r="V23" s="4"/>
      <c r="W23" s="11">
        <v>-2759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0</v>
      </c>
      <c r="F26" s="21">
        <f t="shared" si="4"/>
        <v>0</v>
      </c>
      <c r="G26" s="21">
        <f t="shared" si="4"/>
        <v>0</v>
      </c>
      <c r="H26" s="21">
        <f t="shared" si="4"/>
        <v>0</v>
      </c>
      <c r="I26" s="21">
        <f t="shared" si="4"/>
        <v>0</v>
      </c>
      <c r="J26" s="21">
        <f t="shared" si="4"/>
        <v>0</v>
      </c>
      <c r="K26" s="21">
        <f t="shared" si="4"/>
        <v>0</v>
      </c>
      <c r="L26" s="21">
        <f t="shared" si="4"/>
        <v>0</v>
      </c>
      <c r="M26" s="21">
        <f t="shared" si="4"/>
        <v>-139</v>
      </c>
      <c r="N26" s="21">
        <f t="shared" si="4"/>
        <v>0</v>
      </c>
      <c r="O26" s="21">
        <f t="shared" si="4"/>
        <v>-669</v>
      </c>
      <c r="P26" s="21">
        <f t="shared" si="4"/>
        <v>-808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-808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0</v>
      </c>
      <c r="E28" s="17">
        <f t="shared" si="5"/>
        <v>0</v>
      </c>
      <c r="F28" s="17">
        <f t="shared" si="5"/>
        <v>0</v>
      </c>
      <c r="G28" s="17">
        <f t="shared" si="5"/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-139</v>
      </c>
      <c r="N28" s="17">
        <f t="shared" si="5"/>
        <v>5</v>
      </c>
      <c r="O28" s="17">
        <f t="shared" si="5"/>
        <v>124</v>
      </c>
      <c r="P28" s="17">
        <f t="shared" si="5"/>
        <v>-10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-10</v>
      </c>
      <c r="V28" s="4"/>
      <c r="W28" s="11">
        <v>-10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818</v>
      </c>
      <c r="P33" s="38">
        <v>818</v>
      </c>
      <c r="Q33" s="38">
        <v>0</v>
      </c>
      <c r="R33" s="38">
        <v>0</v>
      </c>
      <c r="S33" s="38">
        <v>0</v>
      </c>
      <c r="T33" s="38">
        <v>0</v>
      </c>
      <c r="U33" s="38">
        <v>818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-828</v>
      </c>
      <c r="P34" s="38">
        <v>-828</v>
      </c>
      <c r="Q34" s="38">
        <v>0</v>
      </c>
      <c r="R34" s="38">
        <v>0</v>
      </c>
      <c r="S34" s="38">
        <v>0</v>
      </c>
      <c r="T34" s="38">
        <v>0</v>
      </c>
      <c r="U34" s="38">
        <v>-828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-10</v>
      </c>
      <c r="P35" s="38">
        <v>-10</v>
      </c>
      <c r="Q35" s="38">
        <v>0</v>
      </c>
      <c r="R35" s="38">
        <v>0</v>
      </c>
      <c r="S35" s="38">
        <v>0</v>
      </c>
      <c r="T35" s="38">
        <v>0</v>
      </c>
      <c r="U35" s="38">
        <v>-10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>
      <c r="C54" s="69">
        <f>C16-C33</f>
        <v>0</v>
      </c>
      <c r="D54" s="69">
        <f>D16-D33</f>
        <v>0</v>
      </c>
      <c r="E54" s="69">
        <f>E16-E33</f>
        <v>0</v>
      </c>
      <c r="F54" s="69">
        <f>F16-F33</f>
        <v>0</v>
      </c>
      <c r="G54" s="69">
        <f>G16-G33</f>
        <v>0</v>
      </c>
      <c r="H54" s="69">
        <f>H16-H33</f>
        <v>0</v>
      </c>
      <c r="I54" s="69">
        <f>I16-I33</f>
        <v>0</v>
      </c>
      <c r="J54" s="69">
        <f>J16-J33</f>
        <v>0</v>
      </c>
      <c r="K54" s="69">
        <f>K16-K33</f>
        <v>0</v>
      </c>
      <c r="L54" s="69">
        <f>L16-L33</f>
        <v>0</v>
      </c>
      <c r="M54" s="69">
        <f>M16-M33</f>
        <v>0</v>
      </c>
      <c r="N54" s="69">
        <f>N16-N33</f>
        <v>5</v>
      </c>
      <c r="O54" s="69">
        <f>O16-O33</f>
        <v>-25</v>
      </c>
      <c r="P54" s="69">
        <f>P16-P33</f>
        <v>-20</v>
      </c>
      <c r="Q54" s="69">
        <f>Q16-Q33</f>
        <v>0</v>
      </c>
      <c r="R54" s="69">
        <f>R16-R33</f>
        <v>0</v>
      </c>
      <c r="S54" s="69">
        <f>S16-S33</f>
        <v>0</v>
      </c>
      <c r="T54" s="69">
        <f>T16-T33</f>
        <v>0</v>
      </c>
      <c r="U54" s="69">
        <f>U16-U33</f>
        <v>-20</v>
      </c>
    </row>
    <row r="55" spans="2:21">
      <c r="C55" s="69">
        <f>C26-C34</f>
        <v>0</v>
      </c>
      <c r="D55" s="69">
        <f>D26-D34</f>
        <v>0</v>
      </c>
      <c r="E55" s="69">
        <f>E26-E34</f>
        <v>0</v>
      </c>
      <c r="F55" s="69">
        <f>F26-F34</f>
        <v>0</v>
      </c>
      <c r="G55" s="69">
        <f>G26-G34</f>
        <v>0</v>
      </c>
      <c r="H55" s="69">
        <f>H26-H34</f>
        <v>0</v>
      </c>
      <c r="I55" s="69">
        <f>I26-I34</f>
        <v>0</v>
      </c>
      <c r="J55" s="69">
        <f>J26-J34</f>
        <v>0</v>
      </c>
      <c r="K55" s="69">
        <f>K26-K34</f>
        <v>0</v>
      </c>
      <c r="L55" s="69">
        <f>L26-L34</f>
        <v>0</v>
      </c>
      <c r="M55" s="69">
        <f>M26-M34</f>
        <v>-139</v>
      </c>
      <c r="N55" s="69">
        <f>N26-N34</f>
        <v>0</v>
      </c>
      <c r="O55" s="69">
        <f>O26-O34</f>
        <v>159</v>
      </c>
      <c r="P55" s="69">
        <f>P26-P34</f>
        <v>20</v>
      </c>
      <c r="Q55" s="69">
        <f>Q26-Q34</f>
        <v>0</v>
      </c>
      <c r="R55" s="69">
        <f>R26-R34</f>
        <v>0</v>
      </c>
      <c r="S55" s="69">
        <f>S26-S34</f>
        <v>0</v>
      </c>
      <c r="T55" s="69">
        <f>T26-T34</f>
        <v>0</v>
      </c>
      <c r="U55" s="69">
        <f>U26-U34</f>
        <v>20</v>
      </c>
    </row>
    <row r="56" spans="2:21">
      <c r="C56" s="69">
        <f>C28-C35</f>
        <v>0</v>
      </c>
      <c r="D56" s="69">
        <f>D28-D35</f>
        <v>0</v>
      </c>
      <c r="E56" s="69">
        <f>E28-E35</f>
        <v>0</v>
      </c>
      <c r="F56" s="69">
        <f>F28-F35</f>
        <v>0</v>
      </c>
      <c r="G56" s="69">
        <f>G28-G35</f>
        <v>0</v>
      </c>
      <c r="H56" s="69">
        <f>H28-H35</f>
        <v>0</v>
      </c>
      <c r="I56" s="69">
        <f>I28-I35</f>
        <v>0</v>
      </c>
      <c r="J56" s="69">
        <f>J28-J35</f>
        <v>0</v>
      </c>
      <c r="K56" s="69">
        <f>K28-K35</f>
        <v>0</v>
      </c>
      <c r="L56" s="69">
        <f>L28-L35</f>
        <v>0</v>
      </c>
      <c r="M56" s="69">
        <f>M28-M35</f>
        <v>-139</v>
      </c>
      <c r="N56" s="69">
        <f>N28-N35</f>
        <v>5</v>
      </c>
      <c r="O56" s="69">
        <f>O28-O35</f>
        <v>134</v>
      </c>
      <c r="P56" s="69">
        <f>P28-P35</f>
        <v>0</v>
      </c>
      <c r="Q56" s="69">
        <f>Q28-Q35</f>
        <v>0</v>
      </c>
      <c r="R56" s="69">
        <f>R28-R35</f>
        <v>0</v>
      </c>
      <c r="S56" s="69">
        <f>S28-S35</f>
        <v>0</v>
      </c>
      <c r="T56" s="69">
        <f>T28-T35</f>
        <v>0</v>
      </c>
      <c r="U56" s="69">
        <f>U28-U35</f>
        <v>0</v>
      </c>
    </row>
    <row r="57" spans="2:21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2:21">
      <c r="C58" s="68" t="str">
        <f>IF(AND(OR(C54&gt;1000,C54&lt;-1000),IF(ISERROR(C54/C33),TRUE,OR(C54/C33&gt;0.05,C54/C33&lt;-0.05))),"FLAG","IGNORE")</f>
        <v>IGNORE</v>
      </c>
      <c r="D58" s="68" t="str">
        <f>IF(AND(OR(D54&gt;1000,D54&lt;-1000),IF(ISERROR(D54/D33),TRUE,OR(D54/D33&gt;0.05,D54/D33&lt;-0.05))),"FLAG","IGNORE")</f>
        <v>IGNORE</v>
      </c>
      <c r="E58" s="68" t="str">
        <f>IF(AND(OR(E54&gt;1000,E54&lt;-1000),IF(ISERROR(E54/E33),TRUE,OR(E54/E33&gt;0.05,E54/E33&lt;-0.05))),"FLAG","IGNORE")</f>
        <v>IGNORE</v>
      </c>
      <c r="F58" s="68" t="str">
        <f>IF(AND(OR(F54&gt;1000,F54&lt;-1000),IF(ISERROR(F54/F33),TRUE,OR(F54/F33&gt;0.05,F54/F33&lt;-0.05))),"FLAG","IGNORE")</f>
        <v>IGNORE</v>
      </c>
      <c r="G58" s="68" t="str">
        <f>IF(AND(OR(G54&gt;1000,G54&lt;-1000),IF(ISERROR(G54/G33),TRUE,OR(G54/G33&gt;0.05,G54/G33&lt;-0.05))),"FLAG","IGNORE")</f>
        <v>IGNORE</v>
      </c>
      <c r="H58" s="68" t="str">
        <f>IF(AND(OR(H54&gt;1000,H54&lt;-1000),IF(ISERROR(H54/H33),TRUE,OR(H54/H33&gt;0.05,H54/H33&lt;-0.05))),"FLAG","IGNORE")</f>
        <v>IGNORE</v>
      </c>
      <c r="I58" s="68" t="str">
        <f>IF(AND(OR(I54&gt;1000,I54&lt;-1000),IF(ISERROR(I54/I33),TRUE,OR(I54/I33&gt;0.05,I54/I33&lt;-0.05))),"FLAG","IGNORE")</f>
        <v>IGNORE</v>
      </c>
      <c r="J58" s="68" t="str">
        <f>IF(AND(OR(J54&gt;1000,J54&lt;-1000),IF(ISERROR(J54/J33),TRUE,OR(J54/J33&gt;0.05,J54/J33&lt;-0.05))),"FLAG","IGNORE")</f>
        <v>IGNORE</v>
      </c>
      <c r="K58" s="68" t="str">
        <f>IF(AND(OR(K54&gt;1000,K54&lt;-1000),IF(ISERROR(K54/K33),TRUE,OR(K54/K33&gt;0.05,K54/K33&lt;-0.05))),"FLAG","IGNORE")</f>
        <v>IGNORE</v>
      </c>
      <c r="L58" s="68" t="str">
        <f>IF(AND(OR(L54&gt;1000,L54&lt;-1000),IF(ISERROR(L54/L33),TRUE,OR(L54/L33&gt;0.05,L54/L33&lt;-0.05))),"FLAG","IGNORE")</f>
        <v>IGNORE</v>
      </c>
      <c r="M58" s="68" t="str">
        <f>IF(AND(OR(M54&gt;1000,M54&lt;-1000),IF(ISERROR(M54/M33),TRUE,OR(M54/M33&gt;0.05,M54/M33&lt;-0.05))),"FLAG","IGNORE")</f>
        <v>IGNORE</v>
      </c>
      <c r="N58" s="68" t="str">
        <f>IF(AND(OR(N54&gt;1000,N54&lt;-1000),IF(ISERROR(N54/N33),TRUE,OR(N54/N33&gt;0.05,N54/N33&lt;-0.05))),"FLAG","IGNORE")</f>
        <v>IGNORE</v>
      </c>
      <c r="O58" s="68" t="str">
        <f>IF(AND(OR(O54&gt;1000,O54&lt;-1000),IF(ISERROR(O54/O33),TRUE,OR(O54/O33&gt;0.05,O54/O33&lt;-0.05))),"FLAG","IGNORE")</f>
        <v>IGNORE</v>
      </c>
      <c r="P58" s="68" t="str">
        <f>IF(AND(OR(P54&gt;1000,P54&lt;-1000),IF(ISERROR(P54/P33),TRUE,OR(P54/P33&gt;0.05,P54/P33&lt;-0.05))),"FLAG","IGNORE")</f>
        <v>IGNORE</v>
      </c>
      <c r="Q58" s="68" t="str">
        <f>IF(AND(OR(Q54&gt;1000,Q54&lt;-1000),IF(ISERROR(Q54/Q33),TRUE,OR(Q54/Q33&gt;0.05,Q54/Q33&lt;-0.05))),"FLAG","IGNORE")</f>
        <v>IGNORE</v>
      </c>
      <c r="R58" s="68" t="str">
        <f>IF(AND(OR(R54&gt;1000,R54&lt;-1000),IF(ISERROR(R54/R33),TRUE,OR(R54/R33&gt;0.05,R54/R33&lt;-0.05))),"FLAG","IGNORE")</f>
        <v>IGNORE</v>
      </c>
      <c r="S58" s="68" t="str">
        <f>IF(AND(OR(S54&gt;1000,S54&lt;-1000),IF(ISERROR(S54/S33),TRUE,OR(S54/S33&gt;0.05,S54/S33&lt;-0.05))),"FLAG","IGNORE")</f>
        <v>IGNORE</v>
      </c>
      <c r="T58" s="68" t="str">
        <f>IF(AND(OR(T54&gt;1000,T54&lt;-1000),IF(ISERROR(T54/T33),TRUE,OR(T54/T33&gt;0.05,T54/T33&lt;-0.05))),"FLAG","IGNORE")</f>
        <v>IGNORE</v>
      </c>
      <c r="U58" s="68" t="str">
        <f>IF(AND(OR(U54&gt;1000,U54&lt;-1000),IF(ISERROR(U54/U33),TRUE,OR(U54/U33&gt;0.05,U54/U33&lt;-0.05))),"FLAG","IGNORE")</f>
        <v>IGNORE</v>
      </c>
    </row>
    <row r="59" spans="2:21">
      <c r="C59" s="68" t="str">
        <f>IF(AND(OR(C55&gt;1000,C55&lt;-1000),IF(ISERROR(C55/C34),TRUE,OR(C55/C34&gt;0.05,C55/C34&lt;-0.05))),"FLAG","IGNORE")</f>
        <v>IGNORE</v>
      </c>
      <c r="D59" s="68" t="str">
        <f>IF(AND(OR(D55&gt;1000,D55&lt;-1000),IF(ISERROR(D55/D34),TRUE,OR(D55/D34&gt;0.05,D55/D34&lt;-0.05))),"FLAG","IGNORE")</f>
        <v>IGNORE</v>
      </c>
      <c r="E59" s="68" t="str">
        <f>IF(AND(OR(E55&gt;1000,E55&lt;-1000),IF(ISERROR(E55/E34),TRUE,OR(E55/E34&gt;0.05,E55/E34&lt;-0.05))),"FLAG","IGNORE")</f>
        <v>IGNORE</v>
      </c>
      <c r="F59" s="68" t="str">
        <f>IF(AND(OR(F55&gt;1000,F55&lt;-1000),IF(ISERROR(F55/F34),TRUE,OR(F55/F34&gt;0.05,F55/F34&lt;-0.05))),"FLAG","IGNORE")</f>
        <v>IGNORE</v>
      </c>
      <c r="G59" s="68" t="str">
        <f>IF(AND(OR(G55&gt;1000,G55&lt;-1000),IF(ISERROR(G55/G34),TRUE,OR(G55/G34&gt;0.05,G55/G34&lt;-0.05))),"FLAG","IGNORE")</f>
        <v>IGNORE</v>
      </c>
      <c r="H59" s="68" t="str">
        <f>IF(AND(OR(H55&gt;1000,H55&lt;-1000),IF(ISERROR(H55/H34),TRUE,OR(H55/H34&gt;0.05,H55/H34&lt;-0.05))),"FLAG","IGNORE")</f>
        <v>IGNORE</v>
      </c>
      <c r="I59" s="68" t="str">
        <f>IF(AND(OR(I55&gt;1000,I55&lt;-1000),IF(ISERROR(I55/I34),TRUE,OR(I55/I34&gt;0.05,I55/I34&lt;-0.05))),"FLAG","IGNORE")</f>
        <v>IGNORE</v>
      </c>
      <c r="J59" s="68" t="str">
        <f>IF(AND(OR(J55&gt;1000,J55&lt;-1000),IF(ISERROR(J55/J34),TRUE,OR(J55/J34&gt;0.05,J55/J34&lt;-0.05))),"FLAG","IGNORE")</f>
        <v>IGNORE</v>
      </c>
      <c r="K59" s="68" t="str">
        <f>IF(AND(OR(K55&gt;1000,K55&lt;-1000),IF(ISERROR(K55/K34),TRUE,OR(K55/K34&gt;0.05,K55/K34&lt;-0.05))),"FLAG","IGNORE")</f>
        <v>IGNORE</v>
      </c>
      <c r="L59" s="68" t="str">
        <f>IF(AND(OR(L55&gt;1000,L55&lt;-1000),IF(ISERROR(L55/L34),TRUE,OR(L55/L34&gt;0.05,L55/L34&lt;-0.05))),"FLAG","IGNORE")</f>
        <v>IGNORE</v>
      </c>
      <c r="M59" s="68" t="str">
        <f>IF(AND(OR(M55&gt;1000,M55&lt;-1000),IF(ISERROR(M55/M34),TRUE,OR(M55/M34&gt;0.05,M55/M34&lt;-0.05))),"FLAG","IGNORE")</f>
        <v>IGNORE</v>
      </c>
      <c r="N59" s="68" t="str">
        <f>IF(AND(OR(N55&gt;1000,N55&lt;-1000),IF(ISERROR(N55/N34),TRUE,OR(N55/N34&gt;0.05,N55/N34&lt;-0.05))),"FLAG","IGNORE")</f>
        <v>IGNORE</v>
      </c>
      <c r="O59" s="68" t="str">
        <f>IF(AND(OR(O55&gt;1000,O55&lt;-1000),IF(ISERROR(O55/O34),TRUE,OR(O55/O34&gt;0.05,O55/O34&lt;-0.05))),"FLAG","IGNORE")</f>
        <v>IGNORE</v>
      </c>
      <c r="P59" s="68" t="str">
        <f>IF(AND(OR(P55&gt;1000,P55&lt;-1000),IF(ISERROR(P55/P34),TRUE,OR(P55/P34&gt;0.05,P55/P34&lt;-0.05))),"FLAG","IGNORE")</f>
        <v>IGNORE</v>
      </c>
      <c r="Q59" s="68" t="str">
        <f>IF(AND(OR(Q55&gt;1000,Q55&lt;-1000),IF(ISERROR(Q55/Q34),TRUE,OR(Q55/Q34&gt;0.05,Q55/Q34&lt;-0.05))),"FLAG","IGNORE")</f>
        <v>IGNORE</v>
      </c>
      <c r="R59" s="68" t="str">
        <f>IF(AND(OR(R55&gt;1000,R55&lt;-1000),IF(ISERROR(R55/R34),TRUE,OR(R55/R34&gt;0.05,R55/R34&lt;-0.05))),"FLAG","IGNORE")</f>
        <v>IGNORE</v>
      </c>
      <c r="S59" s="68" t="str">
        <f>IF(AND(OR(S55&gt;1000,S55&lt;-1000),IF(ISERROR(S55/S34),TRUE,OR(S55/S34&gt;0.05,S55/S34&lt;-0.05))),"FLAG","IGNORE")</f>
        <v>IGNORE</v>
      </c>
      <c r="T59" s="68" t="str">
        <f>IF(AND(OR(T55&gt;1000,T55&lt;-1000),IF(ISERROR(T55/T34),TRUE,OR(T55/T34&gt;0.05,T55/T34&lt;-0.05))),"FLAG","IGNORE")</f>
        <v>IGNORE</v>
      </c>
      <c r="U59" s="68" t="str">
        <f>IF(AND(OR(U55&gt;1000,U55&lt;-1000),IF(ISERROR(U55/U34),TRUE,OR(U55/U34&gt;0.05,U55/U34&lt;-0.05))),"FLAG","IGNORE")</f>
        <v>IGNORE</v>
      </c>
    </row>
    <row r="60" spans="2:21">
      <c r="C60" s="68" t="str">
        <f>IF(AND(OR(C56&gt;1000,C56&lt;-1000),IF(ISERROR(C56/C35),TRUE,OR(C56/C35&gt;0.05,C56/C35&lt;-0.05))),"FLAG","IGNORE")</f>
        <v>IGNORE</v>
      </c>
      <c r="D60" s="68" t="str">
        <f>IF(AND(OR(D56&gt;1000,D56&lt;-1000),IF(ISERROR(D56/D35),TRUE,OR(D56/D35&gt;0.05,D56/D35&lt;-0.05))),"FLAG","IGNORE")</f>
        <v>IGNORE</v>
      </c>
      <c r="E60" s="68" t="str">
        <f>IF(AND(OR(E56&gt;1000,E56&lt;-1000),IF(ISERROR(E56/E35),TRUE,OR(E56/E35&gt;0.05,E56/E35&lt;-0.05))),"FLAG","IGNORE")</f>
        <v>IGNORE</v>
      </c>
      <c r="F60" s="68" t="str">
        <f>IF(AND(OR(F56&gt;1000,F56&lt;-1000),IF(ISERROR(F56/F35),TRUE,OR(F56/F35&gt;0.05,F56/F35&lt;-0.05))),"FLAG","IGNORE")</f>
        <v>IGNORE</v>
      </c>
      <c r="G60" s="68" t="str">
        <f>IF(AND(OR(G56&gt;1000,G56&lt;-1000),IF(ISERROR(G56/G35),TRUE,OR(G56/G35&gt;0.05,G56/G35&lt;-0.05))),"FLAG","IGNORE")</f>
        <v>IGNORE</v>
      </c>
      <c r="H60" s="68" t="str">
        <f>IF(AND(OR(H56&gt;1000,H56&lt;-1000),IF(ISERROR(H56/H35),TRUE,OR(H56/H35&gt;0.05,H56/H35&lt;-0.05))),"FLAG","IGNORE")</f>
        <v>IGNORE</v>
      </c>
      <c r="I60" s="68" t="str">
        <f>IF(AND(OR(I56&gt;1000,I56&lt;-1000),IF(ISERROR(I56/I35),TRUE,OR(I56/I35&gt;0.05,I56/I35&lt;-0.05))),"FLAG","IGNORE")</f>
        <v>IGNORE</v>
      </c>
      <c r="J60" s="68" t="str">
        <f>IF(AND(OR(J56&gt;1000,J56&lt;-1000),IF(ISERROR(J56/J35),TRUE,OR(J56/J35&gt;0.05,J56/J35&lt;-0.05))),"FLAG","IGNORE")</f>
        <v>IGNORE</v>
      </c>
      <c r="K60" s="68" t="str">
        <f>IF(AND(OR(K56&gt;1000,K56&lt;-1000),IF(ISERROR(K56/K35),TRUE,OR(K56/K35&gt;0.05,K56/K35&lt;-0.05))),"FLAG","IGNORE")</f>
        <v>IGNORE</v>
      </c>
      <c r="L60" s="68" t="str">
        <f>IF(AND(OR(L56&gt;1000,L56&lt;-1000),IF(ISERROR(L56/L35),TRUE,OR(L56/L35&gt;0.05,L56/L35&lt;-0.05))),"FLAG","IGNORE")</f>
        <v>IGNORE</v>
      </c>
      <c r="M60" s="68" t="str">
        <f>IF(AND(OR(M56&gt;1000,M56&lt;-1000),IF(ISERROR(M56/M35),TRUE,OR(M56/M35&gt;0.05,M56/M35&lt;-0.05))),"FLAG","IGNORE")</f>
        <v>IGNORE</v>
      </c>
      <c r="N60" s="68" t="str">
        <f>IF(AND(OR(N56&gt;1000,N56&lt;-1000),IF(ISERROR(N56/N35),TRUE,OR(N56/N35&gt;0.05,N56/N35&lt;-0.05))),"FLAG","IGNORE")</f>
        <v>IGNORE</v>
      </c>
      <c r="O60" s="68" t="str">
        <f>IF(AND(OR(O56&gt;1000,O56&lt;-1000),IF(ISERROR(O56/O35),TRUE,OR(O56/O35&gt;0.05,O56/O35&lt;-0.05))),"FLAG","IGNORE")</f>
        <v>IGNORE</v>
      </c>
      <c r="P60" s="68" t="str">
        <f>IF(AND(OR(P56&gt;1000,P56&lt;-1000),IF(ISERROR(P56/P35),TRUE,OR(P56/P35&gt;0.05,P56/P35&lt;-0.05))),"FLAG","IGNORE")</f>
        <v>IGNORE</v>
      </c>
      <c r="Q60" s="68" t="str">
        <f>IF(AND(OR(Q56&gt;1000,Q56&lt;-1000),IF(ISERROR(Q56/Q35),TRUE,OR(Q56/Q35&gt;0.05,Q56/Q35&lt;-0.05))),"FLAG","IGNORE")</f>
        <v>IGNORE</v>
      </c>
      <c r="R60" s="68" t="str">
        <f>IF(AND(OR(R56&gt;1000,R56&lt;-1000),IF(ISERROR(R56/R35),TRUE,OR(R56/R35&gt;0.05,R56/R35&lt;-0.05))),"FLAG","IGNORE")</f>
        <v>IGNORE</v>
      </c>
      <c r="S60" s="68" t="str">
        <f>IF(AND(OR(S56&gt;1000,S56&lt;-1000),IF(ISERROR(S56/S35),TRUE,OR(S56/S35&gt;0.05,S56/S35&lt;-0.05))),"FLAG","IGNORE")</f>
        <v>IGNORE</v>
      </c>
      <c r="T60" s="68" t="str">
        <f>IF(AND(OR(T56&gt;1000,T56&lt;-1000),IF(ISERROR(T56/T35),TRUE,OR(T56/T35&gt;0.05,T56/T35&lt;-0.05))),"FLAG","IGNORE")</f>
        <v>IGNORE</v>
      </c>
      <c r="U60" s="68" t="str">
        <f>IF(AND(OR(U56&gt;1000,U56&lt;-1000),IF(ISERROR(U56/U35),TRUE,OR(U56/U35&gt;0.05,U56/U35&lt;-0.05))),"FLAG","IGNORE")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26" priority="22" stopIfTrue="1">
      <formula>ABS(ROUND(C8,0)-C8)&gt;0</formula>
    </cfRule>
  </conditionalFormatting>
  <conditionalFormatting sqref="N49 N52">
    <cfRule type="cellIs" dxfId="25" priority="25" stopIfTrue="1" operator="equal">
      <formula>"FAIL"</formula>
    </cfRule>
  </conditionalFormatting>
  <conditionalFormatting sqref="N49">
    <cfRule type="cellIs" dxfId="24" priority="21" stopIfTrue="1" operator="equal">
      <formula>"PASS"</formula>
    </cfRule>
  </conditionalFormatting>
  <conditionalFormatting sqref="N52">
    <cfRule type="cellIs" dxfId="23" priority="20" stopIfTrue="1" operator="equal">
      <formula>"PASS"</formula>
    </cfRule>
  </conditionalFormatting>
  <conditionalFormatting sqref="C21:E21">
    <cfRule type="expression" dxfId="22" priority="19" stopIfTrue="1">
      <formula>ABS(ROUND(C21,0)-C21)&gt;0</formula>
    </cfRule>
  </conditionalFormatting>
  <conditionalFormatting sqref="G21">
    <cfRule type="expression" dxfId="21" priority="18" stopIfTrue="1">
      <formula>ABS(ROUND(G21,0)-G21)&gt;0</formula>
    </cfRule>
  </conditionalFormatting>
  <conditionalFormatting sqref="I21:J21">
    <cfRule type="expression" dxfId="20" priority="17" stopIfTrue="1">
      <formula>ABS(ROUND(I21,0)-I21)&gt;0</formula>
    </cfRule>
  </conditionalFormatting>
  <conditionalFormatting sqref="L21:O21">
    <cfRule type="expression" dxfId="19" priority="16" stopIfTrue="1">
      <formula>ABS(ROUND(L21,0)-L21)&gt;0</formula>
    </cfRule>
  </conditionalFormatting>
  <conditionalFormatting sqref="Q21:S21">
    <cfRule type="expression" dxfId="18" priority="15" stopIfTrue="1">
      <formula>ABS(ROUND(Q21,0)-Q21)&gt;0</formula>
    </cfRule>
  </conditionalFormatting>
  <conditionalFormatting sqref="C9:E9">
    <cfRule type="expression" dxfId="17" priority="14" stopIfTrue="1">
      <formula>ABS(ROUND(C9,0)-C9)&gt;0</formula>
    </cfRule>
  </conditionalFormatting>
  <conditionalFormatting sqref="G9">
    <cfRule type="expression" dxfId="16" priority="13" stopIfTrue="1">
      <formula>ABS(ROUND(G9,0)-G9)&gt;0</formula>
    </cfRule>
  </conditionalFormatting>
  <conditionalFormatting sqref="I9:J9">
    <cfRule type="expression" dxfId="15" priority="12" stopIfTrue="1">
      <formula>ABS(ROUND(I9,0)-I9)&gt;0</formula>
    </cfRule>
  </conditionalFormatting>
  <conditionalFormatting sqref="L9:O9">
    <cfRule type="expression" dxfId="14" priority="11" stopIfTrue="1">
      <formula>ABS(ROUND(L9,0)-L9)&gt;0</formula>
    </cfRule>
  </conditionalFormatting>
  <conditionalFormatting sqref="Q9:S9">
    <cfRule type="expression" dxfId="13" priority="10" stopIfTrue="1">
      <formula>ABS(ROUND(Q9,0)-Q9)&gt;0</formula>
    </cfRule>
  </conditionalFormatting>
  <conditionalFormatting sqref="C20:E20">
    <cfRule type="expression" dxfId="12" priority="9" stopIfTrue="1">
      <formula>ABS(ROUND(C20,0)-C20)&gt;0</formula>
    </cfRule>
  </conditionalFormatting>
  <conditionalFormatting sqref="G20">
    <cfRule type="expression" dxfId="11" priority="8" stopIfTrue="1">
      <formula>ABS(ROUND(G20,0)-G20)&gt;0</formula>
    </cfRule>
  </conditionalFormatting>
  <conditionalFormatting sqref="I20:J20">
    <cfRule type="expression" dxfId="10" priority="7" stopIfTrue="1">
      <formula>ABS(ROUND(I20,0)-I20)&gt;0</formula>
    </cfRule>
  </conditionalFormatting>
  <conditionalFormatting sqref="M20:O20">
    <cfRule type="expression" dxfId="9" priority="6" stopIfTrue="1">
      <formula>ABS(ROUND(M20,0)-M20)&gt;0</formula>
    </cfRule>
  </conditionalFormatting>
  <conditionalFormatting sqref="L20">
    <cfRule type="expression" dxfId="8" priority="5" stopIfTrue="1">
      <formula>ABS(ROUND(L20,0)-L20)&gt;0</formula>
    </cfRule>
  </conditionalFormatting>
  <conditionalFormatting sqref="Q20:S20">
    <cfRule type="expression" dxfId="7" priority="4" stopIfTrue="1">
      <formula>ABS(ROUND(Q20,0)-Q20)&gt;0</formula>
    </cfRule>
  </conditionalFormatting>
  <conditionalFormatting sqref="X28 X8:X13 X19:X23">
    <cfRule type="cellIs" dxfId="6" priority="23" stopIfTrue="1" operator="equal">
      <formula>0</formula>
    </cfRule>
    <cfRule type="cellIs" dxfId="5" priority="24" stopIfTrue="1" operator="notEqual">
      <formula>0</formula>
    </cfRule>
  </conditionalFormatting>
  <conditionalFormatting sqref="Q10:S10 L10:O10 I10:J10 G10 C10:E10">
    <cfRule type="expression" dxfId="4" priority="3" stopIfTrue="1">
      <formula>ABS(ROUND(C10,0)-C10)&gt;0</formula>
    </cfRule>
  </conditionalFormatting>
  <conditionalFormatting sqref="C33:U35">
    <cfRule type="expression" dxfId="3" priority="26">
      <formula>IF(C58="IGNORE","TRUE","FALSE")</formula>
    </cfRule>
    <cfRule type="expression" dxfId="2" priority="27">
      <formula>IF(C58="FLAG","TRUE","FALSE")</formula>
    </cfRule>
  </conditionalFormatting>
  <conditionalFormatting sqref="R30">
    <cfRule type="expression" dxfId="1" priority="2" stopIfTrue="1">
      <formula>ABS(ROUND(R30,0)-R30)&gt;0</formula>
    </cfRule>
  </conditionalFormatting>
  <conditionalFormatting sqref="C8">
    <cfRule type="expression" dxfId="0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3" tint="0.79998168889431442"/>
  </sheetPr>
  <dimension ref="A2:AD37"/>
  <sheetViews>
    <sheetView workbookViewId="0">
      <selection activeCell="A2" sqref="A2"/>
    </sheetView>
  </sheetViews>
  <sheetFormatPr defaultRowHeight="12.75"/>
  <cols>
    <col min="1" max="1" width="9.140625" style="42"/>
    <col min="2" max="2" width="11.28515625" style="42" bestFit="1" customWidth="1"/>
    <col min="3" max="4" width="12.85546875" style="42" bestFit="1" customWidth="1"/>
    <col min="5" max="5" width="11.28515625" style="42" bestFit="1" customWidth="1"/>
    <col min="6" max="6" width="12.85546875" style="42" bestFit="1" customWidth="1"/>
    <col min="7" max="7" width="11.28515625" style="42" bestFit="1" customWidth="1"/>
    <col min="8" max="8" width="10.28515625" style="42" bestFit="1" customWidth="1"/>
    <col min="9" max="9" width="11.28515625" style="42" bestFit="1" customWidth="1"/>
    <col min="10" max="10" width="12.85546875" style="42" bestFit="1" customWidth="1"/>
    <col min="11" max="11" width="9.140625" style="42"/>
    <col min="12" max="15" width="10.28515625" style="42" bestFit="1" customWidth="1"/>
    <col min="16" max="16" width="11.28515625" style="42" bestFit="1" customWidth="1"/>
    <col min="17" max="17" width="10.28515625" style="42" bestFit="1" customWidth="1"/>
    <col min="18" max="18" width="9.28515625" style="42" bestFit="1" customWidth="1"/>
    <col min="19" max="19" width="10.28515625" style="42" bestFit="1" customWidth="1"/>
    <col min="20" max="20" width="11.28515625" style="42" bestFit="1" customWidth="1"/>
    <col min="21" max="21" width="9.140625" style="42"/>
    <col min="22" max="22" width="11.28515625" style="42" bestFit="1" customWidth="1"/>
    <col min="23" max="24" width="12.85546875" style="42" bestFit="1" customWidth="1"/>
    <col min="25" max="25" width="11.28515625" style="42" bestFit="1" customWidth="1"/>
    <col min="26" max="26" width="12.85546875" style="42" bestFit="1" customWidth="1"/>
    <col min="27" max="27" width="11.28515625" style="42" bestFit="1" customWidth="1"/>
    <col min="28" max="28" width="10.28515625" style="42" bestFit="1" customWidth="1"/>
    <col min="29" max="29" width="11.28515625" style="42" bestFit="1" customWidth="1"/>
    <col min="30" max="30" width="12.85546875" style="42" bestFit="1" customWidth="1"/>
    <col min="31" max="16384" width="9.140625" style="42"/>
  </cols>
  <sheetData>
    <row r="2" spans="1:30">
      <c r="B2" s="43" t="s">
        <v>120</v>
      </c>
      <c r="L2" s="43" t="s">
        <v>119</v>
      </c>
      <c r="V2" s="42" t="s">
        <v>87</v>
      </c>
    </row>
    <row r="3" spans="1:30">
      <c r="B3" s="42" t="s">
        <v>118</v>
      </c>
      <c r="C3" s="42" t="s">
        <v>117</v>
      </c>
      <c r="D3" s="42" t="s">
        <v>116</v>
      </c>
      <c r="E3" s="42" t="s">
        <v>115</v>
      </c>
      <c r="F3" s="42" t="s">
        <v>114</v>
      </c>
      <c r="G3" s="42" t="s">
        <v>113</v>
      </c>
      <c r="H3" s="42" t="s">
        <v>112</v>
      </c>
      <c r="I3" s="42" t="s">
        <v>111</v>
      </c>
      <c r="J3" s="42" t="s">
        <v>110</v>
      </c>
      <c r="L3" s="42" t="s">
        <v>118</v>
      </c>
      <c r="M3" s="42" t="s">
        <v>117</v>
      </c>
      <c r="N3" s="42" t="s">
        <v>116</v>
      </c>
      <c r="O3" s="42" t="s">
        <v>115</v>
      </c>
      <c r="P3" s="42" t="s">
        <v>114</v>
      </c>
      <c r="Q3" s="42" t="s">
        <v>113</v>
      </c>
      <c r="R3" s="42" t="s">
        <v>112</v>
      </c>
      <c r="S3" s="42" t="s">
        <v>111</v>
      </c>
      <c r="T3" s="42" t="s">
        <v>110</v>
      </c>
      <c r="V3" s="42" t="s">
        <v>118</v>
      </c>
      <c r="W3" s="42" t="s">
        <v>117</v>
      </c>
      <c r="X3" s="42" t="s">
        <v>116</v>
      </c>
      <c r="Y3" s="42" t="s">
        <v>115</v>
      </c>
      <c r="Z3" s="42" t="s">
        <v>114</v>
      </c>
      <c r="AA3" s="42" t="s">
        <v>113</v>
      </c>
      <c r="AB3" s="42" t="s">
        <v>112</v>
      </c>
      <c r="AC3" s="42" t="s">
        <v>111</v>
      </c>
      <c r="AD3" s="42" t="s">
        <v>110</v>
      </c>
    </row>
    <row r="4" spans="1:30">
      <c r="A4" s="42" t="s">
        <v>3</v>
      </c>
      <c r="B4" s="48">
        <v>384833</v>
      </c>
      <c r="C4" s="48">
        <v>1905471</v>
      </c>
      <c r="D4" s="48">
        <v>1946888</v>
      </c>
      <c r="E4" s="48">
        <v>549727</v>
      </c>
      <c r="F4" s="48">
        <v>4786919</v>
      </c>
      <c r="G4" s="48">
        <v>125921</v>
      </c>
      <c r="H4" s="48">
        <v>32804</v>
      </c>
      <c r="I4" s="48">
        <v>158725</v>
      </c>
      <c r="J4" s="48">
        <v>4945644</v>
      </c>
      <c r="K4" s="48"/>
      <c r="L4" s="48">
        <v>15808</v>
      </c>
      <c r="M4" s="48">
        <v>71595</v>
      </c>
      <c r="N4" s="48">
        <v>82137</v>
      </c>
      <c r="O4" s="48">
        <v>15728</v>
      </c>
      <c r="P4" s="48">
        <v>185268</v>
      </c>
      <c r="Q4" s="48">
        <v>17007</v>
      </c>
      <c r="R4" s="48">
        <v>7581</v>
      </c>
      <c r="S4" s="48">
        <v>24588</v>
      </c>
      <c r="T4" s="48">
        <v>209856</v>
      </c>
      <c r="U4" s="48"/>
      <c r="V4" s="48">
        <v>369025</v>
      </c>
      <c r="W4" s="48">
        <v>1833876</v>
      </c>
      <c r="X4" s="48">
        <v>1864751</v>
      </c>
      <c r="Y4" s="48">
        <v>533999</v>
      </c>
      <c r="Z4" s="48">
        <v>4601651</v>
      </c>
      <c r="AA4" s="48">
        <v>108914</v>
      </c>
      <c r="AB4" s="48">
        <v>25223</v>
      </c>
      <c r="AC4" s="48">
        <v>134137</v>
      </c>
      <c r="AD4" s="48">
        <v>4735788</v>
      </c>
    </row>
    <row r="5" spans="1:30">
      <c r="A5" s="42" t="s">
        <v>35</v>
      </c>
      <c r="B5" s="48">
        <v>16722</v>
      </c>
      <c r="C5" s="48">
        <v>69142</v>
      </c>
      <c r="D5" s="48">
        <v>66652</v>
      </c>
      <c r="E5" s="48">
        <v>20046</v>
      </c>
      <c r="F5" s="48">
        <v>172562</v>
      </c>
      <c r="G5" s="48">
        <v>6388</v>
      </c>
      <c r="H5" s="48">
        <v>281</v>
      </c>
      <c r="I5" s="48">
        <v>6669</v>
      </c>
      <c r="J5" s="48">
        <v>179231</v>
      </c>
      <c r="K5" s="48"/>
      <c r="L5" s="48">
        <v>707</v>
      </c>
      <c r="M5" s="48">
        <v>3042</v>
      </c>
      <c r="N5" s="48">
        <v>2924</v>
      </c>
      <c r="O5" s="48">
        <v>866</v>
      </c>
      <c r="P5" s="48">
        <v>7539</v>
      </c>
      <c r="Q5" s="48">
        <v>276</v>
      </c>
      <c r="R5" s="48">
        <v>10</v>
      </c>
      <c r="S5" s="48">
        <v>286</v>
      </c>
      <c r="T5" s="48">
        <v>7825</v>
      </c>
      <c r="U5" s="48"/>
      <c r="V5" s="48">
        <v>16015</v>
      </c>
      <c r="W5" s="48">
        <v>66100</v>
      </c>
      <c r="X5" s="48">
        <v>63728</v>
      </c>
      <c r="Y5" s="48">
        <v>19180</v>
      </c>
      <c r="Z5" s="48">
        <v>165023</v>
      </c>
      <c r="AA5" s="48">
        <v>6112</v>
      </c>
      <c r="AB5" s="48">
        <v>271</v>
      </c>
      <c r="AC5" s="48">
        <v>6383</v>
      </c>
      <c r="AD5" s="48">
        <v>171406</v>
      </c>
    </row>
    <row r="6" spans="1:30">
      <c r="A6" s="42" t="s">
        <v>36</v>
      </c>
      <c r="B6" s="48">
        <v>18211</v>
      </c>
      <c r="C6" s="48">
        <v>107213</v>
      </c>
      <c r="D6" s="48">
        <v>99521</v>
      </c>
      <c r="E6" s="48">
        <v>31297</v>
      </c>
      <c r="F6" s="48">
        <v>256242</v>
      </c>
      <c r="G6" s="48">
        <v>3459</v>
      </c>
      <c r="H6" s="48">
        <v>0</v>
      </c>
      <c r="I6" s="48">
        <v>3459</v>
      </c>
      <c r="J6" s="48">
        <v>259701</v>
      </c>
      <c r="K6" s="48"/>
      <c r="L6" s="48">
        <v>759</v>
      </c>
      <c r="M6" s="48">
        <v>4349</v>
      </c>
      <c r="N6" s="48">
        <v>5690</v>
      </c>
      <c r="O6" s="48">
        <v>33</v>
      </c>
      <c r="P6" s="48">
        <v>10831</v>
      </c>
      <c r="Q6" s="48">
        <v>412</v>
      </c>
      <c r="R6" s="48">
        <v>0</v>
      </c>
      <c r="S6" s="48">
        <v>412</v>
      </c>
      <c r="T6" s="48">
        <v>11243</v>
      </c>
      <c r="U6" s="48"/>
      <c r="V6" s="48">
        <v>17452</v>
      </c>
      <c r="W6" s="48">
        <v>102864</v>
      </c>
      <c r="X6" s="48">
        <v>93831</v>
      </c>
      <c r="Y6" s="48">
        <v>31264</v>
      </c>
      <c r="Z6" s="48">
        <v>245411</v>
      </c>
      <c r="AA6" s="48">
        <v>3047</v>
      </c>
      <c r="AB6" s="48">
        <v>0</v>
      </c>
      <c r="AC6" s="48">
        <v>3047</v>
      </c>
      <c r="AD6" s="48">
        <v>248458</v>
      </c>
    </row>
    <row r="7" spans="1:30">
      <c r="A7" s="42" t="s">
        <v>37</v>
      </c>
      <c r="B7" s="48">
        <v>6643</v>
      </c>
      <c r="C7" s="48">
        <v>42696</v>
      </c>
      <c r="D7" s="48">
        <v>43734</v>
      </c>
      <c r="E7" s="48">
        <v>7429</v>
      </c>
      <c r="F7" s="48">
        <v>100502</v>
      </c>
      <c r="G7" s="48">
        <v>435</v>
      </c>
      <c r="H7" s="48">
        <v>562</v>
      </c>
      <c r="I7" s="48">
        <v>997</v>
      </c>
      <c r="J7" s="48">
        <v>101499</v>
      </c>
      <c r="K7" s="48"/>
      <c r="L7" s="48">
        <v>159</v>
      </c>
      <c r="M7" s="48">
        <v>1592</v>
      </c>
      <c r="N7" s="48">
        <v>2133</v>
      </c>
      <c r="O7" s="48">
        <v>116</v>
      </c>
      <c r="P7" s="48">
        <v>4000</v>
      </c>
      <c r="Q7" s="48">
        <v>49</v>
      </c>
      <c r="R7" s="48">
        <v>16</v>
      </c>
      <c r="S7" s="48">
        <v>65</v>
      </c>
      <c r="T7" s="48">
        <v>4065</v>
      </c>
      <c r="U7" s="48"/>
      <c r="V7" s="48">
        <v>6484</v>
      </c>
      <c r="W7" s="48">
        <v>41104</v>
      </c>
      <c r="X7" s="48">
        <v>41601</v>
      </c>
      <c r="Y7" s="48">
        <v>7313</v>
      </c>
      <c r="Z7" s="48">
        <v>96502</v>
      </c>
      <c r="AA7" s="48">
        <v>386</v>
      </c>
      <c r="AB7" s="48">
        <v>546</v>
      </c>
      <c r="AC7" s="48">
        <v>932</v>
      </c>
      <c r="AD7" s="48">
        <v>97434</v>
      </c>
    </row>
    <row r="8" spans="1:30">
      <c r="A8" s="42" t="s">
        <v>38</v>
      </c>
      <c r="B8" s="48">
        <v>7158</v>
      </c>
      <c r="C8" s="48">
        <v>34651</v>
      </c>
      <c r="D8" s="48">
        <v>39349</v>
      </c>
      <c r="E8" s="48">
        <v>10755</v>
      </c>
      <c r="F8" s="48">
        <v>91913</v>
      </c>
      <c r="G8" s="48">
        <v>2472</v>
      </c>
      <c r="H8" s="48">
        <v>0</v>
      </c>
      <c r="I8" s="48">
        <v>2472</v>
      </c>
      <c r="J8" s="48">
        <v>94385</v>
      </c>
      <c r="K8" s="48"/>
      <c r="L8" s="48">
        <v>212</v>
      </c>
      <c r="M8" s="48">
        <v>1509</v>
      </c>
      <c r="N8" s="48">
        <v>1931</v>
      </c>
      <c r="O8" s="48">
        <v>267</v>
      </c>
      <c r="P8" s="48">
        <v>3919</v>
      </c>
      <c r="Q8" s="48">
        <v>273</v>
      </c>
      <c r="R8" s="48">
        <v>0</v>
      </c>
      <c r="S8" s="48">
        <v>273</v>
      </c>
      <c r="T8" s="48">
        <v>4192</v>
      </c>
      <c r="U8" s="48"/>
      <c r="V8" s="48">
        <v>6946</v>
      </c>
      <c r="W8" s="48">
        <v>33142</v>
      </c>
      <c r="X8" s="48">
        <v>37418</v>
      </c>
      <c r="Y8" s="48">
        <v>10488</v>
      </c>
      <c r="Z8" s="48">
        <v>87994</v>
      </c>
      <c r="AA8" s="48">
        <v>2199</v>
      </c>
      <c r="AB8" s="48">
        <v>0</v>
      </c>
      <c r="AC8" s="48">
        <v>2199</v>
      </c>
      <c r="AD8" s="48">
        <v>90193</v>
      </c>
    </row>
    <row r="9" spans="1:30">
      <c r="A9" s="42" t="s">
        <v>39</v>
      </c>
      <c r="B9" s="48">
        <v>4515</v>
      </c>
      <c r="C9" s="48">
        <v>16717</v>
      </c>
      <c r="D9" s="48">
        <v>20509</v>
      </c>
      <c r="E9" s="48">
        <v>6500</v>
      </c>
      <c r="F9" s="48">
        <v>48241</v>
      </c>
      <c r="G9" s="48">
        <v>593</v>
      </c>
      <c r="H9" s="48">
        <v>220</v>
      </c>
      <c r="I9" s="48">
        <v>813</v>
      </c>
      <c r="J9" s="48">
        <v>49054</v>
      </c>
      <c r="K9" s="48"/>
      <c r="L9" s="48">
        <v>280</v>
      </c>
      <c r="M9" s="48">
        <v>707</v>
      </c>
      <c r="N9" s="48">
        <v>836</v>
      </c>
      <c r="O9" s="48">
        <v>49</v>
      </c>
      <c r="P9" s="48">
        <v>1872</v>
      </c>
      <c r="Q9" s="48">
        <v>49</v>
      </c>
      <c r="R9" s="48">
        <v>166</v>
      </c>
      <c r="S9" s="48">
        <v>215</v>
      </c>
      <c r="T9" s="48">
        <v>2087</v>
      </c>
      <c r="U9" s="48"/>
      <c r="V9" s="48">
        <v>4235</v>
      </c>
      <c r="W9" s="48">
        <v>16010</v>
      </c>
      <c r="X9" s="48">
        <v>19673</v>
      </c>
      <c r="Y9" s="48">
        <v>6451</v>
      </c>
      <c r="Z9" s="48">
        <v>46369</v>
      </c>
      <c r="AA9" s="48">
        <v>544</v>
      </c>
      <c r="AB9" s="48">
        <v>54</v>
      </c>
      <c r="AC9" s="48">
        <v>598</v>
      </c>
      <c r="AD9" s="48">
        <v>46967</v>
      </c>
    </row>
    <row r="10" spans="1:30">
      <c r="A10" s="42" t="s">
        <v>40</v>
      </c>
      <c r="B10" s="48">
        <v>10169</v>
      </c>
      <c r="C10" s="48">
        <v>62214</v>
      </c>
      <c r="D10" s="48">
        <v>60903</v>
      </c>
      <c r="E10" s="48">
        <v>7071</v>
      </c>
      <c r="F10" s="48">
        <v>140357</v>
      </c>
      <c r="G10" s="48">
        <v>3091</v>
      </c>
      <c r="H10" s="48">
        <v>0</v>
      </c>
      <c r="I10" s="48">
        <v>3091</v>
      </c>
      <c r="J10" s="48">
        <v>143448</v>
      </c>
      <c r="K10" s="48"/>
      <c r="L10" s="48">
        <v>84</v>
      </c>
      <c r="M10" s="48">
        <v>1774</v>
      </c>
      <c r="N10" s="48">
        <v>2507</v>
      </c>
      <c r="O10" s="48">
        <v>45</v>
      </c>
      <c r="P10" s="48">
        <v>4410</v>
      </c>
      <c r="Q10" s="48">
        <v>152</v>
      </c>
      <c r="R10" s="48">
        <v>0</v>
      </c>
      <c r="S10" s="48">
        <v>152</v>
      </c>
      <c r="T10" s="48">
        <v>4562</v>
      </c>
      <c r="U10" s="48"/>
      <c r="V10" s="48">
        <v>10085</v>
      </c>
      <c r="W10" s="48">
        <v>60440</v>
      </c>
      <c r="X10" s="48">
        <v>58396</v>
      </c>
      <c r="Y10" s="48">
        <v>7026</v>
      </c>
      <c r="Z10" s="48">
        <v>135947</v>
      </c>
      <c r="AA10" s="48">
        <v>2939</v>
      </c>
      <c r="AB10" s="48">
        <v>0</v>
      </c>
      <c r="AC10" s="48">
        <v>2939</v>
      </c>
      <c r="AD10" s="48">
        <v>138886</v>
      </c>
    </row>
    <row r="11" spans="1:30">
      <c r="A11" s="42" t="s">
        <v>41</v>
      </c>
      <c r="B11" s="48">
        <v>10391</v>
      </c>
      <c r="C11" s="48">
        <v>45210</v>
      </c>
      <c r="D11" s="48">
        <v>51878</v>
      </c>
      <c r="E11" s="48">
        <v>20444</v>
      </c>
      <c r="F11" s="48">
        <v>127923</v>
      </c>
      <c r="G11" s="48">
        <v>6007</v>
      </c>
      <c r="H11" s="48">
        <v>0</v>
      </c>
      <c r="I11" s="48">
        <v>6007</v>
      </c>
      <c r="J11" s="48">
        <v>133930</v>
      </c>
      <c r="K11" s="48"/>
      <c r="L11" s="48">
        <v>360</v>
      </c>
      <c r="M11" s="48">
        <v>2366</v>
      </c>
      <c r="N11" s="48">
        <v>1487</v>
      </c>
      <c r="O11" s="48">
        <v>926</v>
      </c>
      <c r="P11" s="48">
        <v>5139</v>
      </c>
      <c r="Q11" s="48">
        <v>1250</v>
      </c>
      <c r="R11" s="48">
        <v>0</v>
      </c>
      <c r="S11" s="48">
        <v>1250</v>
      </c>
      <c r="T11" s="48">
        <v>6389</v>
      </c>
      <c r="U11" s="48"/>
      <c r="V11" s="48">
        <v>10031</v>
      </c>
      <c r="W11" s="48">
        <v>42844</v>
      </c>
      <c r="X11" s="48">
        <v>50391</v>
      </c>
      <c r="Y11" s="48">
        <v>19518</v>
      </c>
      <c r="Z11" s="48">
        <v>122784</v>
      </c>
      <c r="AA11" s="48">
        <v>4757</v>
      </c>
      <c r="AB11" s="48">
        <v>0</v>
      </c>
      <c r="AC11" s="48">
        <v>4757</v>
      </c>
      <c r="AD11" s="48">
        <v>127541</v>
      </c>
    </row>
    <row r="12" spans="1:30">
      <c r="A12" s="42" t="s">
        <v>42</v>
      </c>
      <c r="B12" s="48">
        <v>10185</v>
      </c>
      <c r="C12" s="48">
        <v>45581</v>
      </c>
      <c r="D12" s="48">
        <v>46347</v>
      </c>
      <c r="E12" s="48">
        <v>11996</v>
      </c>
      <c r="F12" s="48">
        <v>114109</v>
      </c>
      <c r="G12" s="48">
        <v>3789</v>
      </c>
      <c r="H12" s="48">
        <v>216</v>
      </c>
      <c r="I12" s="48">
        <v>4005</v>
      </c>
      <c r="J12" s="48">
        <v>118114</v>
      </c>
      <c r="K12" s="48"/>
      <c r="L12" s="48">
        <v>249</v>
      </c>
      <c r="M12" s="48">
        <v>1607</v>
      </c>
      <c r="N12" s="48">
        <v>2024</v>
      </c>
      <c r="O12" s="48">
        <v>127</v>
      </c>
      <c r="P12" s="48">
        <v>4007</v>
      </c>
      <c r="Q12" s="48">
        <v>165</v>
      </c>
      <c r="R12" s="48">
        <v>222</v>
      </c>
      <c r="S12" s="48">
        <v>387</v>
      </c>
      <c r="T12" s="48">
        <v>4394</v>
      </c>
      <c r="U12" s="48"/>
      <c r="V12" s="48">
        <v>9936</v>
      </c>
      <c r="W12" s="48">
        <v>43974</v>
      </c>
      <c r="X12" s="48">
        <v>44323</v>
      </c>
      <c r="Y12" s="48">
        <v>11869</v>
      </c>
      <c r="Z12" s="48">
        <v>110102</v>
      </c>
      <c r="AA12" s="48">
        <v>3624</v>
      </c>
      <c r="AB12" s="48">
        <v>-6</v>
      </c>
      <c r="AC12" s="48">
        <v>3618</v>
      </c>
      <c r="AD12" s="48">
        <v>113720</v>
      </c>
    </row>
    <row r="13" spans="1:30">
      <c r="A13" s="42" t="s">
        <v>43</v>
      </c>
      <c r="B13" s="48">
        <v>6693</v>
      </c>
      <c r="C13" s="48">
        <v>41010</v>
      </c>
      <c r="D13" s="48">
        <v>51305</v>
      </c>
      <c r="E13" s="48">
        <v>8803</v>
      </c>
      <c r="F13" s="48">
        <v>107811</v>
      </c>
      <c r="G13" s="48">
        <v>1645</v>
      </c>
      <c r="H13" s="48">
        <v>0</v>
      </c>
      <c r="I13" s="48">
        <v>1645</v>
      </c>
      <c r="J13" s="48">
        <v>109456</v>
      </c>
      <c r="K13" s="48"/>
      <c r="L13" s="48">
        <v>1100</v>
      </c>
      <c r="M13" s="48">
        <v>1133</v>
      </c>
      <c r="N13" s="48">
        <v>2168</v>
      </c>
      <c r="O13" s="48">
        <v>18</v>
      </c>
      <c r="P13" s="48">
        <v>4419</v>
      </c>
      <c r="Q13" s="48">
        <v>372</v>
      </c>
      <c r="R13" s="48">
        <v>0</v>
      </c>
      <c r="S13" s="48">
        <v>372</v>
      </c>
      <c r="T13" s="48">
        <v>4791</v>
      </c>
      <c r="U13" s="48"/>
      <c r="V13" s="48">
        <v>5593</v>
      </c>
      <c r="W13" s="48">
        <v>39877</v>
      </c>
      <c r="X13" s="48">
        <v>49137</v>
      </c>
      <c r="Y13" s="48">
        <v>8785</v>
      </c>
      <c r="Z13" s="48">
        <v>103392</v>
      </c>
      <c r="AA13" s="48">
        <v>1273</v>
      </c>
      <c r="AB13" s="48">
        <v>0</v>
      </c>
      <c r="AC13" s="48">
        <v>1273</v>
      </c>
      <c r="AD13" s="48">
        <v>104665</v>
      </c>
    </row>
    <row r="14" spans="1:30">
      <c r="A14" s="42" t="s">
        <v>44</v>
      </c>
      <c r="B14" s="48">
        <v>6141</v>
      </c>
      <c r="C14" s="48">
        <v>37411</v>
      </c>
      <c r="D14" s="48">
        <v>35688</v>
      </c>
      <c r="E14" s="48">
        <v>7788</v>
      </c>
      <c r="F14" s="48">
        <v>87028</v>
      </c>
      <c r="G14" s="48">
        <v>436</v>
      </c>
      <c r="H14" s="48">
        <v>623</v>
      </c>
      <c r="I14" s="48">
        <v>1059</v>
      </c>
      <c r="J14" s="48">
        <v>88087</v>
      </c>
      <c r="K14" s="48"/>
      <c r="L14" s="48">
        <v>172</v>
      </c>
      <c r="M14" s="48">
        <v>1399</v>
      </c>
      <c r="N14" s="48">
        <v>1343</v>
      </c>
      <c r="O14" s="48">
        <v>0</v>
      </c>
      <c r="P14" s="48">
        <v>2914</v>
      </c>
      <c r="Q14" s="48">
        <v>219</v>
      </c>
      <c r="R14" s="48">
        <v>402</v>
      </c>
      <c r="S14" s="48">
        <v>621</v>
      </c>
      <c r="T14" s="48">
        <v>3535</v>
      </c>
      <c r="U14" s="48"/>
      <c r="V14" s="48">
        <v>5969</v>
      </c>
      <c r="W14" s="48">
        <v>36012</v>
      </c>
      <c r="X14" s="48">
        <v>34345</v>
      </c>
      <c r="Y14" s="48">
        <v>7788</v>
      </c>
      <c r="Z14" s="48">
        <v>84114</v>
      </c>
      <c r="AA14" s="48">
        <v>217</v>
      </c>
      <c r="AB14" s="48">
        <v>221</v>
      </c>
      <c r="AC14" s="48">
        <v>438</v>
      </c>
      <c r="AD14" s="48">
        <v>84552</v>
      </c>
    </row>
    <row r="15" spans="1:30">
      <c r="A15" s="42" t="s">
        <v>45</v>
      </c>
      <c r="B15" s="48">
        <v>8312</v>
      </c>
      <c r="C15" s="48">
        <v>40231</v>
      </c>
      <c r="D15" s="48">
        <v>51525</v>
      </c>
      <c r="E15" s="48">
        <v>7112</v>
      </c>
      <c r="F15" s="48">
        <v>107180</v>
      </c>
      <c r="G15" s="48">
        <v>1773</v>
      </c>
      <c r="H15" s="48">
        <v>1</v>
      </c>
      <c r="I15" s="48">
        <v>1774</v>
      </c>
      <c r="J15" s="48">
        <v>108954</v>
      </c>
      <c r="K15" s="48"/>
      <c r="L15" s="48">
        <v>443</v>
      </c>
      <c r="M15" s="48">
        <v>1295</v>
      </c>
      <c r="N15" s="48">
        <v>2291</v>
      </c>
      <c r="O15" s="48">
        <v>109</v>
      </c>
      <c r="P15" s="48">
        <v>4138</v>
      </c>
      <c r="Q15" s="48">
        <v>103</v>
      </c>
      <c r="R15" s="48">
        <v>0</v>
      </c>
      <c r="S15" s="48">
        <v>103</v>
      </c>
      <c r="T15" s="48">
        <v>4241</v>
      </c>
      <c r="U15" s="48"/>
      <c r="V15" s="48">
        <v>7869</v>
      </c>
      <c r="W15" s="48">
        <v>38936</v>
      </c>
      <c r="X15" s="48">
        <v>49234</v>
      </c>
      <c r="Y15" s="48">
        <v>7003</v>
      </c>
      <c r="Z15" s="48">
        <v>103042</v>
      </c>
      <c r="AA15" s="48">
        <v>1670</v>
      </c>
      <c r="AB15" s="48">
        <v>1</v>
      </c>
      <c r="AC15" s="48">
        <v>1671</v>
      </c>
      <c r="AD15" s="48">
        <v>104713</v>
      </c>
    </row>
    <row r="16" spans="1:30">
      <c r="A16" s="42" t="s">
        <v>46</v>
      </c>
      <c r="B16" s="48">
        <v>25451</v>
      </c>
      <c r="C16" s="48">
        <v>127215</v>
      </c>
      <c r="D16" s="48">
        <v>118842</v>
      </c>
      <c r="E16" s="48">
        <v>45403</v>
      </c>
      <c r="F16" s="48">
        <v>316911</v>
      </c>
      <c r="G16" s="48">
        <v>14326</v>
      </c>
      <c r="H16" s="48">
        <v>3</v>
      </c>
      <c r="I16" s="48">
        <v>14329</v>
      </c>
      <c r="J16" s="48">
        <v>331240</v>
      </c>
      <c r="K16" s="48"/>
      <c r="L16" s="48">
        <v>1435</v>
      </c>
      <c r="M16" s="48">
        <v>10499</v>
      </c>
      <c r="N16" s="48">
        <v>10072</v>
      </c>
      <c r="O16" s="48">
        <v>1143</v>
      </c>
      <c r="P16" s="48">
        <v>23149</v>
      </c>
      <c r="Q16" s="48">
        <v>2225</v>
      </c>
      <c r="R16" s="48">
        <v>0</v>
      </c>
      <c r="S16" s="48">
        <v>2225</v>
      </c>
      <c r="T16" s="48">
        <v>25374</v>
      </c>
      <c r="U16" s="48"/>
      <c r="V16" s="48">
        <v>24016</v>
      </c>
      <c r="W16" s="48">
        <v>116716</v>
      </c>
      <c r="X16" s="48">
        <v>108770</v>
      </c>
      <c r="Y16" s="48">
        <v>44260</v>
      </c>
      <c r="Z16" s="48">
        <v>293762</v>
      </c>
      <c r="AA16" s="48">
        <v>12101</v>
      </c>
      <c r="AB16" s="48">
        <v>3</v>
      </c>
      <c r="AC16" s="48">
        <v>12104</v>
      </c>
      <c r="AD16" s="48">
        <v>305866</v>
      </c>
    </row>
    <row r="17" spans="1:30">
      <c r="A17" s="42" t="s">
        <v>47</v>
      </c>
      <c r="B17" s="48">
        <v>2538</v>
      </c>
      <c r="C17" s="48">
        <v>16726</v>
      </c>
      <c r="D17" s="48">
        <v>16586</v>
      </c>
      <c r="E17" s="48">
        <v>4790</v>
      </c>
      <c r="F17" s="48">
        <v>40640</v>
      </c>
      <c r="G17" s="48">
        <v>757</v>
      </c>
      <c r="H17" s="48">
        <v>494</v>
      </c>
      <c r="I17" s="48">
        <v>1251</v>
      </c>
      <c r="J17" s="48">
        <v>41891</v>
      </c>
      <c r="K17" s="48"/>
      <c r="L17" s="48">
        <v>397</v>
      </c>
      <c r="M17" s="48">
        <v>1179</v>
      </c>
      <c r="N17" s="48">
        <v>1059</v>
      </c>
      <c r="O17" s="48">
        <v>16</v>
      </c>
      <c r="P17" s="48">
        <v>2651</v>
      </c>
      <c r="Q17" s="48">
        <v>31</v>
      </c>
      <c r="R17" s="48">
        <v>104</v>
      </c>
      <c r="S17" s="48">
        <v>135</v>
      </c>
      <c r="T17" s="48">
        <v>2786</v>
      </c>
      <c r="U17" s="48"/>
      <c r="V17" s="48">
        <v>2141</v>
      </c>
      <c r="W17" s="48">
        <v>15547</v>
      </c>
      <c r="X17" s="48">
        <v>15527</v>
      </c>
      <c r="Y17" s="48">
        <v>4774</v>
      </c>
      <c r="Z17" s="48">
        <v>37989</v>
      </c>
      <c r="AA17" s="48">
        <v>726</v>
      </c>
      <c r="AB17" s="48">
        <v>390</v>
      </c>
      <c r="AC17" s="48">
        <v>1116</v>
      </c>
      <c r="AD17" s="48">
        <v>39105</v>
      </c>
    </row>
    <row r="18" spans="1:30">
      <c r="A18" s="42" t="s">
        <v>48</v>
      </c>
      <c r="B18" s="48">
        <v>14107</v>
      </c>
      <c r="C18" s="48">
        <v>55624</v>
      </c>
      <c r="D18" s="48">
        <v>57346</v>
      </c>
      <c r="E18" s="48">
        <v>17650</v>
      </c>
      <c r="F18" s="48">
        <v>144727</v>
      </c>
      <c r="G18" s="48">
        <v>4287</v>
      </c>
      <c r="H18" s="48">
        <v>0</v>
      </c>
      <c r="I18" s="48">
        <v>4287</v>
      </c>
      <c r="J18" s="48">
        <v>149014</v>
      </c>
      <c r="K18" s="48"/>
      <c r="L18" s="48">
        <v>1218</v>
      </c>
      <c r="M18" s="48">
        <v>1242</v>
      </c>
      <c r="N18" s="48">
        <v>1667</v>
      </c>
      <c r="O18" s="48">
        <v>75</v>
      </c>
      <c r="P18" s="48">
        <v>4202</v>
      </c>
      <c r="Q18" s="48">
        <v>324</v>
      </c>
      <c r="R18" s="48">
        <v>0</v>
      </c>
      <c r="S18" s="48">
        <v>324</v>
      </c>
      <c r="T18" s="48">
        <v>4526</v>
      </c>
      <c r="U18" s="48"/>
      <c r="V18" s="48">
        <v>12889</v>
      </c>
      <c r="W18" s="48">
        <v>54382</v>
      </c>
      <c r="X18" s="48">
        <v>55679</v>
      </c>
      <c r="Y18" s="48">
        <v>17575</v>
      </c>
      <c r="Z18" s="48">
        <v>140525</v>
      </c>
      <c r="AA18" s="48">
        <v>3963</v>
      </c>
      <c r="AB18" s="48">
        <v>0</v>
      </c>
      <c r="AC18" s="48">
        <v>3963</v>
      </c>
      <c r="AD18" s="48">
        <v>144488</v>
      </c>
    </row>
    <row r="19" spans="1:30">
      <c r="A19" s="42" t="s">
        <v>49</v>
      </c>
      <c r="B19" s="48">
        <v>24829</v>
      </c>
      <c r="C19" s="48">
        <v>133018</v>
      </c>
      <c r="D19" s="48">
        <v>131448</v>
      </c>
      <c r="E19" s="48">
        <v>31939</v>
      </c>
      <c r="F19" s="48">
        <v>321234</v>
      </c>
      <c r="G19" s="48">
        <v>8963</v>
      </c>
      <c r="H19" s="48">
        <v>0</v>
      </c>
      <c r="I19" s="48">
        <v>8963</v>
      </c>
      <c r="J19" s="48">
        <v>330197</v>
      </c>
      <c r="K19" s="48"/>
      <c r="L19" s="48">
        <v>216</v>
      </c>
      <c r="M19" s="48">
        <v>3340</v>
      </c>
      <c r="N19" s="48">
        <v>4637</v>
      </c>
      <c r="O19" s="48">
        <v>187</v>
      </c>
      <c r="P19" s="48">
        <v>8380</v>
      </c>
      <c r="Q19" s="48">
        <v>2735</v>
      </c>
      <c r="R19" s="48">
        <v>0</v>
      </c>
      <c r="S19" s="48">
        <v>2735</v>
      </c>
      <c r="T19" s="48">
        <v>11115</v>
      </c>
      <c r="U19" s="48"/>
      <c r="V19" s="48">
        <v>24613</v>
      </c>
      <c r="W19" s="48">
        <v>129678</v>
      </c>
      <c r="X19" s="48">
        <v>126811</v>
      </c>
      <c r="Y19" s="48">
        <v>31752</v>
      </c>
      <c r="Z19" s="48">
        <v>312854</v>
      </c>
      <c r="AA19" s="48">
        <v>6228</v>
      </c>
      <c r="AB19" s="48">
        <v>0</v>
      </c>
      <c r="AC19" s="48">
        <v>6228</v>
      </c>
      <c r="AD19" s="48">
        <v>319082</v>
      </c>
    </row>
    <row r="20" spans="1:30">
      <c r="A20" s="42" t="s">
        <v>50</v>
      </c>
      <c r="B20" s="48">
        <v>53290</v>
      </c>
      <c r="C20" s="48">
        <v>180858</v>
      </c>
      <c r="D20" s="48">
        <v>173310</v>
      </c>
      <c r="E20" s="48">
        <v>63808</v>
      </c>
      <c r="F20" s="48">
        <v>471266</v>
      </c>
      <c r="G20" s="48">
        <v>11172</v>
      </c>
      <c r="H20" s="48">
        <v>4184</v>
      </c>
      <c r="I20" s="48">
        <v>15356</v>
      </c>
      <c r="J20" s="48">
        <v>486622</v>
      </c>
      <c r="K20" s="48"/>
      <c r="L20" s="48">
        <v>3265</v>
      </c>
      <c r="M20" s="48">
        <v>9749</v>
      </c>
      <c r="N20" s="48">
        <v>9817</v>
      </c>
      <c r="O20" s="48">
        <v>3454</v>
      </c>
      <c r="P20" s="48">
        <v>26285</v>
      </c>
      <c r="Q20" s="48">
        <v>118</v>
      </c>
      <c r="R20" s="48">
        <v>667</v>
      </c>
      <c r="S20" s="48">
        <v>785</v>
      </c>
      <c r="T20" s="48">
        <v>27070</v>
      </c>
      <c r="U20" s="48"/>
      <c r="V20" s="48">
        <v>50025</v>
      </c>
      <c r="W20" s="48">
        <v>171109</v>
      </c>
      <c r="X20" s="48">
        <v>163493</v>
      </c>
      <c r="Y20" s="48">
        <v>60354</v>
      </c>
      <c r="Z20" s="48">
        <v>444981</v>
      </c>
      <c r="AA20" s="48">
        <v>11054</v>
      </c>
      <c r="AB20" s="48">
        <v>3517</v>
      </c>
      <c r="AC20" s="48">
        <v>14571</v>
      </c>
      <c r="AD20" s="48">
        <v>459552</v>
      </c>
    </row>
    <row r="21" spans="1:30">
      <c r="A21" s="42" t="s">
        <v>51</v>
      </c>
      <c r="B21" s="48">
        <v>16477</v>
      </c>
      <c r="C21" s="48">
        <v>91757</v>
      </c>
      <c r="D21" s="48">
        <v>100635</v>
      </c>
      <c r="E21" s="48">
        <v>41845</v>
      </c>
      <c r="F21" s="48">
        <v>250714</v>
      </c>
      <c r="G21" s="48">
        <v>4091</v>
      </c>
      <c r="H21" s="48">
        <v>0</v>
      </c>
      <c r="I21" s="48">
        <v>4091</v>
      </c>
      <c r="J21" s="48">
        <v>254805</v>
      </c>
      <c r="K21" s="48"/>
      <c r="L21" s="48">
        <v>947</v>
      </c>
      <c r="M21" s="48">
        <v>3278</v>
      </c>
      <c r="N21" s="48">
        <v>4974</v>
      </c>
      <c r="O21" s="48">
        <v>2836</v>
      </c>
      <c r="P21" s="48">
        <v>12035</v>
      </c>
      <c r="Q21" s="48">
        <v>66</v>
      </c>
      <c r="R21" s="48">
        <v>0</v>
      </c>
      <c r="S21" s="48">
        <v>66</v>
      </c>
      <c r="T21" s="48">
        <v>12101</v>
      </c>
      <c r="U21" s="48"/>
      <c r="V21" s="48">
        <v>15530</v>
      </c>
      <c r="W21" s="48">
        <v>88479</v>
      </c>
      <c r="X21" s="48">
        <v>95661</v>
      </c>
      <c r="Y21" s="48">
        <v>39009</v>
      </c>
      <c r="Z21" s="48">
        <v>238679</v>
      </c>
      <c r="AA21" s="48">
        <v>4025</v>
      </c>
      <c r="AB21" s="48">
        <v>0</v>
      </c>
      <c r="AC21" s="48">
        <v>4025</v>
      </c>
      <c r="AD21" s="48">
        <v>242704</v>
      </c>
    </row>
    <row r="22" spans="1:30">
      <c r="A22" s="42" t="s">
        <v>52</v>
      </c>
      <c r="B22" s="48">
        <v>7594</v>
      </c>
      <c r="C22" s="48">
        <v>25209</v>
      </c>
      <c r="D22" s="48">
        <v>29909</v>
      </c>
      <c r="E22" s="48">
        <v>8551</v>
      </c>
      <c r="F22" s="48">
        <v>71263</v>
      </c>
      <c r="G22" s="48">
        <v>1852</v>
      </c>
      <c r="H22" s="48">
        <v>5717</v>
      </c>
      <c r="I22" s="48">
        <v>7569</v>
      </c>
      <c r="J22" s="48">
        <v>78832</v>
      </c>
      <c r="K22" s="48"/>
      <c r="L22" s="48">
        <v>205</v>
      </c>
      <c r="M22" s="48">
        <v>1114</v>
      </c>
      <c r="N22" s="48">
        <v>672</v>
      </c>
      <c r="O22" s="48">
        <v>31</v>
      </c>
      <c r="P22" s="48">
        <v>2022</v>
      </c>
      <c r="Q22" s="48">
        <v>191</v>
      </c>
      <c r="R22" s="48">
        <v>1583</v>
      </c>
      <c r="S22" s="48">
        <v>1774</v>
      </c>
      <c r="T22" s="48">
        <v>3796</v>
      </c>
      <c r="U22" s="48"/>
      <c r="V22" s="48">
        <v>7389</v>
      </c>
      <c r="W22" s="48">
        <v>24095</v>
      </c>
      <c r="X22" s="48">
        <v>29237</v>
      </c>
      <c r="Y22" s="48">
        <v>8520</v>
      </c>
      <c r="Z22" s="48">
        <v>69241</v>
      </c>
      <c r="AA22" s="48">
        <v>1661</v>
      </c>
      <c r="AB22" s="48">
        <v>4134</v>
      </c>
      <c r="AC22" s="48">
        <v>5795</v>
      </c>
      <c r="AD22" s="48">
        <v>75036</v>
      </c>
    </row>
    <row r="23" spans="1:30">
      <c r="A23" s="42" t="s">
        <v>53</v>
      </c>
      <c r="B23" s="48">
        <v>7017</v>
      </c>
      <c r="C23" s="48">
        <v>34238</v>
      </c>
      <c r="D23" s="48">
        <v>33537</v>
      </c>
      <c r="E23" s="48">
        <v>9051</v>
      </c>
      <c r="F23" s="48">
        <v>83843</v>
      </c>
      <c r="G23" s="48">
        <v>2254</v>
      </c>
      <c r="H23" s="48">
        <v>0</v>
      </c>
      <c r="I23" s="48">
        <v>2254</v>
      </c>
      <c r="J23" s="48">
        <v>86097</v>
      </c>
      <c r="K23" s="48"/>
      <c r="L23" s="48">
        <v>529</v>
      </c>
      <c r="M23" s="48">
        <v>596</v>
      </c>
      <c r="N23" s="48">
        <v>1179</v>
      </c>
      <c r="O23" s="48">
        <v>203</v>
      </c>
      <c r="P23" s="48">
        <v>2507</v>
      </c>
      <c r="Q23" s="48">
        <v>339</v>
      </c>
      <c r="R23" s="48">
        <v>0</v>
      </c>
      <c r="S23" s="48">
        <v>339</v>
      </c>
      <c r="T23" s="48">
        <v>2846</v>
      </c>
      <c r="U23" s="48"/>
      <c r="V23" s="48">
        <v>6488</v>
      </c>
      <c r="W23" s="48">
        <v>33642</v>
      </c>
      <c r="X23" s="48">
        <v>32358</v>
      </c>
      <c r="Y23" s="48">
        <v>8848</v>
      </c>
      <c r="Z23" s="48">
        <v>81336</v>
      </c>
      <c r="AA23" s="48">
        <v>1915</v>
      </c>
      <c r="AB23" s="48">
        <v>0</v>
      </c>
      <c r="AC23" s="48">
        <v>1915</v>
      </c>
      <c r="AD23" s="48">
        <v>83251</v>
      </c>
    </row>
    <row r="24" spans="1:30">
      <c r="A24" s="42" t="s">
        <v>54</v>
      </c>
      <c r="B24" s="48">
        <v>4035</v>
      </c>
      <c r="C24" s="48">
        <v>31792</v>
      </c>
      <c r="D24" s="48">
        <v>33941</v>
      </c>
      <c r="E24" s="48">
        <v>12186</v>
      </c>
      <c r="F24" s="48">
        <v>81954</v>
      </c>
      <c r="G24" s="48">
        <v>1283</v>
      </c>
      <c r="H24" s="48">
        <v>0</v>
      </c>
      <c r="I24" s="48">
        <v>1283</v>
      </c>
      <c r="J24" s="48">
        <v>83237</v>
      </c>
      <c r="K24" s="48"/>
      <c r="L24" s="48">
        <v>6</v>
      </c>
      <c r="M24" s="48">
        <v>359</v>
      </c>
      <c r="N24" s="48">
        <v>831</v>
      </c>
      <c r="O24" s="48">
        <v>19</v>
      </c>
      <c r="P24" s="48">
        <v>1215</v>
      </c>
      <c r="Q24" s="48">
        <v>27</v>
      </c>
      <c r="R24" s="48">
        <v>0</v>
      </c>
      <c r="S24" s="48">
        <v>27</v>
      </c>
      <c r="T24" s="48">
        <v>1242</v>
      </c>
      <c r="U24" s="48"/>
      <c r="V24" s="48">
        <v>4029</v>
      </c>
      <c r="W24" s="48">
        <v>31433</v>
      </c>
      <c r="X24" s="48">
        <v>33110</v>
      </c>
      <c r="Y24" s="48">
        <v>12167</v>
      </c>
      <c r="Z24" s="48">
        <v>80739</v>
      </c>
      <c r="AA24" s="48">
        <v>1256</v>
      </c>
      <c r="AB24" s="48">
        <v>0</v>
      </c>
      <c r="AC24" s="48">
        <v>1256</v>
      </c>
      <c r="AD24" s="48">
        <v>81995</v>
      </c>
    </row>
    <row r="25" spans="1:30">
      <c r="A25" s="42" t="s">
        <v>55</v>
      </c>
      <c r="B25" s="48">
        <v>12060</v>
      </c>
      <c r="C25" s="48">
        <v>50840</v>
      </c>
      <c r="D25" s="48">
        <v>54213</v>
      </c>
      <c r="E25" s="48">
        <v>14094</v>
      </c>
      <c r="F25" s="48">
        <v>131207</v>
      </c>
      <c r="G25" s="48">
        <v>3176</v>
      </c>
      <c r="H25" s="48">
        <v>0</v>
      </c>
      <c r="I25" s="48">
        <v>3176</v>
      </c>
      <c r="J25" s="48">
        <v>134383</v>
      </c>
      <c r="K25" s="48"/>
      <c r="L25" s="48">
        <v>225</v>
      </c>
      <c r="M25" s="48">
        <v>1535</v>
      </c>
      <c r="N25" s="48">
        <v>1688</v>
      </c>
      <c r="O25" s="48">
        <v>250</v>
      </c>
      <c r="P25" s="48">
        <v>3698</v>
      </c>
      <c r="Q25" s="48">
        <v>220</v>
      </c>
      <c r="R25" s="48">
        <v>0</v>
      </c>
      <c r="S25" s="48">
        <v>220</v>
      </c>
      <c r="T25" s="48">
        <v>3918</v>
      </c>
      <c r="U25" s="48"/>
      <c r="V25" s="48">
        <v>11835</v>
      </c>
      <c r="W25" s="48">
        <v>49305</v>
      </c>
      <c r="X25" s="48">
        <v>52525</v>
      </c>
      <c r="Y25" s="48">
        <v>13844</v>
      </c>
      <c r="Z25" s="48">
        <v>127509</v>
      </c>
      <c r="AA25" s="48">
        <v>2956</v>
      </c>
      <c r="AB25" s="48">
        <v>0</v>
      </c>
      <c r="AC25" s="48">
        <v>2956</v>
      </c>
      <c r="AD25" s="48">
        <v>130465</v>
      </c>
    </row>
    <row r="26" spans="1:30">
      <c r="A26" s="42" t="s">
        <v>56</v>
      </c>
      <c r="B26" s="48">
        <v>27391</v>
      </c>
      <c r="C26" s="48">
        <v>138380</v>
      </c>
      <c r="D26" s="48">
        <v>135646</v>
      </c>
      <c r="E26" s="48">
        <v>27845</v>
      </c>
      <c r="F26" s="48">
        <v>329262</v>
      </c>
      <c r="G26" s="48">
        <v>11430</v>
      </c>
      <c r="H26" s="48">
        <v>0</v>
      </c>
      <c r="I26" s="48">
        <v>11430</v>
      </c>
      <c r="J26" s="48">
        <v>340692</v>
      </c>
      <c r="K26" s="48"/>
      <c r="L26" s="48">
        <v>476</v>
      </c>
      <c r="M26" s="48">
        <v>5562</v>
      </c>
      <c r="N26" s="48">
        <v>4598</v>
      </c>
      <c r="O26" s="48">
        <v>315</v>
      </c>
      <c r="P26" s="48">
        <v>10951</v>
      </c>
      <c r="Q26" s="48">
        <v>391</v>
      </c>
      <c r="R26" s="48">
        <v>0</v>
      </c>
      <c r="S26" s="48">
        <v>391</v>
      </c>
      <c r="T26" s="48">
        <v>11342</v>
      </c>
      <c r="U26" s="48"/>
      <c r="V26" s="48">
        <v>26915</v>
      </c>
      <c r="W26" s="48">
        <v>132818</v>
      </c>
      <c r="X26" s="48">
        <v>131048</v>
      </c>
      <c r="Y26" s="48">
        <v>27530</v>
      </c>
      <c r="Z26" s="48">
        <v>318311</v>
      </c>
      <c r="AA26" s="48">
        <v>11039</v>
      </c>
      <c r="AB26" s="48">
        <v>0</v>
      </c>
      <c r="AC26" s="48">
        <v>11039</v>
      </c>
      <c r="AD26" s="48">
        <v>329350</v>
      </c>
    </row>
    <row r="27" spans="1:30">
      <c r="A27" s="42" t="s">
        <v>57</v>
      </c>
      <c r="B27" s="48">
        <v>1356</v>
      </c>
      <c r="C27" s="48">
        <v>12746</v>
      </c>
      <c r="D27" s="48">
        <v>13038</v>
      </c>
      <c r="E27" s="48">
        <v>1535</v>
      </c>
      <c r="F27" s="48">
        <v>28675</v>
      </c>
      <c r="G27" s="48">
        <v>171</v>
      </c>
      <c r="H27" s="48">
        <v>2933</v>
      </c>
      <c r="I27" s="48">
        <v>3104</v>
      </c>
      <c r="J27" s="48">
        <v>31779</v>
      </c>
      <c r="K27" s="48"/>
      <c r="L27" s="48">
        <v>10</v>
      </c>
      <c r="M27" s="48">
        <v>461</v>
      </c>
      <c r="N27" s="48">
        <v>608</v>
      </c>
      <c r="O27" s="48">
        <v>11</v>
      </c>
      <c r="P27" s="48">
        <v>1090</v>
      </c>
      <c r="Q27" s="48">
        <v>39</v>
      </c>
      <c r="R27" s="48">
        <v>129</v>
      </c>
      <c r="S27" s="48">
        <v>168</v>
      </c>
      <c r="T27" s="48">
        <v>1258</v>
      </c>
      <c r="U27" s="48"/>
      <c r="V27" s="48">
        <v>1346</v>
      </c>
      <c r="W27" s="48">
        <v>12285</v>
      </c>
      <c r="X27" s="48">
        <v>12430</v>
      </c>
      <c r="Y27" s="48">
        <v>1524</v>
      </c>
      <c r="Z27" s="48">
        <v>27585</v>
      </c>
      <c r="AA27" s="48">
        <v>132</v>
      </c>
      <c r="AB27" s="48">
        <v>2804</v>
      </c>
      <c r="AC27" s="48">
        <v>2936</v>
      </c>
      <c r="AD27" s="48">
        <v>30521</v>
      </c>
    </row>
    <row r="28" spans="1:30">
      <c r="A28" s="42" t="s">
        <v>58</v>
      </c>
      <c r="B28" s="48">
        <v>9451</v>
      </c>
      <c r="C28" s="48">
        <v>52263</v>
      </c>
      <c r="D28" s="48">
        <v>55304</v>
      </c>
      <c r="E28" s="48">
        <v>14514</v>
      </c>
      <c r="F28" s="48">
        <v>131532</v>
      </c>
      <c r="G28" s="48">
        <v>5661</v>
      </c>
      <c r="H28" s="48">
        <v>6397</v>
      </c>
      <c r="I28" s="48">
        <v>12058</v>
      </c>
      <c r="J28" s="48">
        <v>143590</v>
      </c>
      <c r="K28" s="48"/>
      <c r="L28" s="48">
        <v>0</v>
      </c>
      <c r="M28" s="48">
        <v>1495</v>
      </c>
      <c r="N28" s="48">
        <v>1215</v>
      </c>
      <c r="O28" s="48">
        <v>232</v>
      </c>
      <c r="P28" s="48">
        <v>2942</v>
      </c>
      <c r="Q28" s="48">
        <v>375</v>
      </c>
      <c r="R28" s="48">
        <v>2467</v>
      </c>
      <c r="S28" s="48">
        <v>2842</v>
      </c>
      <c r="T28" s="48">
        <v>5784</v>
      </c>
      <c r="U28" s="48"/>
      <c r="V28" s="48">
        <v>9451</v>
      </c>
      <c r="W28" s="48">
        <v>50768</v>
      </c>
      <c r="X28" s="48">
        <v>54089</v>
      </c>
      <c r="Y28" s="48">
        <v>14282</v>
      </c>
      <c r="Z28" s="48">
        <v>128590</v>
      </c>
      <c r="AA28" s="48">
        <v>5286</v>
      </c>
      <c r="AB28" s="48">
        <v>3930</v>
      </c>
      <c r="AC28" s="48">
        <v>9216</v>
      </c>
      <c r="AD28" s="48">
        <v>137806</v>
      </c>
    </row>
    <row r="29" spans="1:30">
      <c r="A29" s="42" t="s">
        <v>59</v>
      </c>
      <c r="B29" s="48">
        <v>13360</v>
      </c>
      <c r="C29" s="48">
        <v>54295</v>
      </c>
      <c r="D29" s="48">
        <v>59105</v>
      </c>
      <c r="E29" s="48">
        <v>18112</v>
      </c>
      <c r="F29" s="48">
        <v>144872</v>
      </c>
      <c r="G29" s="48">
        <v>1775</v>
      </c>
      <c r="H29" s="48">
        <v>0</v>
      </c>
      <c r="I29" s="48">
        <v>1775</v>
      </c>
      <c r="J29" s="48">
        <v>146647</v>
      </c>
      <c r="K29" s="48"/>
      <c r="L29" s="48">
        <v>391</v>
      </c>
      <c r="M29" s="48">
        <v>787</v>
      </c>
      <c r="N29" s="48">
        <v>1528</v>
      </c>
      <c r="O29" s="48">
        <v>89</v>
      </c>
      <c r="P29" s="48">
        <v>2795</v>
      </c>
      <c r="Q29" s="48">
        <v>459</v>
      </c>
      <c r="R29" s="48">
        <v>0</v>
      </c>
      <c r="S29" s="48">
        <v>459</v>
      </c>
      <c r="T29" s="48">
        <v>3254</v>
      </c>
      <c r="U29" s="48"/>
      <c r="V29" s="48">
        <v>12969</v>
      </c>
      <c r="W29" s="48">
        <v>53508</v>
      </c>
      <c r="X29" s="48">
        <v>57577</v>
      </c>
      <c r="Y29" s="48">
        <v>18023</v>
      </c>
      <c r="Z29" s="48">
        <v>142077</v>
      </c>
      <c r="AA29" s="48">
        <v>1316</v>
      </c>
      <c r="AB29" s="48">
        <v>0</v>
      </c>
      <c r="AC29" s="48">
        <v>1316</v>
      </c>
      <c r="AD29" s="48">
        <v>143393</v>
      </c>
    </row>
    <row r="30" spans="1:30">
      <c r="A30" s="42" t="s">
        <v>60</v>
      </c>
      <c r="B30" s="48">
        <v>7044</v>
      </c>
      <c r="C30" s="48">
        <v>42950</v>
      </c>
      <c r="D30" s="48">
        <v>46302</v>
      </c>
      <c r="E30" s="48">
        <v>15880</v>
      </c>
      <c r="F30" s="48">
        <v>112176</v>
      </c>
      <c r="G30" s="48">
        <v>3125</v>
      </c>
      <c r="H30" s="48">
        <v>134</v>
      </c>
      <c r="I30" s="48">
        <v>3259</v>
      </c>
      <c r="J30" s="48">
        <v>115435</v>
      </c>
      <c r="K30" s="48"/>
      <c r="L30" s="48">
        <v>117</v>
      </c>
      <c r="M30" s="48">
        <v>1146</v>
      </c>
      <c r="N30" s="48">
        <v>1810</v>
      </c>
      <c r="O30" s="48">
        <v>67</v>
      </c>
      <c r="P30" s="48">
        <v>3140</v>
      </c>
      <c r="Q30" s="48">
        <v>1727</v>
      </c>
      <c r="R30" s="48">
        <v>0</v>
      </c>
      <c r="S30" s="48">
        <v>1727</v>
      </c>
      <c r="T30" s="48">
        <v>4867</v>
      </c>
      <c r="U30" s="48"/>
      <c r="V30" s="48">
        <v>6927</v>
      </c>
      <c r="W30" s="48">
        <v>41804</v>
      </c>
      <c r="X30" s="48">
        <v>44492</v>
      </c>
      <c r="Y30" s="48">
        <v>15813</v>
      </c>
      <c r="Z30" s="48">
        <v>109036</v>
      </c>
      <c r="AA30" s="48">
        <v>1398</v>
      </c>
      <c r="AB30" s="48">
        <v>134</v>
      </c>
      <c r="AC30" s="48">
        <v>1532</v>
      </c>
      <c r="AD30" s="48">
        <v>110568</v>
      </c>
    </row>
    <row r="31" spans="1:30">
      <c r="A31" s="42" t="s">
        <v>61</v>
      </c>
      <c r="B31" s="48">
        <v>2369</v>
      </c>
      <c r="C31" s="48">
        <v>14163</v>
      </c>
      <c r="D31" s="48">
        <v>14989</v>
      </c>
      <c r="E31" s="48">
        <v>4851</v>
      </c>
      <c r="F31" s="48">
        <v>36372</v>
      </c>
      <c r="G31" s="48">
        <v>5923</v>
      </c>
      <c r="H31" s="48">
        <v>615</v>
      </c>
      <c r="I31" s="48">
        <v>6538</v>
      </c>
      <c r="J31" s="48">
        <v>42910</v>
      </c>
      <c r="K31" s="48"/>
      <c r="L31" s="48">
        <v>43</v>
      </c>
      <c r="M31" s="48">
        <v>490</v>
      </c>
      <c r="N31" s="48">
        <v>629</v>
      </c>
      <c r="O31" s="48">
        <v>19</v>
      </c>
      <c r="P31" s="48">
        <v>1181</v>
      </c>
      <c r="Q31" s="48">
        <v>3251</v>
      </c>
      <c r="R31" s="48">
        <v>129</v>
      </c>
      <c r="S31" s="48">
        <v>3380</v>
      </c>
      <c r="T31" s="48">
        <v>4561</v>
      </c>
      <c r="U31" s="48"/>
      <c r="V31" s="48">
        <v>2326</v>
      </c>
      <c r="W31" s="48">
        <v>13673</v>
      </c>
      <c r="X31" s="48">
        <v>14360</v>
      </c>
      <c r="Y31" s="48">
        <v>4832</v>
      </c>
      <c r="Z31" s="48">
        <v>35191</v>
      </c>
      <c r="AA31" s="48">
        <v>2672</v>
      </c>
      <c r="AB31" s="48">
        <v>486</v>
      </c>
      <c r="AC31" s="48">
        <v>3158</v>
      </c>
      <c r="AD31" s="48">
        <v>38349</v>
      </c>
    </row>
    <row r="32" spans="1:30">
      <c r="A32" s="42" t="s">
        <v>62</v>
      </c>
      <c r="B32" s="48">
        <v>7928</v>
      </c>
      <c r="C32" s="48">
        <v>36295</v>
      </c>
      <c r="D32" s="48">
        <v>40113</v>
      </c>
      <c r="E32" s="48">
        <v>11706</v>
      </c>
      <c r="F32" s="48">
        <v>96042</v>
      </c>
      <c r="G32" s="48">
        <v>4556</v>
      </c>
      <c r="H32" s="48">
        <v>0</v>
      </c>
      <c r="I32" s="48">
        <v>4556</v>
      </c>
      <c r="J32" s="48">
        <v>100598</v>
      </c>
      <c r="K32" s="48"/>
      <c r="L32" s="48">
        <v>53</v>
      </c>
      <c r="M32" s="48">
        <v>1308</v>
      </c>
      <c r="N32" s="48">
        <v>1443</v>
      </c>
      <c r="O32" s="48">
        <v>13</v>
      </c>
      <c r="P32" s="48">
        <v>2817</v>
      </c>
      <c r="Q32" s="48">
        <v>561</v>
      </c>
      <c r="R32" s="48">
        <v>0</v>
      </c>
      <c r="S32" s="48">
        <v>561</v>
      </c>
      <c r="T32" s="48">
        <v>3378</v>
      </c>
      <c r="U32" s="48"/>
      <c r="V32" s="48">
        <v>7875</v>
      </c>
      <c r="W32" s="48">
        <v>34987</v>
      </c>
      <c r="X32" s="48">
        <v>38670</v>
      </c>
      <c r="Y32" s="48">
        <v>11693</v>
      </c>
      <c r="Z32" s="48">
        <v>93225</v>
      </c>
      <c r="AA32" s="48">
        <v>3995</v>
      </c>
      <c r="AB32" s="48">
        <v>0</v>
      </c>
      <c r="AC32" s="48">
        <v>3995</v>
      </c>
      <c r="AD32" s="48">
        <v>97220</v>
      </c>
    </row>
    <row r="33" spans="1:30">
      <c r="A33" s="42" t="s">
        <v>63</v>
      </c>
      <c r="B33" s="48">
        <v>18509</v>
      </c>
      <c r="C33" s="48">
        <v>117925</v>
      </c>
      <c r="D33" s="48">
        <v>118046</v>
      </c>
      <c r="E33" s="48">
        <v>22273</v>
      </c>
      <c r="F33" s="48">
        <v>276753</v>
      </c>
      <c r="G33" s="48">
        <v>4978</v>
      </c>
      <c r="H33" s="48">
        <v>10182</v>
      </c>
      <c r="I33" s="48">
        <v>15160</v>
      </c>
      <c r="J33" s="48">
        <v>291913</v>
      </c>
      <c r="K33" s="48"/>
      <c r="L33" s="48">
        <v>668</v>
      </c>
      <c r="M33" s="48">
        <v>800</v>
      </c>
      <c r="N33" s="48">
        <v>2056</v>
      </c>
      <c r="O33" s="48">
        <v>983</v>
      </c>
      <c r="P33" s="48">
        <v>4507</v>
      </c>
      <c r="Q33" s="48">
        <v>304</v>
      </c>
      <c r="R33" s="48">
        <v>1683</v>
      </c>
      <c r="S33" s="48">
        <v>1987</v>
      </c>
      <c r="T33" s="48">
        <v>6494</v>
      </c>
      <c r="U33" s="48"/>
      <c r="V33" s="48">
        <v>17841</v>
      </c>
      <c r="W33" s="48">
        <v>117125</v>
      </c>
      <c r="X33" s="48">
        <v>115990</v>
      </c>
      <c r="Y33" s="48">
        <v>21290</v>
      </c>
      <c r="Z33" s="48">
        <v>272246</v>
      </c>
      <c r="AA33" s="48">
        <v>4674</v>
      </c>
      <c r="AB33" s="48">
        <v>8499</v>
      </c>
      <c r="AC33" s="48">
        <v>13173</v>
      </c>
      <c r="AD33" s="48">
        <v>285419</v>
      </c>
    </row>
    <row r="34" spans="1:30">
      <c r="A34" s="42" t="s">
        <v>64</v>
      </c>
      <c r="B34" s="48">
        <v>7955</v>
      </c>
      <c r="C34" s="48">
        <v>35146</v>
      </c>
      <c r="D34" s="48">
        <v>40853</v>
      </c>
      <c r="E34" s="48">
        <v>13699</v>
      </c>
      <c r="F34" s="48">
        <v>97653</v>
      </c>
      <c r="G34" s="48">
        <v>2281</v>
      </c>
      <c r="H34" s="48">
        <v>56</v>
      </c>
      <c r="I34" s="48">
        <v>2337</v>
      </c>
      <c r="J34" s="48">
        <v>99990</v>
      </c>
      <c r="K34" s="48"/>
      <c r="L34" s="48">
        <v>498</v>
      </c>
      <c r="M34" s="48">
        <v>2061</v>
      </c>
      <c r="N34" s="48">
        <v>2594</v>
      </c>
      <c r="O34" s="48">
        <v>2951</v>
      </c>
      <c r="P34" s="48">
        <v>8104</v>
      </c>
      <c r="Q34" s="48">
        <v>26</v>
      </c>
      <c r="R34" s="48">
        <v>0</v>
      </c>
      <c r="S34" s="48">
        <v>26</v>
      </c>
      <c r="T34" s="48">
        <v>8130</v>
      </c>
      <c r="U34" s="48"/>
      <c r="V34" s="48">
        <v>7457</v>
      </c>
      <c r="W34" s="48">
        <v>33085</v>
      </c>
      <c r="X34" s="48">
        <v>38259</v>
      </c>
      <c r="Y34" s="48">
        <v>10748</v>
      </c>
      <c r="Z34" s="48">
        <v>89549</v>
      </c>
      <c r="AA34" s="48">
        <v>2255</v>
      </c>
      <c r="AB34" s="48">
        <v>56</v>
      </c>
      <c r="AC34" s="48">
        <v>2311</v>
      </c>
      <c r="AD34" s="48">
        <v>91860</v>
      </c>
    </row>
    <row r="35" spans="1:30">
      <c r="A35" s="42" t="s">
        <v>65</v>
      </c>
      <c r="B35" s="48">
        <v>8589</v>
      </c>
      <c r="C35" s="48">
        <v>37090</v>
      </c>
      <c r="D35" s="48">
        <v>35909</v>
      </c>
      <c r="E35" s="48">
        <v>13057</v>
      </c>
      <c r="F35" s="48">
        <v>94645</v>
      </c>
      <c r="G35" s="48">
        <v>1658</v>
      </c>
      <c r="H35" s="48">
        <v>52</v>
      </c>
      <c r="I35" s="48">
        <v>1710</v>
      </c>
      <c r="J35" s="48">
        <v>96355</v>
      </c>
      <c r="K35" s="48"/>
      <c r="L35" s="48">
        <v>300</v>
      </c>
      <c r="M35" s="48">
        <v>1603</v>
      </c>
      <c r="N35" s="48">
        <v>1643</v>
      </c>
      <c r="O35" s="48">
        <v>166</v>
      </c>
      <c r="P35" s="48">
        <v>3712</v>
      </c>
      <c r="Q35" s="48">
        <v>48</v>
      </c>
      <c r="R35" s="48">
        <v>3</v>
      </c>
      <c r="S35" s="48">
        <v>51</v>
      </c>
      <c r="T35" s="48">
        <v>3763</v>
      </c>
      <c r="U35" s="48"/>
      <c r="V35" s="48">
        <v>8289</v>
      </c>
      <c r="W35" s="48">
        <v>35487</v>
      </c>
      <c r="X35" s="48">
        <v>34266</v>
      </c>
      <c r="Y35" s="48">
        <v>12891</v>
      </c>
      <c r="Z35" s="48">
        <v>90933</v>
      </c>
      <c r="AA35" s="48">
        <v>1610</v>
      </c>
      <c r="AB35" s="48">
        <v>49</v>
      </c>
      <c r="AC35" s="48">
        <v>1659</v>
      </c>
      <c r="AD35" s="48">
        <v>92592</v>
      </c>
    </row>
    <row r="36" spans="1:30">
      <c r="A36" s="42" t="s">
        <v>66</v>
      </c>
      <c r="B36" s="48">
        <v>8343</v>
      </c>
      <c r="C36" s="48">
        <v>74865</v>
      </c>
      <c r="D36" s="48">
        <v>70405</v>
      </c>
      <c r="E36" s="48">
        <v>17697</v>
      </c>
      <c r="F36" s="48">
        <v>171310</v>
      </c>
      <c r="G36" s="48">
        <v>2114</v>
      </c>
      <c r="H36" s="48">
        <v>134</v>
      </c>
      <c r="I36" s="48">
        <v>2248</v>
      </c>
      <c r="J36" s="48">
        <v>173558</v>
      </c>
      <c r="K36" s="48"/>
      <c r="L36" s="48">
        <v>284</v>
      </c>
      <c r="M36" s="48">
        <v>2218</v>
      </c>
      <c r="N36" s="48">
        <v>2083</v>
      </c>
      <c r="O36" s="48">
        <v>112</v>
      </c>
      <c r="P36" s="48">
        <v>4697</v>
      </c>
      <c r="Q36" s="48">
        <v>230</v>
      </c>
      <c r="R36" s="48">
        <v>0</v>
      </c>
      <c r="S36" s="48">
        <v>230</v>
      </c>
      <c r="T36" s="48">
        <v>4927</v>
      </c>
      <c r="U36" s="48"/>
      <c r="V36" s="48">
        <v>8059</v>
      </c>
      <c r="W36" s="48">
        <v>72647</v>
      </c>
      <c r="X36" s="48">
        <v>68322</v>
      </c>
      <c r="Y36" s="48">
        <v>17585</v>
      </c>
      <c r="Z36" s="48">
        <v>166613</v>
      </c>
      <c r="AA36" s="48">
        <v>1884</v>
      </c>
      <c r="AB36" s="48">
        <v>134</v>
      </c>
      <c r="AC36" s="48">
        <v>2018</v>
      </c>
      <c r="AD36" s="48">
        <v>168631</v>
      </c>
    </row>
    <row r="37" spans="1:30">
      <c r="A37" s="42">
        <v>1</v>
      </c>
      <c r="B37" s="42">
        <v>2</v>
      </c>
      <c r="C37" s="42">
        <v>3</v>
      </c>
      <c r="D37" s="42">
        <v>4</v>
      </c>
      <c r="E37" s="42">
        <v>5</v>
      </c>
      <c r="F37" s="42">
        <v>6</v>
      </c>
      <c r="G37" s="42">
        <v>7</v>
      </c>
      <c r="H37" s="42">
        <v>8</v>
      </c>
      <c r="I37" s="42">
        <v>9</v>
      </c>
      <c r="J37" s="42">
        <v>10</v>
      </c>
      <c r="K37" s="42">
        <v>11</v>
      </c>
      <c r="L37" s="42">
        <v>12</v>
      </c>
      <c r="M37" s="42">
        <v>13</v>
      </c>
      <c r="N37" s="42">
        <v>14</v>
      </c>
      <c r="O37" s="42">
        <v>15</v>
      </c>
      <c r="P37" s="42">
        <v>16</v>
      </c>
      <c r="Q37" s="42">
        <v>17</v>
      </c>
      <c r="R37" s="42">
        <v>18</v>
      </c>
      <c r="S37" s="42">
        <v>19</v>
      </c>
      <c r="T37" s="42">
        <v>20</v>
      </c>
      <c r="U37" s="42">
        <v>21</v>
      </c>
      <c r="V37" s="42">
        <v>22</v>
      </c>
      <c r="W37" s="42">
        <v>23</v>
      </c>
      <c r="X37" s="42">
        <v>24</v>
      </c>
      <c r="Y37" s="42">
        <v>25</v>
      </c>
      <c r="Z37" s="42">
        <v>26</v>
      </c>
      <c r="AA37" s="42">
        <v>27</v>
      </c>
      <c r="AB37" s="42">
        <v>28</v>
      </c>
      <c r="AC37" s="42">
        <v>29</v>
      </c>
      <c r="AD37" s="42">
        <v>30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3" tint="0.79998168889431442"/>
  </sheetPr>
  <dimension ref="A2:AS37"/>
  <sheetViews>
    <sheetView workbookViewId="0">
      <selection activeCell="B4" sqref="B4"/>
    </sheetView>
  </sheetViews>
  <sheetFormatPr defaultRowHeight="12.75"/>
  <cols>
    <col min="1" max="1" width="9.140625" style="42"/>
    <col min="2" max="3" width="10.28515625" style="42" bestFit="1" customWidth="1"/>
    <col min="4" max="6" width="11.28515625" style="42" bestFit="1" customWidth="1"/>
    <col min="7" max="10" width="10.28515625" style="42" bestFit="1" customWidth="1"/>
    <col min="11" max="12" width="11.28515625" style="42" bestFit="1" customWidth="1"/>
    <col min="13" max="13" width="10.28515625" style="42" bestFit="1" customWidth="1"/>
    <col min="14" max="15" width="11.28515625" style="42" bestFit="1" customWidth="1"/>
    <col min="16" max="16" width="9.140625" style="42"/>
    <col min="17" max="17" width="9.28515625" style="42" bestFit="1" customWidth="1"/>
    <col min="18" max="19" width="10.28515625" style="42" bestFit="1" customWidth="1"/>
    <col min="20" max="20" width="9.28515625" style="42" bestFit="1" customWidth="1"/>
    <col min="21" max="21" width="10.28515625" style="42" bestFit="1" customWidth="1"/>
    <col min="22" max="25" width="9.28515625" style="42" bestFit="1" customWidth="1"/>
    <col min="26" max="30" width="10.28515625" style="42" bestFit="1" customWidth="1"/>
    <col min="31" max="31" width="9.140625" style="42"/>
    <col min="32" max="34" width="10.28515625" style="42" bestFit="1" customWidth="1"/>
    <col min="35" max="36" width="11.28515625" style="42" bestFit="1" customWidth="1"/>
    <col min="37" max="40" width="10.28515625" style="42" bestFit="1" customWidth="1"/>
    <col min="41" max="42" width="11.28515625" style="42" bestFit="1" customWidth="1"/>
    <col min="43" max="43" width="10.28515625" style="42" bestFit="1" customWidth="1"/>
    <col min="44" max="45" width="11.28515625" style="42" bestFit="1" customWidth="1"/>
    <col min="46" max="16384" width="9.140625" style="42"/>
  </cols>
  <sheetData>
    <row r="2" spans="1:45">
      <c r="B2" s="43" t="s">
        <v>120</v>
      </c>
      <c r="Q2" s="43" t="s">
        <v>119</v>
      </c>
      <c r="AF2" s="42" t="s">
        <v>87</v>
      </c>
    </row>
    <row r="3" spans="1:45">
      <c r="B3" s="42" t="s">
        <v>118</v>
      </c>
      <c r="C3" s="42" t="s">
        <v>117</v>
      </c>
      <c r="D3" s="42" t="s">
        <v>116</v>
      </c>
      <c r="E3" s="42" t="s">
        <v>115</v>
      </c>
      <c r="F3" s="42" t="s">
        <v>114</v>
      </c>
      <c r="G3" s="42" t="s">
        <v>113</v>
      </c>
      <c r="H3" s="42" t="s">
        <v>112</v>
      </c>
      <c r="I3" s="42" t="s">
        <v>111</v>
      </c>
      <c r="J3" s="42" t="s">
        <v>110</v>
      </c>
      <c r="K3" s="42" t="s">
        <v>125</v>
      </c>
      <c r="L3" s="42" t="s">
        <v>124</v>
      </c>
      <c r="M3" s="42" t="s">
        <v>123</v>
      </c>
      <c r="N3" s="42" t="s">
        <v>122</v>
      </c>
      <c r="O3" s="42" t="s">
        <v>121</v>
      </c>
      <c r="Q3" s="42" t="s">
        <v>118</v>
      </c>
      <c r="R3" s="42" t="s">
        <v>117</v>
      </c>
      <c r="S3" s="42" t="s">
        <v>116</v>
      </c>
      <c r="T3" s="42" t="s">
        <v>115</v>
      </c>
      <c r="U3" s="42" t="s">
        <v>114</v>
      </c>
      <c r="V3" s="42" t="s">
        <v>113</v>
      </c>
      <c r="W3" s="42" t="s">
        <v>112</v>
      </c>
      <c r="X3" s="42" t="s">
        <v>111</v>
      </c>
      <c r="Y3" s="42" t="s">
        <v>110</v>
      </c>
      <c r="Z3" s="42" t="s">
        <v>125</v>
      </c>
      <c r="AA3" s="42" t="s">
        <v>124</v>
      </c>
      <c r="AB3" s="42" t="s">
        <v>123</v>
      </c>
      <c r="AC3" s="42" t="s">
        <v>122</v>
      </c>
      <c r="AD3" s="42" t="s">
        <v>121</v>
      </c>
      <c r="AF3" s="42" t="s">
        <v>118</v>
      </c>
      <c r="AG3" s="42" t="s">
        <v>117</v>
      </c>
      <c r="AH3" s="42" t="s">
        <v>116</v>
      </c>
      <c r="AI3" s="42" t="s">
        <v>115</v>
      </c>
      <c r="AJ3" s="42" t="s">
        <v>114</v>
      </c>
      <c r="AK3" s="42" t="s">
        <v>113</v>
      </c>
      <c r="AL3" s="42" t="s">
        <v>112</v>
      </c>
      <c r="AM3" s="42" t="s">
        <v>111</v>
      </c>
      <c r="AN3" s="42" t="s">
        <v>110</v>
      </c>
      <c r="AO3" s="42" t="s">
        <v>125</v>
      </c>
      <c r="AP3" s="42" t="s">
        <v>124</v>
      </c>
      <c r="AQ3" s="42" t="s">
        <v>123</v>
      </c>
      <c r="AR3" s="42" t="s">
        <v>122</v>
      </c>
      <c r="AS3" s="42" t="s">
        <v>121</v>
      </c>
    </row>
    <row r="4" spans="1:45">
      <c r="A4" s="42" t="s">
        <v>3</v>
      </c>
      <c r="B4" s="48">
        <v>45587</v>
      </c>
      <c r="C4" s="48">
        <v>72945</v>
      </c>
      <c r="D4" s="48">
        <v>118532</v>
      </c>
      <c r="E4" s="48">
        <v>114064</v>
      </c>
      <c r="F4" s="48">
        <v>232596</v>
      </c>
      <c r="G4" s="48">
        <v>12574</v>
      </c>
      <c r="H4" s="48">
        <v>14074</v>
      </c>
      <c r="I4" s="48">
        <v>26648</v>
      </c>
      <c r="J4" s="48">
        <v>27085</v>
      </c>
      <c r="K4" s="48">
        <v>195146</v>
      </c>
      <c r="L4" s="48">
        <v>142319</v>
      </c>
      <c r="M4" s="48">
        <v>66538</v>
      </c>
      <c r="N4" s="48">
        <v>431088</v>
      </c>
      <c r="O4" s="48">
        <v>690332</v>
      </c>
      <c r="P4" s="48"/>
      <c r="Q4" s="48">
        <v>3662</v>
      </c>
      <c r="R4" s="48">
        <v>15224</v>
      </c>
      <c r="S4" s="48">
        <v>18886</v>
      </c>
      <c r="T4" s="48">
        <v>4822</v>
      </c>
      <c r="U4" s="48">
        <v>23708</v>
      </c>
      <c r="V4" s="48">
        <v>1064</v>
      </c>
      <c r="W4" s="48">
        <v>1532</v>
      </c>
      <c r="X4" s="48">
        <v>2596</v>
      </c>
      <c r="Y4" s="48">
        <v>3878</v>
      </c>
      <c r="Z4" s="48">
        <v>34824</v>
      </c>
      <c r="AA4" s="48">
        <v>15934</v>
      </c>
      <c r="AB4" s="48">
        <v>11721</v>
      </c>
      <c r="AC4" s="48">
        <v>66357</v>
      </c>
      <c r="AD4" s="48">
        <v>92661</v>
      </c>
      <c r="AE4" s="48"/>
      <c r="AF4" s="48">
        <v>41925</v>
      </c>
      <c r="AG4" s="48">
        <v>57721</v>
      </c>
      <c r="AH4" s="48">
        <v>99646</v>
      </c>
      <c r="AI4" s="48">
        <v>109242</v>
      </c>
      <c r="AJ4" s="48">
        <v>208888</v>
      </c>
      <c r="AK4" s="48">
        <v>11510</v>
      </c>
      <c r="AL4" s="48">
        <v>12542</v>
      </c>
      <c r="AM4" s="48">
        <v>24052</v>
      </c>
      <c r="AN4" s="48">
        <v>23207</v>
      </c>
      <c r="AO4" s="48">
        <v>160322</v>
      </c>
      <c r="AP4" s="48">
        <v>126385</v>
      </c>
      <c r="AQ4" s="48">
        <v>54817</v>
      </c>
      <c r="AR4" s="48">
        <v>364731</v>
      </c>
      <c r="AS4" s="48">
        <v>597671</v>
      </c>
    </row>
    <row r="5" spans="1:45">
      <c r="A5" s="45" t="s">
        <v>35</v>
      </c>
      <c r="B5" s="48">
        <v>3163</v>
      </c>
      <c r="C5" s="48">
        <v>7512</v>
      </c>
      <c r="D5" s="48">
        <v>10675</v>
      </c>
      <c r="E5" s="48">
        <v>4447</v>
      </c>
      <c r="F5" s="48">
        <v>15122</v>
      </c>
      <c r="G5" s="48">
        <v>1207</v>
      </c>
      <c r="H5" s="48">
        <v>578</v>
      </c>
      <c r="I5" s="48">
        <v>1785</v>
      </c>
      <c r="J5" s="48">
        <v>170</v>
      </c>
      <c r="K5" s="48">
        <v>9018</v>
      </c>
      <c r="L5" s="48">
        <v>5274</v>
      </c>
      <c r="M5" s="48">
        <v>720</v>
      </c>
      <c r="N5" s="48">
        <v>15182</v>
      </c>
      <c r="O5" s="48">
        <v>32089</v>
      </c>
      <c r="P5" s="48"/>
      <c r="Q5" s="48">
        <v>384</v>
      </c>
      <c r="R5" s="48">
        <v>2849</v>
      </c>
      <c r="S5" s="48">
        <v>3233</v>
      </c>
      <c r="T5" s="48">
        <v>266</v>
      </c>
      <c r="U5" s="48">
        <v>3499</v>
      </c>
      <c r="V5" s="48">
        <v>584</v>
      </c>
      <c r="W5" s="48">
        <v>12</v>
      </c>
      <c r="X5" s="48">
        <v>596</v>
      </c>
      <c r="Y5" s="48">
        <v>20</v>
      </c>
      <c r="Z5" s="48">
        <v>671</v>
      </c>
      <c r="AA5" s="48">
        <v>734</v>
      </c>
      <c r="AB5" s="48">
        <v>69</v>
      </c>
      <c r="AC5" s="48">
        <v>1494</v>
      </c>
      <c r="AD5" s="48">
        <v>5589</v>
      </c>
      <c r="AE5" s="48"/>
      <c r="AF5" s="48">
        <v>2779</v>
      </c>
      <c r="AG5" s="48">
        <v>4663</v>
      </c>
      <c r="AH5" s="48">
        <v>7442</v>
      </c>
      <c r="AI5" s="48">
        <v>4181</v>
      </c>
      <c r="AJ5" s="48">
        <v>11623</v>
      </c>
      <c r="AK5" s="48">
        <v>623</v>
      </c>
      <c r="AL5" s="48">
        <v>566</v>
      </c>
      <c r="AM5" s="48">
        <v>1189</v>
      </c>
      <c r="AN5" s="48">
        <v>150</v>
      </c>
      <c r="AO5" s="48">
        <v>8347</v>
      </c>
      <c r="AP5" s="48">
        <v>4540</v>
      </c>
      <c r="AQ5" s="48">
        <v>651</v>
      </c>
      <c r="AR5" s="48">
        <v>13688</v>
      </c>
      <c r="AS5" s="48">
        <v>26500</v>
      </c>
    </row>
    <row r="6" spans="1:45">
      <c r="A6" s="45" t="s">
        <v>36</v>
      </c>
      <c r="B6" s="48">
        <v>1307</v>
      </c>
      <c r="C6" s="48">
        <v>535</v>
      </c>
      <c r="D6" s="48">
        <v>1842</v>
      </c>
      <c r="E6" s="48">
        <v>4436</v>
      </c>
      <c r="F6" s="48">
        <v>6278</v>
      </c>
      <c r="G6" s="48">
        <v>0</v>
      </c>
      <c r="H6" s="48">
        <v>489</v>
      </c>
      <c r="I6" s="48">
        <v>489</v>
      </c>
      <c r="J6" s="48">
        <v>1156</v>
      </c>
      <c r="K6" s="48">
        <v>11506</v>
      </c>
      <c r="L6" s="48">
        <v>4990</v>
      </c>
      <c r="M6" s="48">
        <v>2827</v>
      </c>
      <c r="N6" s="48">
        <v>20479</v>
      </c>
      <c r="O6" s="48">
        <v>27246</v>
      </c>
      <c r="P6" s="48"/>
      <c r="Q6" s="48">
        <v>295</v>
      </c>
      <c r="R6" s="48">
        <v>19</v>
      </c>
      <c r="S6" s="48">
        <v>314</v>
      </c>
      <c r="T6" s="48">
        <v>93</v>
      </c>
      <c r="U6" s="48">
        <v>407</v>
      </c>
      <c r="V6" s="48">
        <v>0</v>
      </c>
      <c r="W6" s="48">
        <v>18</v>
      </c>
      <c r="X6" s="48">
        <v>18</v>
      </c>
      <c r="Y6" s="48">
        <v>84</v>
      </c>
      <c r="Z6" s="48">
        <v>4739</v>
      </c>
      <c r="AA6" s="48">
        <v>72</v>
      </c>
      <c r="AB6" s="48">
        <v>429</v>
      </c>
      <c r="AC6" s="48">
        <v>5324</v>
      </c>
      <c r="AD6" s="48">
        <v>5749</v>
      </c>
      <c r="AE6" s="48"/>
      <c r="AF6" s="48">
        <v>1012</v>
      </c>
      <c r="AG6" s="48">
        <v>516</v>
      </c>
      <c r="AH6" s="48">
        <v>1528</v>
      </c>
      <c r="AI6" s="48">
        <v>4343</v>
      </c>
      <c r="AJ6" s="48">
        <v>5871</v>
      </c>
      <c r="AK6" s="48">
        <v>0</v>
      </c>
      <c r="AL6" s="48">
        <v>471</v>
      </c>
      <c r="AM6" s="48">
        <v>471</v>
      </c>
      <c r="AN6" s="48">
        <v>1072</v>
      </c>
      <c r="AO6" s="48">
        <v>6767</v>
      </c>
      <c r="AP6" s="48">
        <v>4918</v>
      </c>
      <c r="AQ6" s="48">
        <v>2398</v>
      </c>
      <c r="AR6" s="48">
        <v>15155</v>
      </c>
      <c r="AS6" s="48">
        <v>21497</v>
      </c>
    </row>
    <row r="7" spans="1:45">
      <c r="A7" s="45" t="s">
        <v>37</v>
      </c>
      <c r="B7" s="48">
        <v>783</v>
      </c>
      <c r="C7" s="48">
        <v>558</v>
      </c>
      <c r="D7" s="48">
        <v>1341</v>
      </c>
      <c r="E7" s="48">
        <v>2006</v>
      </c>
      <c r="F7" s="48">
        <v>3347</v>
      </c>
      <c r="G7" s="48">
        <v>0</v>
      </c>
      <c r="H7" s="48">
        <v>43</v>
      </c>
      <c r="I7" s="48">
        <v>43</v>
      </c>
      <c r="J7" s="48">
        <v>1131</v>
      </c>
      <c r="K7" s="48">
        <v>5056</v>
      </c>
      <c r="L7" s="48">
        <v>3539</v>
      </c>
      <c r="M7" s="48">
        <v>240</v>
      </c>
      <c r="N7" s="48">
        <v>9966</v>
      </c>
      <c r="O7" s="48">
        <v>13356</v>
      </c>
      <c r="P7" s="48"/>
      <c r="Q7" s="48">
        <v>45</v>
      </c>
      <c r="R7" s="48">
        <v>137</v>
      </c>
      <c r="S7" s="48">
        <v>182</v>
      </c>
      <c r="T7" s="48">
        <v>91</v>
      </c>
      <c r="U7" s="48">
        <v>273</v>
      </c>
      <c r="V7" s="48">
        <v>0</v>
      </c>
      <c r="W7" s="48">
        <v>0</v>
      </c>
      <c r="X7" s="48">
        <v>0</v>
      </c>
      <c r="Y7" s="48">
        <v>193</v>
      </c>
      <c r="Z7" s="48">
        <v>2458</v>
      </c>
      <c r="AA7" s="48">
        <v>322</v>
      </c>
      <c r="AB7" s="48">
        <v>98</v>
      </c>
      <c r="AC7" s="48">
        <v>3071</v>
      </c>
      <c r="AD7" s="48">
        <v>3344</v>
      </c>
      <c r="AE7" s="48"/>
      <c r="AF7" s="48">
        <v>738</v>
      </c>
      <c r="AG7" s="48">
        <v>421</v>
      </c>
      <c r="AH7" s="48">
        <v>1159</v>
      </c>
      <c r="AI7" s="48">
        <v>1915</v>
      </c>
      <c r="AJ7" s="48">
        <v>3074</v>
      </c>
      <c r="AK7" s="48">
        <v>0</v>
      </c>
      <c r="AL7" s="48">
        <v>43</v>
      </c>
      <c r="AM7" s="48">
        <v>43</v>
      </c>
      <c r="AN7" s="48">
        <v>938</v>
      </c>
      <c r="AO7" s="48">
        <v>2598</v>
      </c>
      <c r="AP7" s="48">
        <v>3217</v>
      </c>
      <c r="AQ7" s="48">
        <v>142</v>
      </c>
      <c r="AR7" s="48">
        <v>6895</v>
      </c>
      <c r="AS7" s="48">
        <v>10012</v>
      </c>
    </row>
    <row r="8" spans="1:45">
      <c r="A8" s="45" t="s">
        <v>38</v>
      </c>
      <c r="B8" s="48">
        <v>206</v>
      </c>
      <c r="C8" s="48">
        <v>2018</v>
      </c>
      <c r="D8" s="48">
        <v>2224</v>
      </c>
      <c r="E8" s="48">
        <v>1820</v>
      </c>
      <c r="F8" s="48">
        <v>4044</v>
      </c>
      <c r="G8" s="48">
        <v>0</v>
      </c>
      <c r="H8" s="48">
        <v>130</v>
      </c>
      <c r="I8" s="48">
        <v>130</v>
      </c>
      <c r="J8" s="48">
        <v>0</v>
      </c>
      <c r="K8" s="48">
        <v>2798</v>
      </c>
      <c r="L8" s="48">
        <v>2194</v>
      </c>
      <c r="M8" s="48">
        <v>740</v>
      </c>
      <c r="N8" s="48">
        <v>5732</v>
      </c>
      <c r="O8" s="48">
        <v>9906</v>
      </c>
      <c r="P8" s="48"/>
      <c r="Q8" s="48">
        <v>2</v>
      </c>
      <c r="R8" s="48">
        <v>280</v>
      </c>
      <c r="S8" s="48">
        <v>282</v>
      </c>
      <c r="T8" s="48">
        <v>117</v>
      </c>
      <c r="U8" s="48">
        <v>399</v>
      </c>
      <c r="V8" s="48">
        <v>0</v>
      </c>
      <c r="W8" s="48">
        <v>0</v>
      </c>
      <c r="X8" s="48">
        <v>0</v>
      </c>
      <c r="Y8" s="48">
        <v>0</v>
      </c>
      <c r="Z8" s="48">
        <v>1037</v>
      </c>
      <c r="AA8" s="48">
        <v>309</v>
      </c>
      <c r="AB8" s="48">
        <v>176</v>
      </c>
      <c r="AC8" s="48">
        <v>1522</v>
      </c>
      <c r="AD8" s="48">
        <v>1921</v>
      </c>
      <c r="AE8" s="48"/>
      <c r="AF8" s="48">
        <v>204</v>
      </c>
      <c r="AG8" s="48">
        <v>1738</v>
      </c>
      <c r="AH8" s="48">
        <v>1942</v>
      </c>
      <c r="AI8" s="48">
        <v>1703</v>
      </c>
      <c r="AJ8" s="48">
        <v>3645</v>
      </c>
      <c r="AK8" s="48">
        <v>0</v>
      </c>
      <c r="AL8" s="48">
        <v>130</v>
      </c>
      <c r="AM8" s="48">
        <v>130</v>
      </c>
      <c r="AN8" s="48">
        <v>0</v>
      </c>
      <c r="AO8" s="48">
        <v>1761</v>
      </c>
      <c r="AP8" s="48">
        <v>1885</v>
      </c>
      <c r="AQ8" s="48">
        <v>564</v>
      </c>
      <c r="AR8" s="48">
        <v>4210</v>
      </c>
      <c r="AS8" s="48">
        <v>7985</v>
      </c>
    </row>
    <row r="9" spans="1:45">
      <c r="A9" s="45" t="s">
        <v>39</v>
      </c>
      <c r="B9" s="48">
        <v>72</v>
      </c>
      <c r="C9" s="48">
        <v>443</v>
      </c>
      <c r="D9" s="48">
        <v>515</v>
      </c>
      <c r="E9" s="48">
        <v>554</v>
      </c>
      <c r="F9" s="48">
        <v>1069</v>
      </c>
      <c r="G9" s="48">
        <v>0</v>
      </c>
      <c r="H9" s="48">
        <v>457</v>
      </c>
      <c r="I9" s="48">
        <v>457</v>
      </c>
      <c r="J9" s="48">
        <v>719</v>
      </c>
      <c r="K9" s="48">
        <v>1820</v>
      </c>
      <c r="L9" s="48">
        <v>1239</v>
      </c>
      <c r="M9" s="48">
        <v>785</v>
      </c>
      <c r="N9" s="48">
        <v>4563</v>
      </c>
      <c r="O9" s="48">
        <v>6089</v>
      </c>
      <c r="P9" s="48"/>
      <c r="Q9" s="48">
        <v>0</v>
      </c>
      <c r="R9" s="48">
        <v>92</v>
      </c>
      <c r="S9" s="48">
        <v>92</v>
      </c>
      <c r="T9" s="48">
        <v>15</v>
      </c>
      <c r="U9" s="48">
        <v>107</v>
      </c>
      <c r="V9" s="48">
        <v>0</v>
      </c>
      <c r="W9" s="48">
        <v>0</v>
      </c>
      <c r="X9" s="48">
        <v>0</v>
      </c>
      <c r="Y9" s="48">
        <v>458</v>
      </c>
      <c r="Z9" s="48">
        <v>868</v>
      </c>
      <c r="AA9" s="48">
        <v>60</v>
      </c>
      <c r="AB9" s="48">
        <v>140</v>
      </c>
      <c r="AC9" s="48">
        <v>1526</v>
      </c>
      <c r="AD9" s="48">
        <v>1633</v>
      </c>
      <c r="AE9" s="48"/>
      <c r="AF9" s="48">
        <v>72</v>
      </c>
      <c r="AG9" s="48">
        <v>351</v>
      </c>
      <c r="AH9" s="48">
        <v>423</v>
      </c>
      <c r="AI9" s="48">
        <v>539</v>
      </c>
      <c r="AJ9" s="48">
        <v>962</v>
      </c>
      <c r="AK9" s="48">
        <v>0</v>
      </c>
      <c r="AL9" s="48">
        <v>457</v>
      </c>
      <c r="AM9" s="48">
        <v>457</v>
      </c>
      <c r="AN9" s="48">
        <v>261</v>
      </c>
      <c r="AO9" s="48">
        <v>952</v>
      </c>
      <c r="AP9" s="48">
        <v>1179</v>
      </c>
      <c r="AQ9" s="48">
        <v>645</v>
      </c>
      <c r="AR9" s="48">
        <v>3037</v>
      </c>
      <c r="AS9" s="48">
        <v>4456</v>
      </c>
    </row>
    <row r="10" spans="1:45">
      <c r="A10" s="45" t="s">
        <v>40</v>
      </c>
      <c r="B10" s="48">
        <v>1915</v>
      </c>
      <c r="C10" s="48">
        <v>664</v>
      </c>
      <c r="D10" s="48">
        <v>2579</v>
      </c>
      <c r="E10" s="48">
        <v>3048</v>
      </c>
      <c r="F10" s="48">
        <v>5627</v>
      </c>
      <c r="G10" s="48">
        <v>265</v>
      </c>
      <c r="H10" s="48">
        <v>410</v>
      </c>
      <c r="I10" s="48">
        <v>675</v>
      </c>
      <c r="J10" s="48">
        <v>0</v>
      </c>
      <c r="K10" s="48">
        <v>9764</v>
      </c>
      <c r="L10" s="48">
        <v>2957</v>
      </c>
      <c r="M10" s="48">
        <v>1115</v>
      </c>
      <c r="N10" s="48">
        <v>13836</v>
      </c>
      <c r="O10" s="48">
        <v>20138</v>
      </c>
      <c r="P10" s="48"/>
      <c r="Q10" s="48">
        <v>235</v>
      </c>
      <c r="R10" s="48">
        <v>318</v>
      </c>
      <c r="S10" s="48">
        <v>553</v>
      </c>
      <c r="T10" s="48">
        <v>169</v>
      </c>
      <c r="U10" s="48">
        <v>722</v>
      </c>
      <c r="V10" s="48">
        <v>0</v>
      </c>
      <c r="W10" s="48">
        <v>147</v>
      </c>
      <c r="X10" s="48">
        <v>147</v>
      </c>
      <c r="Y10" s="48">
        <v>0</v>
      </c>
      <c r="Z10" s="48">
        <v>2862</v>
      </c>
      <c r="AA10" s="48">
        <v>268</v>
      </c>
      <c r="AB10" s="48">
        <v>117</v>
      </c>
      <c r="AC10" s="48">
        <v>3247</v>
      </c>
      <c r="AD10" s="48">
        <v>4116</v>
      </c>
      <c r="AE10" s="48"/>
      <c r="AF10" s="48">
        <v>1680</v>
      </c>
      <c r="AG10" s="48">
        <v>346</v>
      </c>
      <c r="AH10" s="48">
        <v>2026</v>
      </c>
      <c r="AI10" s="48">
        <v>2879</v>
      </c>
      <c r="AJ10" s="48">
        <v>4905</v>
      </c>
      <c r="AK10" s="48">
        <v>265</v>
      </c>
      <c r="AL10" s="48">
        <v>263</v>
      </c>
      <c r="AM10" s="48">
        <v>528</v>
      </c>
      <c r="AN10" s="48">
        <v>0</v>
      </c>
      <c r="AO10" s="48">
        <v>6902</v>
      </c>
      <c r="AP10" s="48">
        <v>2689</v>
      </c>
      <c r="AQ10" s="48">
        <v>998</v>
      </c>
      <c r="AR10" s="48">
        <v>10589</v>
      </c>
      <c r="AS10" s="48">
        <v>16022</v>
      </c>
    </row>
    <row r="11" spans="1:45">
      <c r="A11" s="45" t="s">
        <v>41</v>
      </c>
      <c r="B11" s="48">
        <v>1522</v>
      </c>
      <c r="C11" s="48">
        <v>1769</v>
      </c>
      <c r="D11" s="48">
        <v>3291</v>
      </c>
      <c r="E11" s="48">
        <v>4230</v>
      </c>
      <c r="F11" s="48">
        <v>7521</v>
      </c>
      <c r="G11" s="48">
        <v>0</v>
      </c>
      <c r="H11" s="48">
        <v>176</v>
      </c>
      <c r="I11" s="48">
        <v>176</v>
      </c>
      <c r="J11" s="48">
        <v>1436</v>
      </c>
      <c r="K11" s="48">
        <v>3853</v>
      </c>
      <c r="L11" s="48">
        <v>4924</v>
      </c>
      <c r="M11" s="48">
        <v>2192</v>
      </c>
      <c r="N11" s="48">
        <v>12405</v>
      </c>
      <c r="O11" s="48">
        <v>20102</v>
      </c>
      <c r="P11" s="48"/>
      <c r="Q11" s="48">
        <v>0</v>
      </c>
      <c r="R11" s="48">
        <v>100</v>
      </c>
      <c r="S11" s="48">
        <v>100</v>
      </c>
      <c r="T11" s="48">
        <v>0</v>
      </c>
      <c r="U11" s="48">
        <v>100</v>
      </c>
      <c r="V11" s="48">
        <v>0</v>
      </c>
      <c r="W11" s="48">
        <v>10</v>
      </c>
      <c r="X11" s="48">
        <v>10</v>
      </c>
      <c r="Y11" s="48">
        <v>66</v>
      </c>
      <c r="Z11" s="48">
        <v>104</v>
      </c>
      <c r="AA11" s="48">
        <v>458</v>
      </c>
      <c r="AB11" s="48">
        <v>205</v>
      </c>
      <c r="AC11" s="48">
        <v>833</v>
      </c>
      <c r="AD11" s="48">
        <v>943</v>
      </c>
      <c r="AE11" s="48"/>
      <c r="AF11" s="48">
        <v>1522</v>
      </c>
      <c r="AG11" s="48">
        <v>1669</v>
      </c>
      <c r="AH11" s="48">
        <v>3191</v>
      </c>
      <c r="AI11" s="48">
        <v>4230</v>
      </c>
      <c r="AJ11" s="48">
        <v>7421</v>
      </c>
      <c r="AK11" s="48">
        <v>0</v>
      </c>
      <c r="AL11" s="48">
        <v>166</v>
      </c>
      <c r="AM11" s="48">
        <v>166</v>
      </c>
      <c r="AN11" s="48">
        <v>1370</v>
      </c>
      <c r="AO11" s="48">
        <v>3749</v>
      </c>
      <c r="AP11" s="48">
        <v>4466</v>
      </c>
      <c r="AQ11" s="48">
        <v>1987</v>
      </c>
      <c r="AR11" s="48">
        <v>11572</v>
      </c>
      <c r="AS11" s="48">
        <v>19159</v>
      </c>
    </row>
    <row r="12" spans="1:45">
      <c r="A12" s="45" t="s">
        <v>42</v>
      </c>
      <c r="B12" s="48">
        <v>874</v>
      </c>
      <c r="C12" s="48">
        <v>673</v>
      </c>
      <c r="D12" s="48">
        <v>1547</v>
      </c>
      <c r="E12" s="48">
        <v>2152</v>
      </c>
      <c r="F12" s="48">
        <v>3699</v>
      </c>
      <c r="G12" s="48">
        <v>0</v>
      </c>
      <c r="H12" s="48">
        <v>858</v>
      </c>
      <c r="I12" s="48">
        <v>858</v>
      </c>
      <c r="J12" s="48">
        <v>322</v>
      </c>
      <c r="K12" s="48">
        <v>969</v>
      </c>
      <c r="L12" s="48">
        <v>732</v>
      </c>
      <c r="M12" s="48">
        <v>2587</v>
      </c>
      <c r="N12" s="48">
        <v>4610</v>
      </c>
      <c r="O12" s="48">
        <v>9167</v>
      </c>
      <c r="P12" s="48"/>
      <c r="Q12" s="48">
        <v>0</v>
      </c>
      <c r="R12" s="48">
        <v>0</v>
      </c>
      <c r="S12" s="48">
        <v>0</v>
      </c>
      <c r="T12" s="48">
        <v>48</v>
      </c>
      <c r="U12" s="48">
        <v>48</v>
      </c>
      <c r="V12" s="48">
        <v>0</v>
      </c>
      <c r="W12" s="48">
        <v>9</v>
      </c>
      <c r="X12" s="48">
        <v>9</v>
      </c>
      <c r="Y12" s="48">
        <v>0</v>
      </c>
      <c r="Z12" s="48">
        <v>0</v>
      </c>
      <c r="AA12" s="48">
        <v>11</v>
      </c>
      <c r="AB12" s="48">
        <v>590</v>
      </c>
      <c r="AC12" s="48">
        <v>601</v>
      </c>
      <c r="AD12" s="48">
        <v>658</v>
      </c>
      <c r="AE12" s="48"/>
      <c r="AF12" s="48">
        <v>874</v>
      </c>
      <c r="AG12" s="48">
        <v>673</v>
      </c>
      <c r="AH12" s="48">
        <v>1547</v>
      </c>
      <c r="AI12" s="48">
        <v>2104</v>
      </c>
      <c r="AJ12" s="48">
        <v>3651</v>
      </c>
      <c r="AK12" s="48">
        <v>0</v>
      </c>
      <c r="AL12" s="48">
        <v>849</v>
      </c>
      <c r="AM12" s="48">
        <v>849</v>
      </c>
      <c r="AN12" s="48">
        <v>322</v>
      </c>
      <c r="AO12" s="48">
        <v>969</v>
      </c>
      <c r="AP12" s="48">
        <v>721</v>
      </c>
      <c r="AQ12" s="48">
        <v>1997</v>
      </c>
      <c r="AR12" s="48">
        <v>4009</v>
      </c>
      <c r="AS12" s="48">
        <v>8509</v>
      </c>
    </row>
    <row r="13" spans="1:45">
      <c r="A13" s="45" t="s">
        <v>43</v>
      </c>
      <c r="B13" s="48">
        <v>186</v>
      </c>
      <c r="C13" s="48">
        <v>306</v>
      </c>
      <c r="D13" s="48">
        <v>492</v>
      </c>
      <c r="E13" s="48">
        <v>2325</v>
      </c>
      <c r="F13" s="48">
        <v>2817</v>
      </c>
      <c r="G13" s="48">
        <v>118</v>
      </c>
      <c r="H13" s="48">
        <v>0</v>
      </c>
      <c r="I13" s="48">
        <v>118</v>
      </c>
      <c r="J13" s="48">
        <v>513</v>
      </c>
      <c r="K13" s="48">
        <v>2285</v>
      </c>
      <c r="L13" s="48">
        <v>3234</v>
      </c>
      <c r="M13" s="48">
        <v>530</v>
      </c>
      <c r="N13" s="48">
        <v>6562</v>
      </c>
      <c r="O13" s="48">
        <v>9497</v>
      </c>
      <c r="P13" s="48"/>
      <c r="Q13" s="48">
        <v>-1</v>
      </c>
      <c r="R13" s="48">
        <v>-1</v>
      </c>
      <c r="S13" s="48">
        <v>-2</v>
      </c>
      <c r="T13" s="48">
        <v>-7</v>
      </c>
      <c r="U13" s="48">
        <v>-9</v>
      </c>
      <c r="V13" s="48">
        <v>0</v>
      </c>
      <c r="W13" s="48">
        <v>0</v>
      </c>
      <c r="X13" s="48">
        <v>0</v>
      </c>
      <c r="Y13" s="48">
        <v>159</v>
      </c>
      <c r="Z13" s="48">
        <v>-7</v>
      </c>
      <c r="AA13" s="48">
        <v>263</v>
      </c>
      <c r="AB13" s="48">
        <v>109</v>
      </c>
      <c r="AC13" s="48">
        <v>524</v>
      </c>
      <c r="AD13" s="48">
        <v>515</v>
      </c>
      <c r="AE13" s="48"/>
      <c r="AF13" s="48">
        <v>187</v>
      </c>
      <c r="AG13" s="48">
        <v>307</v>
      </c>
      <c r="AH13" s="48">
        <v>494</v>
      </c>
      <c r="AI13" s="48">
        <v>2332</v>
      </c>
      <c r="AJ13" s="48">
        <v>2826</v>
      </c>
      <c r="AK13" s="48">
        <v>118</v>
      </c>
      <c r="AL13" s="48">
        <v>0</v>
      </c>
      <c r="AM13" s="48">
        <v>118</v>
      </c>
      <c r="AN13" s="48">
        <v>354</v>
      </c>
      <c r="AO13" s="48">
        <v>2292</v>
      </c>
      <c r="AP13" s="48">
        <v>2971</v>
      </c>
      <c r="AQ13" s="48">
        <v>421</v>
      </c>
      <c r="AR13" s="48">
        <v>6038</v>
      </c>
      <c r="AS13" s="48">
        <v>8982</v>
      </c>
    </row>
    <row r="14" spans="1:45">
      <c r="A14" s="45" t="s">
        <v>44</v>
      </c>
      <c r="B14" s="48">
        <v>718</v>
      </c>
      <c r="C14" s="48">
        <v>1826</v>
      </c>
      <c r="D14" s="48">
        <v>2544</v>
      </c>
      <c r="E14" s="48">
        <v>2120</v>
      </c>
      <c r="F14" s="48">
        <v>4664</v>
      </c>
      <c r="G14" s="48">
        <v>408</v>
      </c>
      <c r="H14" s="48">
        <v>0</v>
      </c>
      <c r="I14" s="48">
        <v>408</v>
      </c>
      <c r="J14" s="48">
        <v>782</v>
      </c>
      <c r="K14" s="48">
        <v>5640</v>
      </c>
      <c r="L14" s="48">
        <v>2997</v>
      </c>
      <c r="M14" s="48">
        <v>2901</v>
      </c>
      <c r="N14" s="48">
        <v>12320</v>
      </c>
      <c r="O14" s="48">
        <v>17392</v>
      </c>
      <c r="P14" s="48"/>
      <c r="Q14" s="48">
        <v>175</v>
      </c>
      <c r="R14" s="48">
        <v>585</v>
      </c>
      <c r="S14" s="48">
        <v>760</v>
      </c>
      <c r="T14" s="48">
        <v>70</v>
      </c>
      <c r="U14" s="48">
        <v>830</v>
      </c>
      <c r="V14" s="48">
        <v>0</v>
      </c>
      <c r="W14" s="48">
        <v>0</v>
      </c>
      <c r="X14" s="48">
        <v>0</v>
      </c>
      <c r="Y14" s="48">
        <v>78</v>
      </c>
      <c r="Z14" s="48">
        <v>505</v>
      </c>
      <c r="AA14" s="48">
        <v>368</v>
      </c>
      <c r="AB14" s="48">
        <v>185</v>
      </c>
      <c r="AC14" s="48">
        <v>1136</v>
      </c>
      <c r="AD14" s="48">
        <v>1966</v>
      </c>
      <c r="AE14" s="48"/>
      <c r="AF14" s="48">
        <v>543</v>
      </c>
      <c r="AG14" s="48">
        <v>1241</v>
      </c>
      <c r="AH14" s="48">
        <v>1784</v>
      </c>
      <c r="AI14" s="48">
        <v>2050</v>
      </c>
      <c r="AJ14" s="48">
        <v>3834</v>
      </c>
      <c r="AK14" s="48">
        <v>408</v>
      </c>
      <c r="AL14" s="48">
        <v>0</v>
      </c>
      <c r="AM14" s="48">
        <v>408</v>
      </c>
      <c r="AN14" s="48">
        <v>704</v>
      </c>
      <c r="AO14" s="48">
        <v>5135</v>
      </c>
      <c r="AP14" s="48">
        <v>2629</v>
      </c>
      <c r="AQ14" s="48">
        <v>2716</v>
      </c>
      <c r="AR14" s="48">
        <v>11184</v>
      </c>
      <c r="AS14" s="48">
        <v>15426</v>
      </c>
    </row>
    <row r="15" spans="1:45">
      <c r="A15" s="45" t="s">
        <v>45</v>
      </c>
      <c r="B15" s="48">
        <v>107</v>
      </c>
      <c r="C15" s="48">
        <v>448</v>
      </c>
      <c r="D15" s="48">
        <v>555</v>
      </c>
      <c r="E15" s="48">
        <v>2555</v>
      </c>
      <c r="F15" s="48">
        <v>3110</v>
      </c>
      <c r="G15" s="48">
        <v>0</v>
      </c>
      <c r="H15" s="48">
        <v>18</v>
      </c>
      <c r="I15" s="48">
        <v>18</v>
      </c>
      <c r="J15" s="48">
        <v>0</v>
      </c>
      <c r="K15" s="48">
        <v>4316</v>
      </c>
      <c r="L15" s="48">
        <v>1891</v>
      </c>
      <c r="M15" s="48">
        <v>2436</v>
      </c>
      <c r="N15" s="48">
        <v>8643</v>
      </c>
      <c r="O15" s="48">
        <v>11771</v>
      </c>
      <c r="P15" s="48"/>
      <c r="Q15" s="48">
        <v>14</v>
      </c>
      <c r="R15" s="48">
        <v>78</v>
      </c>
      <c r="S15" s="48">
        <v>92</v>
      </c>
      <c r="T15" s="48">
        <v>9</v>
      </c>
      <c r="U15" s="48">
        <v>101</v>
      </c>
      <c r="V15" s="48">
        <v>0</v>
      </c>
      <c r="W15" s="48">
        <v>0</v>
      </c>
      <c r="X15" s="48">
        <v>0</v>
      </c>
      <c r="Y15" s="48">
        <v>0</v>
      </c>
      <c r="Z15" s="48">
        <v>442</v>
      </c>
      <c r="AA15" s="48">
        <v>105</v>
      </c>
      <c r="AB15" s="48">
        <v>870</v>
      </c>
      <c r="AC15" s="48">
        <v>1417</v>
      </c>
      <c r="AD15" s="48">
        <v>1518</v>
      </c>
      <c r="AE15" s="48"/>
      <c r="AF15" s="48">
        <v>93</v>
      </c>
      <c r="AG15" s="48">
        <v>370</v>
      </c>
      <c r="AH15" s="48">
        <v>463</v>
      </c>
      <c r="AI15" s="48">
        <v>2546</v>
      </c>
      <c r="AJ15" s="48">
        <v>3009</v>
      </c>
      <c r="AK15" s="48">
        <v>0</v>
      </c>
      <c r="AL15" s="48">
        <v>18</v>
      </c>
      <c r="AM15" s="48">
        <v>18</v>
      </c>
      <c r="AN15" s="48">
        <v>0</v>
      </c>
      <c r="AO15" s="48">
        <v>3874</v>
      </c>
      <c r="AP15" s="48">
        <v>1786</v>
      </c>
      <c r="AQ15" s="48">
        <v>1566</v>
      </c>
      <c r="AR15" s="48">
        <v>7226</v>
      </c>
      <c r="AS15" s="48">
        <v>10253</v>
      </c>
    </row>
    <row r="16" spans="1:45">
      <c r="A16" s="45" t="s">
        <v>46</v>
      </c>
      <c r="B16" s="48">
        <v>4131</v>
      </c>
      <c r="C16" s="48">
        <v>6773</v>
      </c>
      <c r="D16" s="48">
        <v>10904</v>
      </c>
      <c r="E16" s="48">
        <v>12749</v>
      </c>
      <c r="F16" s="48">
        <v>23653</v>
      </c>
      <c r="G16" s="48">
        <v>7404</v>
      </c>
      <c r="H16" s="48">
        <v>55</v>
      </c>
      <c r="I16" s="48">
        <v>7459</v>
      </c>
      <c r="J16" s="48">
        <v>578</v>
      </c>
      <c r="K16" s="48">
        <v>8777</v>
      </c>
      <c r="L16" s="48">
        <v>8219</v>
      </c>
      <c r="M16" s="48">
        <v>-146</v>
      </c>
      <c r="N16" s="48">
        <v>17428</v>
      </c>
      <c r="O16" s="48">
        <v>48540</v>
      </c>
      <c r="P16" s="48"/>
      <c r="Q16" s="48">
        <v>369</v>
      </c>
      <c r="R16" s="48">
        <v>4981</v>
      </c>
      <c r="S16" s="48">
        <v>5350</v>
      </c>
      <c r="T16" s="48">
        <v>1768</v>
      </c>
      <c r="U16" s="48">
        <v>7118</v>
      </c>
      <c r="V16" s="48">
        <v>141</v>
      </c>
      <c r="W16" s="48">
        <v>0</v>
      </c>
      <c r="X16" s="48">
        <v>141</v>
      </c>
      <c r="Y16" s="48">
        <v>33</v>
      </c>
      <c r="Z16" s="48">
        <v>748</v>
      </c>
      <c r="AA16" s="48">
        <v>1558</v>
      </c>
      <c r="AB16" s="48">
        <v>129</v>
      </c>
      <c r="AC16" s="48">
        <v>2468</v>
      </c>
      <c r="AD16" s="48">
        <v>9727</v>
      </c>
      <c r="AE16" s="48"/>
      <c r="AF16" s="48">
        <v>3762</v>
      </c>
      <c r="AG16" s="48">
        <v>1792</v>
      </c>
      <c r="AH16" s="48">
        <v>5554</v>
      </c>
      <c r="AI16" s="48">
        <v>10981</v>
      </c>
      <c r="AJ16" s="48">
        <v>16535</v>
      </c>
      <c r="AK16" s="48">
        <v>7263</v>
      </c>
      <c r="AL16" s="48">
        <v>55</v>
      </c>
      <c r="AM16" s="48">
        <v>7318</v>
      </c>
      <c r="AN16" s="48">
        <v>545</v>
      </c>
      <c r="AO16" s="48">
        <v>8029</v>
      </c>
      <c r="AP16" s="48">
        <v>6661</v>
      </c>
      <c r="AQ16" s="48">
        <v>-275</v>
      </c>
      <c r="AR16" s="48">
        <v>14960</v>
      </c>
      <c r="AS16" s="48">
        <v>38813</v>
      </c>
    </row>
    <row r="17" spans="1:45">
      <c r="A17" s="45" t="s">
        <v>47</v>
      </c>
      <c r="B17" s="48">
        <v>382</v>
      </c>
      <c r="C17" s="48">
        <v>830</v>
      </c>
      <c r="D17" s="48">
        <v>1212</v>
      </c>
      <c r="E17" s="48">
        <v>880</v>
      </c>
      <c r="F17" s="48">
        <v>2092</v>
      </c>
      <c r="G17" s="48">
        <v>0</v>
      </c>
      <c r="H17" s="48">
        <v>112</v>
      </c>
      <c r="I17" s="48">
        <v>112</v>
      </c>
      <c r="J17" s="48">
        <v>1010</v>
      </c>
      <c r="K17" s="48">
        <v>2403</v>
      </c>
      <c r="L17" s="48">
        <v>28</v>
      </c>
      <c r="M17" s="48">
        <v>0</v>
      </c>
      <c r="N17" s="48">
        <v>3441</v>
      </c>
      <c r="O17" s="48">
        <v>5645</v>
      </c>
      <c r="P17" s="48"/>
      <c r="Q17" s="48">
        <v>8</v>
      </c>
      <c r="R17" s="48">
        <v>278</v>
      </c>
      <c r="S17" s="48">
        <v>286</v>
      </c>
      <c r="T17" s="48">
        <v>29</v>
      </c>
      <c r="U17" s="48">
        <v>315</v>
      </c>
      <c r="V17" s="48">
        <v>0</v>
      </c>
      <c r="W17" s="48">
        <v>9</v>
      </c>
      <c r="X17" s="48">
        <v>9</v>
      </c>
      <c r="Y17" s="48">
        <v>630</v>
      </c>
      <c r="Z17" s="48">
        <v>903</v>
      </c>
      <c r="AA17" s="48">
        <v>0</v>
      </c>
      <c r="AB17" s="48">
        <v>0</v>
      </c>
      <c r="AC17" s="48">
        <v>1533</v>
      </c>
      <c r="AD17" s="48">
        <v>1857</v>
      </c>
      <c r="AE17" s="48"/>
      <c r="AF17" s="48">
        <v>374</v>
      </c>
      <c r="AG17" s="48">
        <v>552</v>
      </c>
      <c r="AH17" s="48">
        <v>926</v>
      </c>
      <c r="AI17" s="48">
        <v>851</v>
      </c>
      <c r="AJ17" s="48">
        <v>1777</v>
      </c>
      <c r="AK17" s="48">
        <v>0</v>
      </c>
      <c r="AL17" s="48">
        <v>103</v>
      </c>
      <c r="AM17" s="48">
        <v>103</v>
      </c>
      <c r="AN17" s="48">
        <v>380</v>
      </c>
      <c r="AO17" s="48">
        <v>1500</v>
      </c>
      <c r="AP17" s="48">
        <v>28</v>
      </c>
      <c r="AQ17" s="48">
        <v>0</v>
      </c>
      <c r="AR17" s="48">
        <v>1908</v>
      </c>
      <c r="AS17" s="48">
        <v>3788</v>
      </c>
    </row>
    <row r="18" spans="1:45">
      <c r="A18" s="45" t="s">
        <v>48</v>
      </c>
      <c r="B18" s="48">
        <v>1234</v>
      </c>
      <c r="C18" s="48">
        <v>1941</v>
      </c>
      <c r="D18" s="48">
        <v>3175</v>
      </c>
      <c r="E18" s="48">
        <v>3214</v>
      </c>
      <c r="F18" s="48">
        <v>6389</v>
      </c>
      <c r="G18" s="48">
        <v>0</v>
      </c>
      <c r="H18" s="48">
        <v>334</v>
      </c>
      <c r="I18" s="48">
        <v>334</v>
      </c>
      <c r="J18" s="48">
        <v>729</v>
      </c>
      <c r="K18" s="48">
        <v>10467</v>
      </c>
      <c r="L18" s="48">
        <v>5104</v>
      </c>
      <c r="M18" s="48">
        <v>815</v>
      </c>
      <c r="N18" s="48">
        <v>17115</v>
      </c>
      <c r="O18" s="48">
        <v>23838</v>
      </c>
      <c r="P18" s="48"/>
      <c r="Q18" s="48">
        <v>245</v>
      </c>
      <c r="R18" s="48">
        <v>670</v>
      </c>
      <c r="S18" s="48">
        <v>915</v>
      </c>
      <c r="T18" s="48">
        <v>160</v>
      </c>
      <c r="U18" s="48">
        <v>1075</v>
      </c>
      <c r="V18" s="48">
        <v>0</v>
      </c>
      <c r="W18" s="48">
        <v>9</v>
      </c>
      <c r="X18" s="48">
        <v>9</v>
      </c>
      <c r="Y18" s="48">
        <v>30</v>
      </c>
      <c r="Z18" s="48">
        <v>4611</v>
      </c>
      <c r="AA18" s="48">
        <v>2309</v>
      </c>
      <c r="AB18" s="48">
        <v>71</v>
      </c>
      <c r="AC18" s="48">
        <v>7021</v>
      </c>
      <c r="AD18" s="48">
        <v>8105</v>
      </c>
      <c r="AE18" s="48"/>
      <c r="AF18" s="48">
        <v>989</v>
      </c>
      <c r="AG18" s="48">
        <v>1271</v>
      </c>
      <c r="AH18" s="48">
        <v>2260</v>
      </c>
      <c r="AI18" s="48">
        <v>3054</v>
      </c>
      <c r="AJ18" s="48">
        <v>5314</v>
      </c>
      <c r="AK18" s="48">
        <v>0</v>
      </c>
      <c r="AL18" s="48">
        <v>325</v>
      </c>
      <c r="AM18" s="48">
        <v>325</v>
      </c>
      <c r="AN18" s="48">
        <v>699</v>
      </c>
      <c r="AO18" s="48">
        <v>5856</v>
      </c>
      <c r="AP18" s="48">
        <v>2795</v>
      </c>
      <c r="AQ18" s="48">
        <v>744</v>
      </c>
      <c r="AR18" s="48">
        <v>10094</v>
      </c>
      <c r="AS18" s="48">
        <v>15733</v>
      </c>
    </row>
    <row r="19" spans="1:45">
      <c r="A19" s="45" t="s">
        <v>49</v>
      </c>
      <c r="B19" s="48">
        <v>1059</v>
      </c>
      <c r="C19" s="48">
        <v>4424</v>
      </c>
      <c r="D19" s="48">
        <v>5483</v>
      </c>
      <c r="E19" s="48">
        <v>6573</v>
      </c>
      <c r="F19" s="48">
        <v>12056</v>
      </c>
      <c r="G19" s="48">
        <v>0</v>
      </c>
      <c r="H19" s="48">
        <v>681</v>
      </c>
      <c r="I19" s="48">
        <v>681</v>
      </c>
      <c r="J19" s="48">
        <v>2344</v>
      </c>
      <c r="K19" s="48">
        <v>8293</v>
      </c>
      <c r="L19" s="48">
        <v>9017</v>
      </c>
      <c r="M19" s="48">
        <v>17076</v>
      </c>
      <c r="N19" s="48">
        <v>36730</v>
      </c>
      <c r="O19" s="48">
        <v>49467</v>
      </c>
      <c r="P19" s="48"/>
      <c r="Q19" s="48">
        <v>143</v>
      </c>
      <c r="R19" s="48">
        <v>1</v>
      </c>
      <c r="S19" s="48">
        <v>144</v>
      </c>
      <c r="T19" s="48">
        <v>0</v>
      </c>
      <c r="U19" s="48">
        <v>144</v>
      </c>
      <c r="V19" s="48">
        <v>0</v>
      </c>
      <c r="W19" s="48">
        <v>134</v>
      </c>
      <c r="X19" s="48">
        <v>134</v>
      </c>
      <c r="Y19" s="48">
        <v>97</v>
      </c>
      <c r="Z19" s="48">
        <v>527</v>
      </c>
      <c r="AA19" s="48">
        <v>1248</v>
      </c>
      <c r="AB19" s="48">
        <v>3234</v>
      </c>
      <c r="AC19" s="48">
        <v>5106</v>
      </c>
      <c r="AD19" s="48">
        <v>5384</v>
      </c>
      <c r="AE19" s="48"/>
      <c r="AF19" s="48">
        <v>916</v>
      </c>
      <c r="AG19" s="48">
        <v>4423</v>
      </c>
      <c r="AH19" s="48">
        <v>5339</v>
      </c>
      <c r="AI19" s="48">
        <v>6573</v>
      </c>
      <c r="AJ19" s="48">
        <v>11912</v>
      </c>
      <c r="AK19" s="48">
        <v>0</v>
      </c>
      <c r="AL19" s="48">
        <v>547</v>
      </c>
      <c r="AM19" s="48">
        <v>547</v>
      </c>
      <c r="AN19" s="48">
        <v>2247</v>
      </c>
      <c r="AO19" s="48">
        <v>7766</v>
      </c>
      <c r="AP19" s="48">
        <v>7769</v>
      </c>
      <c r="AQ19" s="48">
        <v>13842</v>
      </c>
      <c r="AR19" s="48">
        <v>31624</v>
      </c>
      <c r="AS19" s="48">
        <v>44083</v>
      </c>
    </row>
    <row r="20" spans="1:45">
      <c r="A20" s="45" t="s">
        <v>50</v>
      </c>
      <c r="B20" s="48">
        <v>17227</v>
      </c>
      <c r="C20" s="48">
        <v>19518</v>
      </c>
      <c r="D20" s="48">
        <v>36745</v>
      </c>
      <c r="E20" s="48">
        <v>13828</v>
      </c>
      <c r="F20" s="48">
        <v>50573</v>
      </c>
      <c r="G20" s="48">
        <v>969</v>
      </c>
      <c r="H20" s="48">
        <v>3863</v>
      </c>
      <c r="I20" s="48">
        <v>4832</v>
      </c>
      <c r="J20" s="48">
        <v>1626</v>
      </c>
      <c r="K20" s="48">
        <v>28968</v>
      </c>
      <c r="L20" s="48">
        <v>25705</v>
      </c>
      <c r="M20" s="48">
        <v>7144</v>
      </c>
      <c r="N20" s="48">
        <v>63443</v>
      </c>
      <c r="O20" s="48">
        <v>118848</v>
      </c>
      <c r="P20" s="48"/>
      <c r="Q20" s="48">
        <v>1269</v>
      </c>
      <c r="R20" s="48">
        <v>613</v>
      </c>
      <c r="S20" s="48">
        <v>1882</v>
      </c>
      <c r="T20" s="48">
        <v>533</v>
      </c>
      <c r="U20" s="48">
        <v>2415</v>
      </c>
      <c r="V20" s="48">
        <v>213</v>
      </c>
      <c r="W20" s="48">
        <v>146</v>
      </c>
      <c r="X20" s="48">
        <v>359</v>
      </c>
      <c r="Y20" s="48">
        <v>66</v>
      </c>
      <c r="Z20" s="48">
        <v>1116</v>
      </c>
      <c r="AA20" s="48">
        <v>3450</v>
      </c>
      <c r="AB20" s="48">
        <v>1621</v>
      </c>
      <c r="AC20" s="48">
        <v>6253</v>
      </c>
      <c r="AD20" s="48">
        <v>9027</v>
      </c>
      <c r="AE20" s="48"/>
      <c r="AF20" s="48">
        <v>15958</v>
      </c>
      <c r="AG20" s="48">
        <v>18905</v>
      </c>
      <c r="AH20" s="48">
        <v>34863</v>
      </c>
      <c r="AI20" s="48">
        <v>13295</v>
      </c>
      <c r="AJ20" s="48">
        <v>48158</v>
      </c>
      <c r="AK20" s="48">
        <v>756</v>
      </c>
      <c r="AL20" s="48">
        <v>3717</v>
      </c>
      <c r="AM20" s="48">
        <v>4473</v>
      </c>
      <c r="AN20" s="48">
        <v>1560</v>
      </c>
      <c r="AO20" s="48">
        <v>27852</v>
      </c>
      <c r="AP20" s="48">
        <v>22255</v>
      </c>
      <c r="AQ20" s="48">
        <v>5523</v>
      </c>
      <c r="AR20" s="48">
        <v>57190</v>
      </c>
      <c r="AS20" s="48">
        <v>109821</v>
      </c>
    </row>
    <row r="21" spans="1:45">
      <c r="A21" s="45" t="s">
        <v>51</v>
      </c>
      <c r="B21" s="48">
        <v>1446</v>
      </c>
      <c r="C21" s="48">
        <v>2005</v>
      </c>
      <c r="D21" s="48">
        <v>3451</v>
      </c>
      <c r="E21" s="48">
        <v>6135</v>
      </c>
      <c r="F21" s="48">
        <v>9586</v>
      </c>
      <c r="G21" s="48">
        <v>0</v>
      </c>
      <c r="H21" s="48">
        <v>557</v>
      </c>
      <c r="I21" s="48">
        <v>557</v>
      </c>
      <c r="J21" s="48">
        <v>1456</v>
      </c>
      <c r="K21" s="48">
        <v>4781</v>
      </c>
      <c r="L21" s="48">
        <v>4285</v>
      </c>
      <c r="M21" s="48">
        <v>2350</v>
      </c>
      <c r="N21" s="48">
        <v>12872</v>
      </c>
      <c r="O21" s="48">
        <v>23015</v>
      </c>
      <c r="P21" s="48"/>
      <c r="Q21" s="48">
        <v>7</v>
      </c>
      <c r="R21" s="48">
        <v>0</v>
      </c>
      <c r="S21" s="48">
        <v>7</v>
      </c>
      <c r="T21" s="48">
        <v>0</v>
      </c>
      <c r="U21" s="48">
        <v>7</v>
      </c>
      <c r="V21" s="48">
        <v>0</v>
      </c>
      <c r="W21" s="48">
        <v>58</v>
      </c>
      <c r="X21" s="48">
        <v>58</v>
      </c>
      <c r="Y21" s="48">
        <v>46</v>
      </c>
      <c r="Z21" s="48">
        <v>0</v>
      </c>
      <c r="AA21" s="48">
        <v>1786</v>
      </c>
      <c r="AB21" s="48">
        <v>113</v>
      </c>
      <c r="AC21" s="48">
        <v>1945</v>
      </c>
      <c r="AD21" s="48">
        <v>2010</v>
      </c>
      <c r="AE21" s="48"/>
      <c r="AF21" s="48">
        <v>1439</v>
      </c>
      <c r="AG21" s="48">
        <v>2005</v>
      </c>
      <c r="AH21" s="48">
        <v>3444</v>
      </c>
      <c r="AI21" s="48">
        <v>6135</v>
      </c>
      <c r="AJ21" s="48">
        <v>9579</v>
      </c>
      <c r="AK21" s="48">
        <v>0</v>
      </c>
      <c r="AL21" s="48">
        <v>499</v>
      </c>
      <c r="AM21" s="48">
        <v>499</v>
      </c>
      <c r="AN21" s="48">
        <v>1410</v>
      </c>
      <c r="AO21" s="48">
        <v>4781</v>
      </c>
      <c r="AP21" s="48">
        <v>2499</v>
      </c>
      <c r="AQ21" s="48">
        <v>2237</v>
      </c>
      <c r="AR21" s="48">
        <v>10927</v>
      </c>
      <c r="AS21" s="48">
        <v>21005</v>
      </c>
    </row>
    <row r="22" spans="1:45">
      <c r="A22" s="45" t="s">
        <v>52</v>
      </c>
      <c r="B22" s="48">
        <v>322</v>
      </c>
      <c r="C22" s="48">
        <v>122</v>
      </c>
      <c r="D22" s="48">
        <v>444</v>
      </c>
      <c r="E22" s="48">
        <v>1328</v>
      </c>
      <c r="F22" s="48">
        <v>1772</v>
      </c>
      <c r="G22" s="48">
        <v>0</v>
      </c>
      <c r="H22" s="48">
        <v>207</v>
      </c>
      <c r="I22" s="48">
        <v>207</v>
      </c>
      <c r="J22" s="48">
        <v>254</v>
      </c>
      <c r="K22" s="48">
        <v>2286</v>
      </c>
      <c r="L22" s="48">
        <v>2390</v>
      </c>
      <c r="M22" s="48">
        <v>1161</v>
      </c>
      <c r="N22" s="48">
        <v>6091</v>
      </c>
      <c r="O22" s="48">
        <v>8070</v>
      </c>
      <c r="P22" s="48"/>
      <c r="Q22" s="48">
        <v>23</v>
      </c>
      <c r="R22" s="48">
        <v>10</v>
      </c>
      <c r="S22" s="48">
        <v>33</v>
      </c>
      <c r="T22" s="48">
        <v>42</v>
      </c>
      <c r="U22" s="48">
        <v>75</v>
      </c>
      <c r="V22" s="48">
        <v>0</v>
      </c>
      <c r="W22" s="48">
        <v>76</v>
      </c>
      <c r="X22" s="48">
        <v>76</v>
      </c>
      <c r="Y22" s="48">
        <v>11</v>
      </c>
      <c r="Z22" s="48">
        <v>151</v>
      </c>
      <c r="AA22" s="48">
        <v>251</v>
      </c>
      <c r="AB22" s="48">
        <v>509</v>
      </c>
      <c r="AC22" s="48">
        <v>922</v>
      </c>
      <c r="AD22" s="48">
        <v>1073</v>
      </c>
      <c r="AE22" s="48"/>
      <c r="AF22" s="48">
        <v>299</v>
      </c>
      <c r="AG22" s="48">
        <v>112</v>
      </c>
      <c r="AH22" s="48">
        <v>411</v>
      </c>
      <c r="AI22" s="48">
        <v>1286</v>
      </c>
      <c r="AJ22" s="48">
        <v>1697</v>
      </c>
      <c r="AK22" s="48">
        <v>0</v>
      </c>
      <c r="AL22" s="48">
        <v>131</v>
      </c>
      <c r="AM22" s="48">
        <v>131</v>
      </c>
      <c r="AN22" s="48">
        <v>243</v>
      </c>
      <c r="AO22" s="48">
        <v>2135</v>
      </c>
      <c r="AP22" s="48">
        <v>2139</v>
      </c>
      <c r="AQ22" s="48">
        <v>652</v>
      </c>
      <c r="AR22" s="48">
        <v>5169</v>
      </c>
      <c r="AS22" s="48">
        <v>6997</v>
      </c>
    </row>
    <row r="23" spans="1:45">
      <c r="A23" s="45" t="s">
        <v>53</v>
      </c>
      <c r="B23" s="48">
        <v>137</v>
      </c>
      <c r="C23" s="48">
        <v>174</v>
      </c>
      <c r="D23" s="48">
        <v>311</v>
      </c>
      <c r="E23" s="48">
        <v>1554</v>
      </c>
      <c r="F23" s="48">
        <v>1865</v>
      </c>
      <c r="G23" s="48">
        <v>0</v>
      </c>
      <c r="H23" s="48">
        <v>268</v>
      </c>
      <c r="I23" s="48">
        <v>268</v>
      </c>
      <c r="J23" s="48">
        <v>1585</v>
      </c>
      <c r="K23" s="48">
        <v>7443</v>
      </c>
      <c r="L23" s="48">
        <v>849</v>
      </c>
      <c r="M23" s="48">
        <v>1232</v>
      </c>
      <c r="N23" s="48">
        <v>11109</v>
      </c>
      <c r="O23" s="48">
        <v>13242</v>
      </c>
      <c r="P23" s="48"/>
      <c r="Q23" s="48">
        <v>2</v>
      </c>
      <c r="R23" s="48">
        <v>0</v>
      </c>
      <c r="S23" s="48">
        <v>2</v>
      </c>
      <c r="T23" s="48">
        <v>101</v>
      </c>
      <c r="U23" s="48">
        <v>103</v>
      </c>
      <c r="V23" s="48">
        <v>0</v>
      </c>
      <c r="W23" s="48">
        <v>23</v>
      </c>
      <c r="X23" s="48">
        <v>23</v>
      </c>
      <c r="Y23" s="48">
        <v>288</v>
      </c>
      <c r="Z23" s="48">
        <v>4149</v>
      </c>
      <c r="AA23" s="48">
        <v>254</v>
      </c>
      <c r="AB23" s="48">
        <v>475</v>
      </c>
      <c r="AC23" s="48">
        <v>5166</v>
      </c>
      <c r="AD23" s="48">
        <v>5292</v>
      </c>
      <c r="AE23" s="48"/>
      <c r="AF23" s="48">
        <v>135</v>
      </c>
      <c r="AG23" s="48">
        <v>174</v>
      </c>
      <c r="AH23" s="48">
        <v>309</v>
      </c>
      <c r="AI23" s="48">
        <v>1453</v>
      </c>
      <c r="AJ23" s="48">
        <v>1762</v>
      </c>
      <c r="AK23" s="48">
        <v>0</v>
      </c>
      <c r="AL23" s="48">
        <v>245</v>
      </c>
      <c r="AM23" s="48">
        <v>245</v>
      </c>
      <c r="AN23" s="48">
        <v>1297</v>
      </c>
      <c r="AO23" s="48">
        <v>3294</v>
      </c>
      <c r="AP23" s="48">
        <v>595</v>
      </c>
      <c r="AQ23" s="48">
        <v>757</v>
      </c>
      <c r="AR23" s="48">
        <v>5943</v>
      </c>
      <c r="AS23" s="48">
        <v>7950</v>
      </c>
    </row>
    <row r="24" spans="1:45">
      <c r="A24" s="45" t="s">
        <v>54</v>
      </c>
      <c r="B24" s="48">
        <v>159</v>
      </c>
      <c r="C24" s="48">
        <v>472</v>
      </c>
      <c r="D24" s="48">
        <v>631</v>
      </c>
      <c r="E24" s="48">
        <v>2468</v>
      </c>
      <c r="F24" s="48">
        <v>3099</v>
      </c>
      <c r="G24" s="48">
        <v>0</v>
      </c>
      <c r="H24" s="48">
        <v>32</v>
      </c>
      <c r="I24" s="48">
        <v>32</v>
      </c>
      <c r="J24" s="48">
        <v>135</v>
      </c>
      <c r="K24" s="48">
        <v>4239</v>
      </c>
      <c r="L24" s="48">
        <v>1550</v>
      </c>
      <c r="M24" s="48">
        <v>1003</v>
      </c>
      <c r="N24" s="48">
        <v>6927</v>
      </c>
      <c r="O24" s="48">
        <v>10058</v>
      </c>
      <c r="P24" s="48"/>
      <c r="Q24" s="48">
        <v>10</v>
      </c>
      <c r="R24" s="48">
        <v>133</v>
      </c>
      <c r="S24" s="48">
        <v>143</v>
      </c>
      <c r="T24" s="48">
        <v>151</v>
      </c>
      <c r="U24" s="48">
        <v>294</v>
      </c>
      <c r="V24" s="48">
        <v>0</v>
      </c>
      <c r="W24" s="48">
        <v>4</v>
      </c>
      <c r="X24" s="48">
        <v>4</v>
      </c>
      <c r="Y24" s="48">
        <v>1</v>
      </c>
      <c r="Z24" s="48">
        <v>1858</v>
      </c>
      <c r="AA24" s="48">
        <v>158</v>
      </c>
      <c r="AB24" s="48">
        <v>214</v>
      </c>
      <c r="AC24" s="48">
        <v>2231</v>
      </c>
      <c r="AD24" s="48">
        <v>2529</v>
      </c>
      <c r="AE24" s="48"/>
      <c r="AF24" s="48">
        <v>149</v>
      </c>
      <c r="AG24" s="48">
        <v>339</v>
      </c>
      <c r="AH24" s="48">
        <v>488</v>
      </c>
      <c r="AI24" s="48">
        <v>2317</v>
      </c>
      <c r="AJ24" s="48">
        <v>2805</v>
      </c>
      <c r="AK24" s="48">
        <v>0</v>
      </c>
      <c r="AL24" s="48">
        <v>28</v>
      </c>
      <c r="AM24" s="48">
        <v>28</v>
      </c>
      <c r="AN24" s="48">
        <v>134</v>
      </c>
      <c r="AO24" s="48">
        <v>2381</v>
      </c>
      <c r="AP24" s="48">
        <v>1392</v>
      </c>
      <c r="AQ24" s="48">
        <v>789</v>
      </c>
      <c r="AR24" s="48">
        <v>4696</v>
      </c>
      <c r="AS24" s="48">
        <v>7529</v>
      </c>
    </row>
    <row r="25" spans="1:45">
      <c r="A25" s="45" t="s">
        <v>55</v>
      </c>
      <c r="B25" s="48">
        <v>122</v>
      </c>
      <c r="C25" s="48">
        <v>1288</v>
      </c>
      <c r="D25" s="48">
        <v>1410</v>
      </c>
      <c r="E25" s="48">
        <v>2717</v>
      </c>
      <c r="F25" s="48">
        <v>4127</v>
      </c>
      <c r="G25" s="48">
        <v>0</v>
      </c>
      <c r="H25" s="48">
        <v>300</v>
      </c>
      <c r="I25" s="48">
        <v>300</v>
      </c>
      <c r="J25" s="48">
        <v>1249</v>
      </c>
      <c r="K25" s="48">
        <v>3687</v>
      </c>
      <c r="L25" s="48">
        <v>4340</v>
      </c>
      <c r="M25" s="48">
        <v>2477</v>
      </c>
      <c r="N25" s="48">
        <v>11753</v>
      </c>
      <c r="O25" s="48">
        <v>16180</v>
      </c>
      <c r="P25" s="48"/>
      <c r="Q25" s="48">
        <v>0</v>
      </c>
      <c r="R25" s="48">
        <v>133</v>
      </c>
      <c r="S25" s="48">
        <v>133</v>
      </c>
      <c r="T25" s="48">
        <v>116</v>
      </c>
      <c r="U25" s="48">
        <v>249</v>
      </c>
      <c r="V25" s="48">
        <v>0</v>
      </c>
      <c r="W25" s="48">
        <v>0</v>
      </c>
      <c r="X25" s="48">
        <v>0</v>
      </c>
      <c r="Y25" s="48">
        <v>28</v>
      </c>
      <c r="Z25" s="48">
        <v>0</v>
      </c>
      <c r="AA25" s="48">
        <v>72</v>
      </c>
      <c r="AB25" s="48">
        <v>230</v>
      </c>
      <c r="AC25" s="48">
        <v>330</v>
      </c>
      <c r="AD25" s="48">
        <v>579</v>
      </c>
      <c r="AE25" s="48"/>
      <c r="AF25" s="48">
        <v>122</v>
      </c>
      <c r="AG25" s="48">
        <v>1155</v>
      </c>
      <c r="AH25" s="48">
        <v>1277</v>
      </c>
      <c r="AI25" s="48">
        <v>2601</v>
      </c>
      <c r="AJ25" s="48">
        <v>3878</v>
      </c>
      <c r="AK25" s="48">
        <v>0</v>
      </c>
      <c r="AL25" s="48">
        <v>300</v>
      </c>
      <c r="AM25" s="48">
        <v>300</v>
      </c>
      <c r="AN25" s="48">
        <v>1221</v>
      </c>
      <c r="AO25" s="48">
        <v>3687</v>
      </c>
      <c r="AP25" s="48">
        <v>4268</v>
      </c>
      <c r="AQ25" s="48">
        <v>2247</v>
      </c>
      <c r="AR25" s="48">
        <v>11423</v>
      </c>
      <c r="AS25" s="48">
        <v>15601</v>
      </c>
    </row>
    <row r="26" spans="1:45">
      <c r="A26" s="45" t="s">
        <v>56</v>
      </c>
      <c r="B26" s="48">
        <v>1712</v>
      </c>
      <c r="C26" s="48">
        <v>1811</v>
      </c>
      <c r="D26" s="48">
        <v>3523</v>
      </c>
      <c r="E26" s="48">
        <v>6890</v>
      </c>
      <c r="F26" s="48">
        <v>10413</v>
      </c>
      <c r="G26" s="48">
        <v>0</v>
      </c>
      <c r="H26" s="48">
        <v>65</v>
      </c>
      <c r="I26" s="48">
        <v>65</v>
      </c>
      <c r="J26" s="48">
        <v>4219</v>
      </c>
      <c r="K26" s="48">
        <v>12306</v>
      </c>
      <c r="L26" s="48">
        <v>8869</v>
      </c>
      <c r="M26" s="48">
        <v>4208</v>
      </c>
      <c r="N26" s="48">
        <v>29602</v>
      </c>
      <c r="O26" s="48">
        <v>40080</v>
      </c>
      <c r="P26" s="48"/>
      <c r="Q26" s="48">
        <v>0</v>
      </c>
      <c r="R26" s="48">
        <v>9</v>
      </c>
      <c r="S26" s="48">
        <v>9</v>
      </c>
      <c r="T26" s="48">
        <v>0</v>
      </c>
      <c r="U26" s="48">
        <v>9</v>
      </c>
      <c r="V26" s="48">
        <v>0</v>
      </c>
      <c r="W26" s="48">
        <v>82</v>
      </c>
      <c r="X26" s="48">
        <v>82</v>
      </c>
      <c r="Y26" s="48">
        <v>828</v>
      </c>
      <c r="Z26" s="48">
        <v>811</v>
      </c>
      <c r="AA26" s="48">
        <v>261</v>
      </c>
      <c r="AB26" s="48">
        <v>0</v>
      </c>
      <c r="AC26" s="48">
        <v>1900</v>
      </c>
      <c r="AD26" s="48">
        <v>1991</v>
      </c>
      <c r="AE26" s="48"/>
      <c r="AF26" s="48">
        <v>1712</v>
      </c>
      <c r="AG26" s="48">
        <v>1802</v>
      </c>
      <c r="AH26" s="48">
        <v>3514</v>
      </c>
      <c r="AI26" s="48">
        <v>6890</v>
      </c>
      <c r="AJ26" s="48">
        <v>10404</v>
      </c>
      <c r="AK26" s="48">
        <v>0</v>
      </c>
      <c r="AL26" s="48">
        <v>-17</v>
      </c>
      <c r="AM26" s="48">
        <v>-17</v>
      </c>
      <c r="AN26" s="48">
        <v>3391</v>
      </c>
      <c r="AO26" s="48">
        <v>11495</v>
      </c>
      <c r="AP26" s="48">
        <v>8608</v>
      </c>
      <c r="AQ26" s="48">
        <v>4208</v>
      </c>
      <c r="AR26" s="48">
        <v>27702</v>
      </c>
      <c r="AS26" s="48">
        <v>38089</v>
      </c>
    </row>
    <row r="27" spans="1:45">
      <c r="A27" s="45" t="s">
        <v>57</v>
      </c>
      <c r="B27" s="48">
        <v>445</v>
      </c>
      <c r="C27" s="48">
        <v>536</v>
      </c>
      <c r="D27" s="48">
        <v>981</v>
      </c>
      <c r="E27" s="48">
        <v>1052</v>
      </c>
      <c r="F27" s="48">
        <v>2033</v>
      </c>
      <c r="G27" s="48">
        <v>0</v>
      </c>
      <c r="H27" s="48">
        <v>228</v>
      </c>
      <c r="I27" s="48">
        <v>228</v>
      </c>
      <c r="J27" s="48">
        <v>0</v>
      </c>
      <c r="K27" s="48">
        <v>929</v>
      </c>
      <c r="L27" s="48">
        <v>435</v>
      </c>
      <c r="M27" s="48">
        <v>1703</v>
      </c>
      <c r="N27" s="48">
        <v>3067</v>
      </c>
      <c r="O27" s="48">
        <v>5328</v>
      </c>
      <c r="P27" s="48"/>
      <c r="Q27" s="48">
        <v>81</v>
      </c>
      <c r="R27" s="48">
        <v>36</v>
      </c>
      <c r="S27" s="48">
        <v>117</v>
      </c>
      <c r="T27" s="48">
        <v>24</v>
      </c>
      <c r="U27" s="48">
        <v>141</v>
      </c>
      <c r="V27" s="48">
        <v>0</v>
      </c>
      <c r="W27" s="48">
        <v>87</v>
      </c>
      <c r="X27" s="48">
        <v>87</v>
      </c>
      <c r="Y27" s="48">
        <v>0</v>
      </c>
      <c r="Z27" s="48">
        <v>320</v>
      </c>
      <c r="AA27" s="48">
        <v>13</v>
      </c>
      <c r="AB27" s="48">
        <v>324</v>
      </c>
      <c r="AC27" s="48">
        <v>657</v>
      </c>
      <c r="AD27" s="48">
        <v>885</v>
      </c>
      <c r="AE27" s="48"/>
      <c r="AF27" s="48">
        <v>364</v>
      </c>
      <c r="AG27" s="48">
        <v>500</v>
      </c>
      <c r="AH27" s="48">
        <v>864</v>
      </c>
      <c r="AI27" s="48">
        <v>1028</v>
      </c>
      <c r="AJ27" s="48">
        <v>1892</v>
      </c>
      <c r="AK27" s="48">
        <v>0</v>
      </c>
      <c r="AL27" s="48">
        <v>141</v>
      </c>
      <c r="AM27" s="48">
        <v>141</v>
      </c>
      <c r="AN27" s="48">
        <v>0</v>
      </c>
      <c r="AO27" s="48">
        <v>609</v>
      </c>
      <c r="AP27" s="48">
        <v>422</v>
      </c>
      <c r="AQ27" s="48">
        <v>1379</v>
      </c>
      <c r="AR27" s="48">
        <v>2410</v>
      </c>
      <c r="AS27" s="48">
        <v>4443</v>
      </c>
    </row>
    <row r="28" spans="1:45">
      <c r="A28" s="45" t="s">
        <v>58</v>
      </c>
      <c r="B28" s="48">
        <v>1400</v>
      </c>
      <c r="C28" s="48">
        <v>1629</v>
      </c>
      <c r="D28" s="48">
        <v>3029</v>
      </c>
      <c r="E28" s="48">
        <v>3546</v>
      </c>
      <c r="F28" s="48">
        <v>6575</v>
      </c>
      <c r="G28" s="48">
        <v>0</v>
      </c>
      <c r="H28" s="48">
        <v>147</v>
      </c>
      <c r="I28" s="48">
        <v>147</v>
      </c>
      <c r="J28" s="48">
        <v>330</v>
      </c>
      <c r="K28" s="48">
        <v>5719</v>
      </c>
      <c r="L28" s="48">
        <v>5337</v>
      </c>
      <c r="M28" s="48">
        <v>238</v>
      </c>
      <c r="N28" s="48">
        <v>11624</v>
      </c>
      <c r="O28" s="48">
        <v>18346</v>
      </c>
      <c r="P28" s="48"/>
      <c r="Q28" s="48">
        <v>87</v>
      </c>
      <c r="R28" s="48">
        <v>1</v>
      </c>
      <c r="S28" s="48">
        <v>88</v>
      </c>
      <c r="T28" s="48">
        <v>191</v>
      </c>
      <c r="U28" s="48">
        <v>279</v>
      </c>
      <c r="V28" s="48">
        <v>0</v>
      </c>
      <c r="W28" s="48">
        <v>0</v>
      </c>
      <c r="X28" s="48">
        <v>0</v>
      </c>
      <c r="Y28" s="48">
        <v>20</v>
      </c>
      <c r="Z28" s="48">
        <v>124</v>
      </c>
      <c r="AA28" s="48">
        <v>383</v>
      </c>
      <c r="AB28" s="48">
        <v>10</v>
      </c>
      <c r="AC28" s="48">
        <v>537</v>
      </c>
      <c r="AD28" s="48">
        <v>816</v>
      </c>
      <c r="AE28" s="48"/>
      <c r="AF28" s="48">
        <v>1313</v>
      </c>
      <c r="AG28" s="48">
        <v>1628</v>
      </c>
      <c r="AH28" s="48">
        <v>2941</v>
      </c>
      <c r="AI28" s="48">
        <v>3355</v>
      </c>
      <c r="AJ28" s="48">
        <v>6296</v>
      </c>
      <c r="AK28" s="48">
        <v>0</v>
      </c>
      <c r="AL28" s="48">
        <v>147</v>
      </c>
      <c r="AM28" s="48">
        <v>147</v>
      </c>
      <c r="AN28" s="48">
        <v>310</v>
      </c>
      <c r="AO28" s="48">
        <v>5595</v>
      </c>
      <c r="AP28" s="48">
        <v>4954</v>
      </c>
      <c r="AQ28" s="48">
        <v>228</v>
      </c>
      <c r="AR28" s="48">
        <v>11087</v>
      </c>
      <c r="AS28" s="48">
        <v>17530</v>
      </c>
    </row>
    <row r="29" spans="1:45">
      <c r="A29" s="45" t="s">
        <v>59</v>
      </c>
      <c r="B29" s="48">
        <v>1115</v>
      </c>
      <c r="C29" s="48">
        <v>966</v>
      </c>
      <c r="D29" s="48">
        <v>2081</v>
      </c>
      <c r="E29" s="48">
        <v>3226</v>
      </c>
      <c r="F29" s="48">
        <v>5307</v>
      </c>
      <c r="G29" s="48">
        <v>1794</v>
      </c>
      <c r="H29" s="48">
        <v>0</v>
      </c>
      <c r="I29" s="48">
        <v>1794</v>
      </c>
      <c r="J29" s="48">
        <v>494</v>
      </c>
      <c r="K29" s="48">
        <v>4681</v>
      </c>
      <c r="L29" s="48">
        <v>4645</v>
      </c>
      <c r="M29" s="48">
        <v>1400</v>
      </c>
      <c r="N29" s="48">
        <v>11220</v>
      </c>
      <c r="O29" s="48">
        <v>18321</v>
      </c>
      <c r="P29" s="48"/>
      <c r="Q29" s="48">
        <v>12</v>
      </c>
      <c r="R29" s="48">
        <v>26</v>
      </c>
      <c r="S29" s="48">
        <v>38</v>
      </c>
      <c r="T29" s="48">
        <v>48</v>
      </c>
      <c r="U29" s="48">
        <v>86</v>
      </c>
      <c r="V29" s="48">
        <v>126</v>
      </c>
      <c r="W29" s="48">
        <v>0</v>
      </c>
      <c r="X29" s="48">
        <v>126</v>
      </c>
      <c r="Y29" s="48">
        <v>0</v>
      </c>
      <c r="Z29" s="48">
        <v>551</v>
      </c>
      <c r="AA29" s="48">
        <v>273</v>
      </c>
      <c r="AB29" s="48">
        <v>0</v>
      </c>
      <c r="AC29" s="48">
        <v>824</v>
      </c>
      <c r="AD29" s="48">
        <v>1036</v>
      </c>
      <c r="AE29" s="48"/>
      <c r="AF29" s="48">
        <v>1103</v>
      </c>
      <c r="AG29" s="48">
        <v>940</v>
      </c>
      <c r="AH29" s="48">
        <v>2043</v>
      </c>
      <c r="AI29" s="48">
        <v>3178</v>
      </c>
      <c r="AJ29" s="48">
        <v>5221</v>
      </c>
      <c r="AK29" s="48">
        <v>1668</v>
      </c>
      <c r="AL29" s="48">
        <v>0</v>
      </c>
      <c r="AM29" s="48">
        <v>1668</v>
      </c>
      <c r="AN29" s="48">
        <v>494</v>
      </c>
      <c r="AO29" s="48">
        <v>4130</v>
      </c>
      <c r="AP29" s="48">
        <v>4372</v>
      </c>
      <c r="AQ29" s="48">
        <v>1400</v>
      </c>
      <c r="AR29" s="48">
        <v>10396</v>
      </c>
      <c r="AS29" s="48">
        <v>17285</v>
      </c>
    </row>
    <row r="30" spans="1:45">
      <c r="A30" s="45" t="s">
        <v>60</v>
      </c>
      <c r="B30" s="48">
        <v>1101</v>
      </c>
      <c r="C30" s="48">
        <v>3499</v>
      </c>
      <c r="D30" s="48">
        <v>4600</v>
      </c>
      <c r="E30" s="48">
        <v>2026</v>
      </c>
      <c r="F30" s="48">
        <v>6626</v>
      </c>
      <c r="G30" s="48">
        <v>0</v>
      </c>
      <c r="H30" s="48">
        <v>326</v>
      </c>
      <c r="I30" s="48">
        <v>326</v>
      </c>
      <c r="J30" s="48">
        <v>1105</v>
      </c>
      <c r="K30" s="48">
        <v>3075</v>
      </c>
      <c r="L30" s="48">
        <v>3932</v>
      </c>
      <c r="M30" s="48">
        <v>191</v>
      </c>
      <c r="N30" s="48">
        <v>8303</v>
      </c>
      <c r="O30" s="48">
        <v>15255</v>
      </c>
      <c r="P30" s="48"/>
      <c r="Q30" s="48">
        <v>122</v>
      </c>
      <c r="R30" s="48">
        <v>1112</v>
      </c>
      <c r="S30" s="48">
        <v>1234</v>
      </c>
      <c r="T30" s="48">
        <v>95</v>
      </c>
      <c r="U30" s="48">
        <v>1329</v>
      </c>
      <c r="V30" s="48">
        <v>0</v>
      </c>
      <c r="W30" s="48">
        <v>44</v>
      </c>
      <c r="X30" s="48">
        <v>44</v>
      </c>
      <c r="Y30" s="48">
        <v>88</v>
      </c>
      <c r="Z30" s="48">
        <v>471</v>
      </c>
      <c r="AA30" s="48">
        <v>320</v>
      </c>
      <c r="AB30" s="48">
        <v>0</v>
      </c>
      <c r="AC30" s="48">
        <v>879</v>
      </c>
      <c r="AD30" s="48">
        <v>2252</v>
      </c>
      <c r="AE30" s="48"/>
      <c r="AF30" s="48">
        <v>979</v>
      </c>
      <c r="AG30" s="48">
        <v>2387</v>
      </c>
      <c r="AH30" s="48">
        <v>3366</v>
      </c>
      <c r="AI30" s="48">
        <v>1931</v>
      </c>
      <c r="AJ30" s="48">
        <v>5297</v>
      </c>
      <c r="AK30" s="48">
        <v>0</v>
      </c>
      <c r="AL30" s="48">
        <v>282</v>
      </c>
      <c r="AM30" s="48">
        <v>282</v>
      </c>
      <c r="AN30" s="48">
        <v>1017</v>
      </c>
      <c r="AO30" s="48">
        <v>2604</v>
      </c>
      <c r="AP30" s="48">
        <v>3612</v>
      </c>
      <c r="AQ30" s="48">
        <v>191</v>
      </c>
      <c r="AR30" s="48">
        <v>7424</v>
      </c>
      <c r="AS30" s="48">
        <v>13003</v>
      </c>
    </row>
    <row r="31" spans="1:45">
      <c r="A31" s="45" t="s">
        <v>61</v>
      </c>
      <c r="B31" s="48">
        <v>992</v>
      </c>
      <c r="C31" s="48">
        <v>4</v>
      </c>
      <c r="D31" s="48">
        <v>996</v>
      </c>
      <c r="E31" s="48">
        <v>940</v>
      </c>
      <c r="F31" s="48">
        <v>1936</v>
      </c>
      <c r="G31" s="48">
        <v>409</v>
      </c>
      <c r="H31" s="48">
        <v>0</v>
      </c>
      <c r="I31" s="48">
        <v>409</v>
      </c>
      <c r="J31" s="48">
        <v>429</v>
      </c>
      <c r="K31" s="48">
        <v>863</v>
      </c>
      <c r="L31" s="48">
        <v>349</v>
      </c>
      <c r="M31" s="48">
        <v>1519</v>
      </c>
      <c r="N31" s="48">
        <v>3160</v>
      </c>
      <c r="O31" s="48">
        <v>5505</v>
      </c>
      <c r="P31" s="48"/>
      <c r="Q31" s="48">
        <v>0</v>
      </c>
      <c r="R31" s="48">
        <v>90</v>
      </c>
      <c r="S31" s="48">
        <v>90</v>
      </c>
      <c r="T31" s="48">
        <v>12</v>
      </c>
      <c r="U31" s="48">
        <v>102</v>
      </c>
      <c r="V31" s="48">
        <v>0</v>
      </c>
      <c r="W31" s="48">
        <v>0</v>
      </c>
      <c r="X31" s="48">
        <v>0</v>
      </c>
      <c r="Y31" s="48">
        <v>0</v>
      </c>
      <c r="Z31" s="48">
        <v>223</v>
      </c>
      <c r="AA31" s="48">
        <v>4</v>
      </c>
      <c r="AB31" s="48">
        <v>652</v>
      </c>
      <c r="AC31" s="48">
        <v>879</v>
      </c>
      <c r="AD31" s="48">
        <v>981</v>
      </c>
      <c r="AE31" s="48"/>
      <c r="AF31" s="48">
        <v>992</v>
      </c>
      <c r="AG31" s="48">
        <v>-86</v>
      </c>
      <c r="AH31" s="48">
        <v>906</v>
      </c>
      <c r="AI31" s="48">
        <v>928</v>
      </c>
      <c r="AJ31" s="48">
        <v>1834</v>
      </c>
      <c r="AK31" s="48">
        <v>409</v>
      </c>
      <c r="AL31" s="48">
        <v>0</v>
      </c>
      <c r="AM31" s="48">
        <v>409</v>
      </c>
      <c r="AN31" s="48">
        <v>429</v>
      </c>
      <c r="AO31" s="48">
        <v>640</v>
      </c>
      <c r="AP31" s="48">
        <v>345</v>
      </c>
      <c r="AQ31" s="48">
        <v>867</v>
      </c>
      <c r="AR31" s="48">
        <v>2281</v>
      </c>
      <c r="AS31" s="48">
        <v>4524</v>
      </c>
    </row>
    <row r="32" spans="1:45">
      <c r="A32" s="45" t="s">
        <v>62</v>
      </c>
      <c r="B32" s="48">
        <v>571</v>
      </c>
      <c r="C32" s="48">
        <v>1370</v>
      </c>
      <c r="D32" s="48">
        <v>1941</v>
      </c>
      <c r="E32" s="48">
        <v>2252</v>
      </c>
      <c r="F32" s="48">
        <v>4193</v>
      </c>
      <c r="G32" s="48">
        <v>0</v>
      </c>
      <c r="H32" s="48">
        <v>1019</v>
      </c>
      <c r="I32" s="48">
        <v>1019</v>
      </c>
      <c r="J32" s="48">
        <v>268</v>
      </c>
      <c r="K32" s="48">
        <v>6846</v>
      </c>
      <c r="L32" s="48">
        <v>2677</v>
      </c>
      <c r="M32" s="48">
        <v>1154</v>
      </c>
      <c r="N32" s="48">
        <v>10945</v>
      </c>
      <c r="O32" s="48">
        <v>16157</v>
      </c>
      <c r="P32" s="48"/>
      <c r="Q32" s="48">
        <v>96</v>
      </c>
      <c r="R32" s="48">
        <v>460</v>
      </c>
      <c r="S32" s="48">
        <v>556</v>
      </c>
      <c r="T32" s="48">
        <v>341</v>
      </c>
      <c r="U32" s="48">
        <v>897</v>
      </c>
      <c r="V32" s="48">
        <v>0</v>
      </c>
      <c r="W32" s="48">
        <v>71</v>
      </c>
      <c r="X32" s="48">
        <v>71</v>
      </c>
      <c r="Y32" s="48">
        <v>44</v>
      </c>
      <c r="Z32" s="48">
        <v>3081</v>
      </c>
      <c r="AA32" s="48">
        <v>387</v>
      </c>
      <c r="AB32" s="48">
        <v>308</v>
      </c>
      <c r="AC32" s="48">
        <v>3820</v>
      </c>
      <c r="AD32" s="48">
        <v>4788</v>
      </c>
      <c r="AE32" s="48"/>
      <c r="AF32" s="48">
        <v>475</v>
      </c>
      <c r="AG32" s="48">
        <v>910</v>
      </c>
      <c r="AH32" s="48">
        <v>1385</v>
      </c>
      <c r="AI32" s="48">
        <v>1911</v>
      </c>
      <c r="AJ32" s="48">
        <v>3296</v>
      </c>
      <c r="AK32" s="48">
        <v>0</v>
      </c>
      <c r="AL32" s="48">
        <v>948</v>
      </c>
      <c r="AM32" s="48">
        <v>948</v>
      </c>
      <c r="AN32" s="48">
        <v>224</v>
      </c>
      <c r="AO32" s="48">
        <v>3765</v>
      </c>
      <c r="AP32" s="48">
        <v>2290</v>
      </c>
      <c r="AQ32" s="48">
        <v>846</v>
      </c>
      <c r="AR32" s="48">
        <v>7125</v>
      </c>
      <c r="AS32" s="48">
        <v>11369</v>
      </c>
    </row>
    <row r="33" spans="1:45">
      <c r="A33" s="45" t="s">
        <v>63</v>
      </c>
      <c r="B33" s="48">
        <v>632</v>
      </c>
      <c r="C33" s="48">
        <v>2617</v>
      </c>
      <c r="D33" s="48">
        <v>3249</v>
      </c>
      <c r="E33" s="48">
        <v>4669</v>
      </c>
      <c r="F33" s="48">
        <v>7918</v>
      </c>
      <c r="G33" s="48">
        <v>0</v>
      </c>
      <c r="H33" s="48">
        <v>1114</v>
      </c>
      <c r="I33" s="48">
        <v>1114</v>
      </c>
      <c r="J33" s="48">
        <v>709</v>
      </c>
      <c r="K33" s="48">
        <v>7056</v>
      </c>
      <c r="L33" s="48">
        <v>10508</v>
      </c>
      <c r="M33" s="48">
        <v>4727</v>
      </c>
      <c r="N33" s="48">
        <v>23000</v>
      </c>
      <c r="O33" s="48">
        <v>32032</v>
      </c>
      <c r="P33" s="48"/>
      <c r="Q33" s="48">
        <v>0</v>
      </c>
      <c r="R33" s="48">
        <v>0</v>
      </c>
      <c r="S33" s="48">
        <v>0</v>
      </c>
      <c r="T33" s="48">
        <v>0</v>
      </c>
      <c r="U33" s="48">
        <v>0</v>
      </c>
      <c r="V33" s="48">
        <v>0</v>
      </c>
      <c r="W33" s="48">
        <v>48</v>
      </c>
      <c r="X33" s="48">
        <v>48</v>
      </c>
      <c r="Y33" s="48">
        <v>0</v>
      </c>
      <c r="Z33" s="48">
        <v>5</v>
      </c>
      <c r="AA33" s="48">
        <v>9</v>
      </c>
      <c r="AB33" s="48">
        <v>668</v>
      </c>
      <c r="AC33" s="48">
        <v>682</v>
      </c>
      <c r="AD33" s="48">
        <v>730</v>
      </c>
      <c r="AE33" s="48"/>
      <c r="AF33" s="48">
        <v>632</v>
      </c>
      <c r="AG33" s="48">
        <v>2617</v>
      </c>
      <c r="AH33" s="48">
        <v>3249</v>
      </c>
      <c r="AI33" s="48">
        <v>4669</v>
      </c>
      <c r="AJ33" s="48">
        <v>7918</v>
      </c>
      <c r="AK33" s="48">
        <v>0</v>
      </c>
      <c r="AL33" s="48">
        <v>1066</v>
      </c>
      <c r="AM33" s="48">
        <v>1066</v>
      </c>
      <c r="AN33" s="48">
        <v>709</v>
      </c>
      <c r="AO33" s="48">
        <v>7051</v>
      </c>
      <c r="AP33" s="48">
        <v>10499</v>
      </c>
      <c r="AQ33" s="48">
        <v>4059</v>
      </c>
      <c r="AR33" s="48">
        <v>22318</v>
      </c>
      <c r="AS33" s="48">
        <v>31302</v>
      </c>
    </row>
    <row r="34" spans="1:45">
      <c r="A34" s="45" t="s">
        <v>64</v>
      </c>
      <c r="B34" s="48">
        <v>266</v>
      </c>
      <c r="C34" s="48">
        <v>2421</v>
      </c>
      <c r="D34" s="48">
        <v>2687</v>
      </c>
      <c r="E34" s="48">
        <v>2694</v>
      </c>
      <c r="F34" s="48">
        <v>5381</v>
      </c>
      <c r="G34" s="48">
        <v>0</v>
      </c>
      <c r="H34" s="48">
        <v>901</v>
      </c>
      <c r="I34" s="48">
        <v>901</v>
      </c>
      <c r="J34" s="48">
        <v>327</v>
      </c>
      <c r="K34" s="48">
        <v>1980</v>
      </c>
      <c r="L34" s="48">
        <v>2006</v>
      </c>
      <c r="M34" s="48">
        <v>757</v>
      </c>
      <c r="N34" s="48">
        <v>5070</v>
      </c>
      <c r="O34" s="48">
        <v>11352</v>
      </c>
      <c r="P34" s="48"/>
      <c r="Q34" s="48">
        <v>0</v>
      </c>
      <c r="R34" s="48">
        <v>907</v>
      </c>
      <c r="S34" s="48">
        <v>907</v>
      </c>
      <c r="T34" s="48">
        <v>177</v>
      </c>
      <c r="U34" s="48">
        <v>1084</v>
      </c>
      <c r="V34" s="48">
        <v>0</v>
      </c>
      <c r="W34" s="48">
        <v>440</v>
      </c>
      <c r="X34" s="48">
        <v>440</v>
      </c>
      <c r="Y34" s="48">
        <v>49</v>
      </c>
      <c r="Z34" s="48">
        <v>18</v>
      </c>
      <c r="AA34" s="48">
        <v>126</v>
      </c>
      <c r="AB34" s="48">
        <v>90</v>
      </c>
      <c r="AC34" s="48">
        <v>283</v>
      </c>
      <c r="AD34" s="48">
        <v>1807</v>
      </c>
      <c r="AE34" s="48"/>
      <c r="AF34" s="48">
        <v>266</v>
      </c>
      <c r="AG34" s="48">
        <v>1514</v>
      </c>
      <c r="AH34" s="48">
        <v>1780</v>
      </c>
      <c r="AI34" s="48">
        <v>2517</v>
      </c>
      <c r="AJ34" s="48">
        <v>4297</v>
      </c>
      <c r="AK34" s="48">
        <v>0</v>
      </c>
      <c r="AL34" s="48">
        <v>461</v>
      </c>
      <c r="AM34" s="48">
        <v>461</v>
      </c>
      <c r="AN34" s="48">
        <v>278</v>
      </c>
      <c r="AO34" s="48">
        <v>1962</v>
      </c>
      <c r="AP34" s="48">
        <v>1880</v>
      </c>
      <c r="AQ34" s="48">
        <v>667</v>
      </c>
      <c r="AR34" s="48">
        <v>4787</v>
      </c>
      <c r="AS34" s="48">
        <v>9545</v>
      </c>
    </row>
    <row r="35" spans="1:45">
      <c r="A35" s="45" t="s">
        <v>65</v>
      </c>
      <c r="B35" s="48">
        <v>180</v>
      </c>
      <c r="C35" s="48">
        <v>1483</v>
      </c>
      <c r="D35" s="48">
        <v>1663</v>
      </c>
      <c r="E35" s="48">
        <v>3649</v>
      </c>
      <c r="F35" s="48">
        <v>5312</v>
      </c>
      <c r="G35" s="48">
        <v>0</v>
      </c>
      <c r="H35" s="48">
        <v>247</v>
      </c>
      <c r="I35" s="48">
        <v>247</v>
      </c>
      <c r="J35" s="48">
        <v>216</v>
      </c>
      <c r="K35" s="48">
        <v>4669</v>
      </c>
      <c r="L35" s="48">
        <v>3629</v>
      </c>
      <c r="M35" s="48">
        <v>426</v>
      </c>
      <c r="N35" s="48">
        <v>8940</v>
      </c>
      <c r="O35" s="48">
        <v>14499</v>
      </c>
      <c r="P35" s="48"/>
      <c r="Q35" s="48">
        <v>37</v>
      </c>
      <c r="R35" s="48">
        <v>248</v>
      </c>
      <c r="S35" s="48">
        <v>285</v>
      </c>
      <c r="T35" s="48">
        <v>123</v>
      </c>
      <c r="U35" s="48">
        <v>408</v>
      </c>
      <c r="V35" s="48">
        <v>0</v>
      </c>
      <c r="W35" s="48">
        <v>57</v>
      </c>
      <c r="X35" s="48">
        <v>57</v>
      </c>
      <c r="Y35" s="48">
        <v>0</v>
      </c>
      <c r="Z35" s="48">
        <v>206</v>
      </c>
      <c r="AA35" s="48">
        <v>68</v>
      </c>
      <c r="AB35" s="48">
        <v>75</v>
      </c>
      <c r="AC35" s="48">
        <v>349</v>
      </c>
      <c r="AD35" s="48">
        <v>814</v>
      </c>
      <c r="AE35" s="48"/>
      <c r="AF35" s="48">
        <v>143</v>
      </c>
      <c r="AG35" s="48">
        <v>1235</v>
      </c>
      <c r="AH35" s="48">
        <v>1378</v>
      </c>
      <c r="AI35" s="48">
        <v>3526</v>
      </c>
      <c r="AJ35" s="48">
        <v>4904</v>
      </c>
      <c r="AK35" s="48">
        <v>0</v>
      </c>
      <c r="AL35" s="48">
        <v>190</v>
      </c>
      <c r="AM35" s="48">
        <v>190</v>
      </c>
      <c r="AN35" s="48">
        <v>216</v>
      </c>
      <c r="AO35" s="48">
        <v>4463</v>
      </c>
      <c r="AP35" s="48">
        <v>3561</v>
      </c>
      <c r="AQ35" s="48">
        <v>351</v>
      </c>
      <c r="AR35" s="48">
        <v>8591</v>
      </c>
      <c r="AS35" s="48">
        <v>13685</v>
      </c>
    </row>
    <row r="36" spans="1:45">
      <c r="A36" s="45" t="s">
        <v>66</v>
      </c>
      <c r="B36" s="48">
        <v>101</v>
      </c>
      <c r="C36" s="48">
        <v>2310</v>
      </c>
      <c r="D36" s="48">
        <v>2411</v>
      </c>
      <c r="E36" s="48">
        <v>1981</v>
      </c>
      <c r="F36" s="48">
        <v>4392</v>
      </c>
      <c r="G36" s="48">
        <v>0</v>
      </c>
      <c r="H36" s="48">
        <v>459</v>
      </c>
      <c r="I36" s="48">
        <v>459</v>
      </c>
      <c r="J36" s="48">
        <v>1793</v>
      </c>
      <c r="K36" s="48">
        <v>8653</v>
      </c>
      <c r="L36" s="48">
        <v>4474</v>
      </c>
      <c r="M36" s="48">
        <v>30</v>
      </c>
      <c r="N36" s="48">
        <v>14950</v>
      </c>
      <c r="O36" s="48">
        <v>19801</v>
      </c>
      <c r="P36" s="48"/>
      <c r="Q36" s="48">
        <v>2</v>
      </c>
      <c r="R36" s="48">
        <v>1059</v>
      </c>
      <c r="S36" s="48">
        <v>1061</v>
      </c>
      <c r="T36" s="48">
        <v>40</v>
      </c>
      <c r="U36" s="48">
        <v>1101</v>
      </c>
      <c r="V36" s="48">
        <v>0</v>
      </c>
      <c r="W36" s="48">
        <v>48</v>
      </c>
      <c r="X36" s="48">
        <v>48</v>
      </c>
      <c r="Y36" s="48">
        <v>561</v>
      </c>
      <c r="Z36" s="48">
        <v>1272</v>
      </c>
      <c r="AA36" s="48">
        <v>34</v>
      </c>
      <c r="AB36" s="48">
        <v>10</v>
      </c>
      <c r="AC36" s="48">
        <v>1877</v>
      </c>
      <c r="AD36" s="48">
        <v>3026</v>
      </c>
      <c r="AE36" s="48"/>
      <c r="AF36" s="48">
        <v>99</v>
      </c>
      <c r="AG36" s="48">
        <v>1251</v>
      </c>
      <c r="AH36" s="48">
        <v>1350</v>
      </c>
      <c r="AI36" s="48">
        <v>1941</v>
      </c>
      <c r="AJ36" s="48">
        <v>3291</v>
      </c>
      <c r="AK36" s="48">
        <v>0</v>
      </c>
      <c r="AL36" s="48">
        <v>411</v>
      </c>
      <c r="AM36" s="48">
        <v>411</v>
      </c>
      <c r="AN36" s="48">
        <v>1232</v>
      </c>
      <c r="AO36" s="48">
        <v>7381</v>
      </c>
      <c r="AP36" s="48">
        <v>4440</v>
      </c>
      <c r="AQ36" s="48">
        <v>20</v>
      </c>
      <c r="AR36" s="48">
        <v>13073</v>
      </c>
      <c r="AS36" s="48">
        <v>16775</v>
      </c>
    </row>
    <row r="37" spans="1:45">
      <c r="A37" s="42">
        <v>1</v>
      </c>
      <c r="B37" s="42">
        <v>2</v>
      </c>
      <c r="C37" s="42">
        <v>3</v>
      </c>
      <c r="D37" s="42">
        <v>4</v>
      </c>
      <c r="E37" s="42">
        <v>5</v>
      </c>
      <c r="F37" s="42">
        <v>6</v>
      </c>
      <c r="G37" s="42">
        <v>7</v>
      </c>
      <c r="H37" s="42">
        <v>8</v>
      </c>
      <c r="I37" s="42">
        <v>9</v>
      </c>
      <c r="J37" s="42">
        <v>10</v>
      </c>
      <c r="K37" s="42">
        <v>11</v>
      </c>
      <c r="L37" s="42">
        <v>12</v>
      </c>
      <c r="M37" s="42">
        <v>13</v>
      </c>
      <c r="N37" s="42">
        <v>14</v>
      </c>
      <c r="O37" s="42">
        <v>15</v>
      </c>
      <c r="P37" s="42">
        <v>16</v>
      </c>
      <c r="Q37" s="42">
        <v>17</v>
      </c>
      <c r="R37" s="42">
        <v>18</v>
      </c>
      <c r="S37" s="42">
        <v>19</v>
      </c>
      <c r="T37" s="42">
        <v>20</v>
      </c>
      <c r="U37" s="42">
        <v>21</v>
      </c>
      <c r="V37" s="42">
        <v>22</v>
      </c>
      <c r="W37" s="42">
        <v>23</v>
      </c>
      <c r="X37" s="42">
        <v>24</v>
      </c>
      <c r="Y37" s="42">
        <v>25</v>
      </c>
      <c r="Z37" s="42">
        <v>26</v>
      </c>
      <c r="AA37" s="42">
        <v>27</v>
      </c>
      <c r="AB37" s="42">
        <v>28</v>
      </c>
      <c r="AC37" s="42">
        <v>29</v>
      </c>
      <c r="AD37" s="42">
        <v>30</v>
      </c>
      <c r="AE37" s="42">
        <v>31</v>
      </c>
      <c r="AF37" s="42">
        <v>32</v>
      </c>
      <c r="AG37" s="42">
        <v>33</v>
      </c>
      <c r="AH37" s="42">
        <v>34</v>
      </c>
      <c r="AI37" s="42">
        <v>35</v>
      </c>
      <c r="AJ37" s="42">
        <v>36</v>
      </c>
      <c r="AK37" s="42">
        <v>37</v>
      </c>
      <c r="AL37" s="42">
        <v>38</v>
      </c>
      <c r="AM37" s="42">
        <v>39</v>
      </c>
      <c r="AN37" s="42">
        <v>40</v>
      </c>
      <c r="AO37" s="42">
        <v>41</v>
      </c>
      <c r="AP37" s="42">
        <v>42</v>
      </c>
      <c r="AQ37" s="42">
        <v>43</v>
      </c>
      <c r="AR37" s="42">
        <v>44</v>
      </c>
      <c r="AS37" s="42">
        <v>45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3" tint="0.79998168889431442"/>
  </sheetPr>
  <dimension ref="A2:AG37"/>
  <sheetViews>
    <sheetView workbookViewId="0">
      <selection activeCell="A2" sqref="A2"/>
    </sheetView>
  </sheetViews>
  <sheetFormatPr defaultRowHeight="12.75"/>
  <cols>
    <col min="1" max="1" width="9.140625" style="42"/>
    <col min="2" max="2" width="10.28515625" style="42" bestFit="1" customWidth="1"/>
    <col min="3" max="3" width="9.28515625" style="42" bestFit="1" customWidth="1"/>
    <col min="4" max="4" width="11.28515625" style="42" bestFit="1" customWidth="1"/>
    <col min="5" max="5" width="12.85546875" style="42" bestFit="1" customWidth="1"/>
    <col min="6" max="8" width="11.28515625" style="42" bestFit="1" customWidth="1"/>
    <col min="9" max="9" width="10.28515625" style="42" bestFit="1" customWidth="1"/>
    <col min="10" max="10" width="11.28515625" style="42" bestFit="1" customWidth="1"/>
    <col min="11" max="11" width="12.85546875" style="42" bestFit="1" customWidth="1"/>
    <col min="12" max="12" width="9.140625" style="42"/>
    <col min="13" max="14" width="9.28515625" style="42" bestFit="1" customWidth="1"/>
    <col min="15" max="15" width="10.28515625" style="42" bestFit="1" customWidth="1"/>
    <col min="16" max="16" width="11.28515625" style="42" bestFit="1" customWidth="1"/>
    <col min="17" max="17" width="10.28515625" style="42" bestFit="1" customWidth="1"/>
    <col min="18" max="18" width="11.28515625" style="42" bestFit="1" customWidth="1"/>
    <col min="19" max="20" width="10.28515625" style="42" bestFit="1" customWidth="1"/>
    <col min="21" max="22" width="11.28515625" style="42" bestFit="1" customWidth="1"/>
    <col min="23" max="23" width="9.140625" style="42"/>
    <col min="24" max="24" width="10.28515625" style="42" bestFit="1" customWidth="1"/>
    <col min="25" max="25" width="9.28515625" style="42" bestFit="1" customWidth="1"/>
    <col min="26" max="26" width="11.28515625" style="42" bestFit="1" customWidth="1"/>
    <col min="27" max="27" width="12.85546875" style="42" bestFit="1" customWidth="1"/>
    <col min="28" max="29" width="11.28515625" style="42" bestFit="1" customWidth="1"/>
    <col min="30" max="31" width="10.28515625" style="42" bestFit="1" customWidth="1"/>
    <col min="32" max="32" width="9.28515625" style="42" bestFit="1" customWidth="1"/>
    <col min="33" max="33" width="12.85546875" style="42" bestFit="1" customWidth="1"/>
    <col min="34" max="16384" width="9.140625" style="42"/>
  </cols>
  <sheetData>
    <row r="2" spans="1:33">
      <c r="B2" s="43" t="s">
        <v>120</v>
      </c>
      <c r="M2" s="43" t="s">
        <v>119</v>
      </c>
      <c r="X2" s="42" t="s">
        <v>87</v>
      </c>
    </row>
    <row r="3" spans="1:33">
      <c r="B3" s="42" t="s">
        <v>118</v>
      </c>
      <c r="C3" s="42" t="s">
        <v>117</v>
      </c>
      <c r="D3" s="42" t="s">
        <v>116</v>
      </c>
      <c r="E3" s="42" t="s">
        <v>115</v>
      </c>
      <c r="F3" s="42" t="s">
        <v>114</v>
      </c>
      <c r="G3" s="42" t="s">
        <v>113</v>
      </c>
      <c r="H3" s="42" t="s">
        <v>112</v>
      </c>
      <c r="I3" s="42" t="s">
        <v>111</v>
      </c>
      <c r="J3" s="42" t="s">
        <v>110</v>
      </c>
      <c r="K3" s="42" t="s">
        <v>125</v>
      </c>
      <c r="M3" s="42" t="s">
        <v>118</v>
      </c>
      <c r="N3" s="42" t="s">
        <v>117</v>
      </c>
      <c r="O3" s="42" t="s">
        <v>116</v>
      </c>
      <c r="P3" s="42" t="s">
        <v>115</v>
      </c>
      <c r="Q3" s="42" t="s">
        <v>114</v>
      </c>
      <c r="R3" s="42" t="s">
        <v>113</v>
      </c>
      <c r="S3" s="42" t="s">
        <v>112</v>
      </c>
      <c r="T3" s="42" t="s">
        <v>111</v>
      </c>
      <c r="U3" s="42" t="s">
        <v>110</v>
      </c>
      <c r="V3" s="42" t="s">
        <v>125</v>
      </c>
      <c r="X3" s="42" t="s">
        <v>118</v>
      </c>
      <c r="Y3" s="42" t="s">
        <v>117</v>
      </c>
      <c r="Z3" s="42" t="s">
        <v>116</v>
      </c>
      <c r="AA3" s="42" t="s">
        <v>115</v>
      </c>
      <c r="AB3" s="42" t="s">
        <v>114</v>
      </c>
      <c r="AC3" s="42" t="s">
        <v>113</v>
      </c>
      <c r="AD3" s="42" t="s">
        <v>112</v>
      </c>
      <c r="AE3" s="42" t="s">
        <v>111</v>
      </c>
      <c r="AF3" s="42" t="s">
        <v>110</v>
      </c>
      <c r="AG3" s="42" t="s">
        <v>125</v>
      </c>
    </row>
    <row r="4" spans="1:33">
      <c r="A4" s="42" t="s">
        <v>3</v>
      </c>
      <c r="B4" s="48">
        <v>41134</v>
      </c>
      <c r="C4" s="48">
        <v>945</v>
      </c>
      <c r="D4" s="48">
        <v>923394</v>
      </c>
      <c r="E4" s="48">
        <v>1783171</v>
      </c>
      <c r="F4" s="48">
        <v>234179</v>
      </c>
      <c r="G4" s="48">
        <v>714372</v>
      </c>
      <c r="H4" s="48">
        <v>165627</v>
      </c>
      <c r="I4" s="48">
        <v>73399</v>
      </c>
      <c r="J4" s="48">
        <v>108105</v>
      </c>
      <c r="K4" s="48">
        <v>4044181</v>
      </c>
      <c r="L4" s="48"/>
      <c r="M4" s="48">
        <v>4778</v>
      </c>
      <c r="N4" s="48">
        <v>321</v>
      </c>
      <c r="O4" s="48">
        <v>23320</v>
      </c>
      <c r="P4" s="48">
        <v>438723</v>
      </c>
      <c r="Q4" s="48">
        <v>30451</v>
      </c>
      <c r="R4" s="48">
        <v>186950</v>
      </c>
      <c r="S4" s="48">
        <v>65634</v>
      </c>
      <c r="T4" s="48">
        <v>23453</v>
      </c>
      <c r="U4" s="48">
        <v>101351</v>
      </c>
      <c r="V4" s="48">
        <v>874836</v>
      </c>
      <c r="W4" s="48"/>
      <c r="X4" s="48">
        <v>36356</v>
      </c>
      <c r="Y4" s="48">
        <v>624</v>
      </c>
      <c r="Z4" s="48">
        <v>900074</v>
      </c>
      <c r="AA4" s="48">
        <v>1344448</v>
      </c>
      <c r="AB4" s="48">
        <v>203728</v>
      </c>
      <c r="AC4" s="48">
        <v>527422</v>
      </c>
      <c r="AD4" s="48">
        <v>99993</v>
      </c>
      <c r="AE4" s="48">
        <v>49946</v>
      </c>
      <c r="AF4" s="48">
        <v>6754</v>
      </c>
      <c r="AG4" s="48">
        <v>3169345</v>
      </c>
    </row>
    <row r="5" spans="1:33">
      <c r="A5" s="45" t="s">
        <v>35</v>
      </c>
      <c r="B5" s="48">
        <v>1146</v>
      </c>
      <c r="C5" s="48">
        <v>52</v>
      </c>
      <c r="D5" s="48">
        <v>41582</v>
      </c>
      <c r="E5" s="48">
        <v>70944</v>
      </c>
      <c r="F5" s="48">
        <v>12148</v>
      </c>
      <c r="G5" s="48">
        <v>31270</v>
      </c>
      <c r="H5" s="48">
        <v>8878</v>
      </c>
      <c r="I5" s="48">
        <v>2540</v>
      </c>
      <c r="J5" s="48">
        <v>4692</v>
      </c>
      <c r="K5" s="48">
        <v>173252</v>
      </c>
      <c r="L5" s="48"/>
      <c r="M5" s="48">
        <v>219</v>
      </c>
      <c r="N5" s="48">
        <v>0</v>
      </c>
      <c r="O5" s="48">
        <v>851</v>
      </c>
      <c r="P5" s="48">
        <v>16161</v>
      </c>
      <c r="Q5" s="48">
        <v>1532</v>
      </c>
      <c r="R5" s="48">
        <v>8808</v>
      </c>
      <c r="S5" s="48">
        <v>4988</v>
      </c>
      <c r="T5" s="48">
        <v>497</v>
      </c>
      <c r="U5" s="48">
        <v>4648</v>
      </c>
      <c r="V5" s="48">
        <v>37704</v>
      </c>
      <c r="W5" s="48"/>
      <c r="X5" s="48">
        <v>927</v>
      </c>
      <c r="Y5" s="48">
        <v>52</v>
      </c>
      <c r="Z5" s="48">
        <v>40731</v>
      </c>
      <c r="AA5" s="48">
        <v>54783</v>
      </c>
      <c r="AB5" s="48">
        <v>10616</v>
      </c>
      <c r="AC5" s="48">
        <v>22462</v>
      </c>
      <c r="AD5" s="48">
        <v>3890</v>
      </c>
      <c r="AE5" s="48">
        <v>2043</v>
      </c>
      <c r="AF5" s="48">
        <v>44</v>
      </c>
      <c r="AG5" s="48">
        <v>135548</v>
      </c>
    </row>
    <row r="6" spans="1:33">
      <c r="A6" s="45" t="s">
        <v>36</v>
      </c>
      <c r="B6" s="48">
        <v>1375</v>
      </c>
      <c r="C6" s="48">
        <v>11</v>
      </c>
      <c r="D6" s="48">
        <v>26969</v>
      </c>
      <c r="E6" s="48">
        <v>79960</v>
      </c>
      <c r="F6" s="48">
        <v>445</v>
      </c>
      <c r="G6" s="48">
        <v>43872</v>
      </c>
      <c r="H6" s="48">
        <v>5516</v>
      </c>
      <c r="I6" s="48">
        <v>2000</v>
      </c>
      <c r="J6" s="48">
        <v>3195</v>
      </c>
      <c r="K6" s="48">
        <v>163343</v>
      </c>
      <c r="L6" s="48"/>
      <c r="M6" s="48">
        <v>538</v>
      </c>
      <c r="N6" s="48">
        <v>0</v>
      </c>
      <c r="O6" s="48">
        <v>54</v>
      </c>
      <c r="P6" s="48">
        <v>12925</v>
      </c>
      <c r="Q6" s="48">
        <v>11</v>
      </c>
      <c r="R6" s="48">
        <v>10072</v>
      </c>
      <c r="S6" s="48">
        <v>1033</v>
      </c>
      <c r="T6" s="48">
        <v>313</v>
      </c>
      <c r="U6" s="48">
        <v>2775</v>
      </c>
      <c r="V6" s="48">
        <v>27721</v>
      </c>
      <c r="W6" s="48"/>
      <c r="X6" s="48">
        <v>837</v>
      </c>
      <c r="Y6" s="48">
        <v>11</v>
      </c>
      <c r="Z6" s="48">
        <v>26915</v>
      </c>
      <c r="AA6" s="48">
        <v>67035</v>
      </c>
      <c r="AB6" s="48">
        <v>434</v>
      </c>
      <c r="AC6" s="48">
        <v>33800</v>
      </c>
      <c r="AD6" s="48">
        <v>4483</v>
      </c>
      <c r="AE6" s="48">
        <v>1687</v>
      </c>
      <c r="AF6" s="48">
        <v>420</v>
      </c>
      <c r="AG6" s="48">
        <v>135622</v>
      </c>
    </row>
    <row r="7" spans="1:33">
      <c r="A7" s="45" t="s">
        <v>37</v>
      </c>
      <c r="B7" s="48">
        <v>1163</v>
      </c>
      <c r="C7" s="48">
        <v>35</v>
      </c>
      <c r="D7" s="48">
        <v>16692</v>
      </c>
      <c r="E7" s="48">
        <v>39869</v>
      </c>
      <c r="F7" s="48">
        <v>3236</v>
      </c>
      <c r="G7" s="48">
        <v>13356</v>
      </c>
      <c r="H7" s="48">
        <v>2398</v>
      </c>
      <c r="I7" s="48">
        <v>466</v>
      </c>
      <c r="J7" s="48">
        <v>1416</v>
      </c>
      <c r="K7" s="48">
        <v>78631</v>
      </c>
      <c r="L7" s="48"/>
      <c r="M7" s="48">
        <v>1</v>
      </c>
      <c r="N7" s="48">
        <v>0</v>
      </c>
      <c r="O7" s="48">
        <v>876</v>
      </c>
      <c r="P7" s="48">
        <v>11428</v>
      </c>
      <c r="Q7" s="48">
        <v>307</v>
      </c>
      <c r="R7" s="48">
        <v>3120</v>
      </c>
      <c r="S7" s="48">
        <v>1098</v>
      </c>
      <c r="T7" s="48">
        <v>18</v>
      </c>
      <c r="U7" s="48">
        <v>1550</v>
      </c>
      <c r="V7" s="48">
        <v>18398</v>
      </c>
      <c r="W7" s="48"/>
      <c r="X7" s="48">
        <v>1162</v>
      </c>
      <c r="Y7" s="48">
        <v>35</v>
      </c>
      <c r="Z7" s="48">
        <v>15816</v>
      </c>
      <c r="AA7" s="48">
        <v>28441</v>
      </c>
      <c r="AB7" s="48">
        <v>2929</v>
      </c>
      <c r="AC7" s="48">
        <v>10236</v>
      </c>
      <c r="AD7" s="48">
        <v>1300</v>
      </c>
      <c r="AE7" s="48">
        <v>448</v>
      </c>
      <c r="AF7" s="48">
        <v>-134</v>
      </c>
      <c r="AG7" s="48">
        <v>60233</v>
      </c>
    </row>
    <row r="8" spans="1:33">
      <c r="A8" s="45" t="s">
        <v>38</v>
      </c>
      <c r="B8" s="48">
        <v>683</v>
      </c>
      <c r="C8" s="48">
        <v>19</v>
      </c>
      <c r="D8" s="48">
        <v>12193</v>
      </c>
      <c r="E8" s="48">
        <v>38029</v>
      </c>
      <c r="F8" s="48">
        <v>1694</v>
      </c>
      <c r="G8" s="48">
        <v>15360</v>
      </c>
      <c r="H8" s="48">
        <v>2883</v>
      </c>
      <c r="I8" s="48">
        <v>1008</v>
      </c>
      <c r="J8" s="48">
        <v>223</v>
      </c>
      <c r="K8" s="48">
        <v>72092</v>
      </c>
      <c r="L8" s="48"/>
      <c r="M8" s="48">
        <v>0</v>
      </c>
      <c r="N8" s="48">
        <v>0</v>
      </c>
      <c r="O8" s="48">
        <v>107</v>
      </c>
      <c r="P8" s="48">
        <v>5167</v>
      </c>
      <c r="Q8" s="48">
        <v>373</v>
      </c>
      <c r="R8" s="48">
        <v>3083</v>
      </c>
      <c r="S8" s="48">
        <v>1072</v>
      </c>
      <c r="T8" s="48">
        <v>516</v>
      </c>
      <c r="U8" s="48">
        <v>0</v>
      </c>
      <c r="V8" s="48">
        <v>10318</v>
      </c>
      <c r="W8" s="48"/>
      <c r="X8" s="48">
        <v>683</v>
      </c>
      <c r="Y8" s="48">
        <v>19</v>
      </c>
      <c r="Z8" s="48">
        <v>12086</v>
      </c>
      <c r="AA8" s="48">
        <v>32862</v>
      </c>
      <c r="AB8" s="48">
        <v>1321</v>
      </c>
      <c r="AC8" s="48">
        <v>12277</v>
      </c>
      <c r="AD8" s="48">
        <v>1811</v>
      </c>
      <c r="AE8" s="48">
        <v>492</v>
      </c>
      <c r="AF8" s="48">
        <v>223</v>
      </c>
      <c r="AG8" s="48">
        <v>61774</v>
      </c>
    </row>
    <row r="9" spans="1:33">
      <c r="A9" s="45" t="s">
        <v>39</v>
      </c>
      <c r="B9" s="48">
        <v>665</v>
      </c>
      <c r="C9" s="48">
        <v>24</v>
      </c>
      <c r="D9" s="48">
        <v>13090</v>
      </c>
      <c r="E9" s="48">
        <v>14914</v>
      </c>
      <c r="F9" s="48">
        <v>1086</v>
      </c>
      <c r="G9" s="48">
        <v>6144</v>
      </c>
      <c r="H9" s="48">
        <v>3620</v>
      </c>
      <c r="I9" s="48">
        <v>77</v>
      </c>
      <c r="J9" s="48">
        <v>2414</v>
      </c>
      <c r="K9" s="48">
        <v>42034</v>
      </c>
      <c r="L9" s="48"/>
      <c r="M9" s="48">
        <v>235</v>
      </c>
      <c r="N9" s="48">
        <v>70</v>
      </c>
      <c r="O9" s="48">
        <v>59</v>
      </c>
      <c r="P9" s="48">
        <v>5409</v>
      </c>
      <c r="Q9" s="48">
        <v>507</v>
      </c>
      <c r="R9" s="48">
        <v>1461</v>
      </c>
      <c r="S9" s="48">
        <v>968</v>
      </c>
      <c r="T9" s="48">
        <v>23</v>
      </c>
      <c r="U9" s="48">
        <v>1796</v>
      </c>
      <c r="V9" s="48">
        <v>10528</v>
      </c>
      <c r="W9" s="48"/>
      <c r="X9" s="48">
        <v>430</v>
      </c>
      <c r="Y9" s="48">
        <v>-46</v>
      </c>
      <c r="Z9" s="48">
        <v>13031</v>
      </c>
      <c r="AA9" s="48">
        <v>9505</v>
      </c>
      <c r="AB9" s="48">
        <v>579</v>
      </c>
      <c r="AC9" s="48">
        <v>4683</v>
      </c>
      <c r="AD9" s="48">
        <v>2652</v>
      </c>
      <c r="AE9" s="48">
        <v>54</v>
      </c>
      <c r="AF9" s="48">
        <v>618</v>
      </c>
      <c r="AG9" s="48">
        <v>31506</v>
      </c>
    </row>
    <row r="10" spans="1:33">
      <c r="A10" s="45" t="s">
        <v>40</v>
      </c>
      <c r="B10" s="48">
        <v>2921</v>
      </c>
      <c r="C10" s="48">
        <v>16</v>
      </c>
      <c r="D10" s="48">
        <v>21000</v>
      </c>
      <c r="E10" s="48">
        <v>56179</v>
      </c>
      <c r="F10" s="48">
        <v>7849</v>
      </c>
      <c r="G10" s="48">
        <v>24082</v>
      </c>
      <c r="H10" s="48">
        <v>5431</v>
      </c>
      <c r="I10" s="48">
        <v>293</v>
      </c>
      <c r="J10" s="48">
        <v>2747</v>
      </c>
      <c r="K10" s="48">
        <v>120518</v>
      </c>
      <c r="L10" s="48"/>
      <c r="M10" s="48">
        <v>418</v>
      </c>
      <c r="N10" s="48">
        <v>0</v>
      </c>
      <c r="O10" s="48">
        <v>161</v>
      </c>
      <c r="P10" s="48">
        <v>18973</v>
      </c>
      <c r="Q10" s="48">
        <v>544</v>
      </c>
      <c r="R10" s="48">
        <v>4589</v>
      </c>
      <c r="S10" s="48">
        <v>1754</v>
      </c>
      <c r="T10" s="48">
        <v>0</v>
      </c>
      <c r="U10" s="48">
        <v>2844</v>
      </c>
      <c r="V10" s="48">
        <v>29283</v>
      </c>
      <c r="W10" s="48"/>
      <c r="X10" s="48">
        <v>2503</v>
      </c>
      <c r="Y10" s="48">
        <v>16</v>
      </c>
      <c r="Z10" s="48">
        <v>20839</v>
      </c>
      <c r="AA10" s="48">
        <v>37206</v>
      </c>
      <c r="AB10" s="48">
        <v>7305</v>
      </c>
      <c r="AC10" s="48">
        <v>19493</v>
      </c>
      <c r="AD10" s="48">
        <v>3677</v>
      </c>
      <c r="AE10" s="48">
        <v>293</v>
      </c>
      <c r="AF10" s="48">
        <v>-97</v>
      </c>
      <c r="AG10" s="48">
        <v>91235</v>
      </c>
    </row>
    <row r="11" spans="1:33">
      <c r="A11" s="45" t="s">
        <v>41</v>
      </c>
      <c r="B11" s="48">
        <v>844</v>
      </c>
      <c r="C11" s="48">
        <v>58</v>
      </c>
      <c r="D11" s="48">
        <v>34109</v>
      </c>
      <c r="E11" s="48">
        <v>54828</v>
      </c>
      <c r="F11" s="48">
        <v>9398</v>
      </c>
      <c r="G11" s="48">
        <v>22451</v>
      </c>
      <c r="H11" s="48">
        <v>4793</v>
      </c>
      <c r="I11" s="48">
        <v>2427</v>
      </c>
      <c r="J11" s="48">
        <v>4760</v>
      </c>
      <c r="K11" s="48">
        <v>133668</v>
      </c>
      <c r="L11" s="48"/>
      <c r="M11" s="48">
        <v>102</v>
      </c>
      <c r="N11" s="48">
        <v>0</v>
      </c>
      <c r="O11" s="48">
        <v>473</v>
      </c>
      <c r="P11" s="48">
        <v>12412</v>
      </c>
      <c r="Q11" s="48">
        <v>1640</v>
      </c>
      <c r="R11" s="48">
        <v>4954</v>
      </c>
      <c r="S11" s="48">
        <v>3354</v>
      </c>
      <c r="T11" s="48">
        <v>958</v>
      </c>
      <c r="U11" s="48">
        <v>4882</v>
      </c>
      <c r="V11" s="48">
        <v>28775</v>
      </c>
      <c r="W11" s="48"/>
      <c r="X11" s="48">
        <v>742</v>
      </c>
      <c r="Y11" s="48">
        <v>58</v>
      </c>
      <c r="Z11" s="48">
        <v>33636</v>
      </c>
      <c r="AA11" s="48">
        <v>42416</v>
      </c>
      <c r="AB11" s="48">
        <v>7758</v>
      </c>
      <c r="AC11" s="48">
        <v>17497</v>
      </c>
      <c r="AD11" s="48">
        <v>1439</v>
      </c>
      <c r="AE11" s="48">
        <v>1469</v>
      </c>
      <c r="AF11" s="48">
        <v>-122</v>
      </c>
      <c r="AG11" s="48">
        <v>104893</v>
      </c>
    </row>
    <row r="12" spans="1:33">
      <c r="A12" s="45" t="s">
        <v>42</v>
      </c>
      <c r="B12" s="48">
        <v>2608</v>
      </c>
      <c r="C12" s="48">
        <v>26</v>
      </c>
      <c r="D12" s="48">
        <v>23189</v>
      </c>
      <c r="E12" s="48">
        <v>41534</v>
      </c>
      <c r="F12" s="48">
        <v>5287</v>
      </c>
      <c r="G12" s="48">
        <v>16222</v>
      </c>
      <c r="H12" s="48">
        <v>3757</v>
      </c>
      <c r="I12" s="48">
        <v>938</v>
      </c>
      <c r="J12" s="48">
        <v>2411</v>
      </c>
      <c r="K12" s="48">
        <v>95972</v>
      </c>
      <c r="L12" s="48"/>
      <c r="M12" s="48">
        <v>650</v>
      </c>
      <c r="N12" s="48">
        <v>0</v>
      </c>
      <c r="O12" s="48">
        <v>354</v>
      </c>
      <c r="P12" s="48">
        <v>11303</v>
      </c>
      <c r="Q12" s="48">
        <v>893</v>
      </c>
      <c r="R12" s="48">
        <v>4963</v>
      </c>
      <c r="S12" s="48">
        <v>1244</v>
      </c>
      <c r="T12" s="48">
        <v>742</v>
      </c>
      <c r="U12" s="48">
        <v>2220</v>
      </c>
      <c r="V12" s="48">
        <v>22369</v>
      </c>
      <c r="W12" s="48"/>
      <c r="X12" s="48">
        <v>1958</v>
      </c>
      <c r="Y12" s="48">
        <v>26</v>
      </c>
      <c r="Z12" s="48">
        <v>22835</v>
      </c>
      <c r="AA12" s="48">
        <v>30231</v>
      </c>
      <c r="AB12" s="48">
        <v>4394</v>
      </c>
      <c r="AC12" s="48">
        <v>11259</v>
      </c>
      <c r="AD12" s="48">
        <v>2513</v>
      </c>
      <c r="AE12" s="48">
        <v>196</v>
      </c>
      <c r="AF12" s="48">
        <v>191</v>
      </c>
      <c r="AG12" s="48">
        <v>73603</v>
      </c>
    </row>
    <row r="13" spans="1:33">
      <c r="A13" s="45" t="s">
        <v>43</v>
      </c>
      <c r="B13" s="48">
        <v>711</v>
      </c>
      <c r="C13" s="48">
        <v>2</v>
      </c>
      <c r="D13" s="48">
        <v>11046</v>
      </c>
      <c r="E13" s="48">
        <v>47344</v>
      </c>
      <c r="F13" s="48">
        <v>4040</v>
      </c>
      <c r="G13" s="48">
        <v>15767</v>
      </c>
      <c r="H13" s="48">
        <v>3068</v>
      </c>
      <c r="I13" s="48">
        <v>1067</v>
      </c>
      <c r="J13" s="48">
        <v>339</v>
      </c>
      <c r="K13" s="48">
        <v>83384</v>
      </c>
      <c r="L13" s="48"/>
      <c r="M13" s="48">
        <v>7</v>
      </c>
      <c r="N13" s="48">
        <v>0</v>
      </c>
      <c r="O13" s="48">
        <v>83</v>
      </c>
      <c r="P13" s="48">
        <v>20032</v>
      </c>
      <c r="Q13" s="48">
        <v>761</v>
      </c>
      <c r="R13" s="48">
        <v>4423</v>
      </c>
      <c r="S13" s="48">
        <v>1534</v>
      </c>
      <c r="T13" s="48">
        <v>520</v>
      </c>
      <c r="U13" s="48">
        <v>324</v>
      </c>
      <c r="V13" s="48">
        <v>27684</v>
      </c>
      <c r="W13" s="48"/>
      <c r="X13" s="48">
        <v>704</v>
      </c>
      <c r="Y13" s="48">
        <v>2</v>
      </c>
      <c r="Z13" s="48">
        <v>10963</v>
      </c>
      <c r="AA13" s="48">
        <v>27312</v>
      </c>
      <c r="AB13" s="48">
        <v>3279</v>
      </c>
      <c r="AC13" s="48">
        <v>11344</v>
      </c>
      <c r="AD13" s="48">
        <v>1534</v>
      </c>
      <c r="AE13" s="48">
        <v>547</v>
      </c>
      <c r="AF13" s="48">
        <v>15</v>
      </c>
      <c r="AG13" s="48">
        <v>55700</v>
      </c>
    </row>
    <row r="14" spans="1:33">
      <c r="A14" s="45" t="s">
        <v>44</v>
      </c>
      <c r="B14" s="48">
        <v>1417</v>
      </c>
      <c r="C14" s="48">
        <v>0</v>
      </c>
      <c r="D14" s="48">
        <v>13504</v>
      </c>
      <c r="E14" s="48">
        <v>29667</v>
      </c>
      <c r="F14" s="48">
        <v>4796</v>
      </c>
      <c r="G14" s="48">
        <v>17932</v>
      </c>
      <c r="H14" s="48">
        <v>2480</v>
      </c>
      <c r="I14" s="48">
        <v>892</v>
      </c>
      <c r="J14" s="48">
        <v>1241</v>
      </c>
      <c r="K14" s="48">
        <v>71929</v>
      </c>
      <c r="L14" s="48"/>
      <c r="M14" s="48">
        <v>10</v>
      </c>
      <c r="N14" s="48">
        <v>0</v>
      </c>
      <c r="O14" s="48">
        <v>78</v>
      </c>
      <c r="P14" s="48">
        <v>4242</v>
      </c>
      <c r="Q14" s="48">
        <v>275</v>
      </c>
      <c r="R14" s="48">
        <v>2246</v>
      </c>
      <c r="S14" s="48">
        <v>501</v>
      </c>
      <c r="T14" s="48">
        <v>836</v>
      </c>
      <c r="U14" s="48">
        <v>1278</v>
      </c>
      <c r="V14" s="48">
        <v>9466</v>
      </c>
      <c r="W14" s="48"/>
      <c r="X14" s="48">
        <v>1407</v>
      </c>
      <c r="Y14" s="48">
        <v>0</v>
      </c>
      <c r="Z14" s="48">
        <v>13426</v>
      </c>
      <c r="AA14" s="48">
        <v>25425</v>
      </c>
      <c r="AB14" s="48">
        <v>4521</v>
      </c>
      <c r="AC14" s="48">
        <v>15686</v>
      </c>
      <c r="AD14" s="48">
        <v>1979</v>
      </c>
      <c r="AE14" s="48">
        <v>56</v>
      </c>
      <c r="AF14" s="48">
        <v>-37</v>
      </c>
      <c r="AG14" s="48">
        <v>62463</v>
      </c>
    </row>
    <row r="15" spans="1:33">
      <c r="A15" s="45" t="s">
        <v>45</v>
      </c>
      <c r="B15" s="48">
        <v>1678</v>
      </c>
      <c r="C15" s="48">
        <v>0</v>
      </c>
      <c r="D15" s="48">
        <v>8817</v>
      </c>
      <c r="E15" s="48">
        <v>27325</v>
      </c>
      <c r="F15" s="48">
        <v>3858</v>
      </c>
      <c r="G15" s="48">
        <v>12904</v>
      </c>
      <c r="H15" s="48">
        <v>2361</v>
      </c>
      <c r="I15" s="48">
        <v>827</v>
      </c>
      <c r="J15" s="48">
        <v>543</v>
      </c>
      <c r="K15" s="48">
        <v>58313</v>
      </c>
      <c r="L15" s="48"/>
      <c r="M15" s="48">
        <v>722</v>
      </c>
      <c r="N15" s="48">
        <v>0</v>
      </c>
      <c r="O15" s="48">
        <v>181</v>
      </c>
      <c r="P15" s="48">
        <v>5355</v>
      </c>
      <c r="Q15" s="48">
        <v>282</v>
      </c>
      <c r="R15" s="48">
        <v>3958</v>
      </c>
      <c r="S15" s="48">
        <v>658</v>
      </c>
      <c r="T15" s="48">
        <v>589</v>
      </c>
      <c r="U15" s="48">
        <v>490</v>
      </c>
      <c r="V15" s="48">
        <v>12235</v>
      </c>
      <c r="W15" s="48"/>
      <c r="X15" s="48">
        <v>956</v>
      </c>
      <c r="Y15" s="48">
        <v>0</v>
      </c>
      <c r="Z15" s="48">
        <v>8636</v>
      </c>
      <c r="AA15" s="48">
        <v>21970</v>
      </c>
      <c r="AB15" s="48">
        <v>3576</v>
      </c>
      <c r="AC15" s="48">
        <v>8946</v>
      </c>
      <c r="AD15" s="48">
        <v>1703</v>
      </c>
      <c r="AE15" s="48">
        <v>238</v>
      </c>
      <c r="AF15" s="48">
        <v>53</v>
      </c>
      <c r="AG15" s="48">
        <v>46078</v>
      </c>
    </row>
    <row r="16" spans="1:33">
      <c r="A16" s="45" t="s">
        <v>46</v>
      </c>
      <c r="B16" s="48">
        <v>1416</v>
      </c>
      <c r="C16" s="48">
        <v>65</v>
      </c>
      <c r="D16" s="48">
        <v>92278</v>
      </c>
      <c r="E16" s="48">
        <v>149910</v>
      </c>
      <c r="F16" s="48">
        <v>25165</v>
      </c>
      <c r="G16" s="48">
        <v>66333</v>
      </c>
      <c r="H16" s="48">
        <v>16169</v>
      </c>
      <c r="I16" s="48">
        <v>7652</v>
      </c>
      <c r="J16" s="48">
        <v>13092</v>
      </c>
      <c r="K16" s="48">
        <v>372080</v>
      </c>
      <c r="L16" s="48"/>
      <c r="M16" s="48">
        <v>82</v>
      </c>
      <c r="N16" s="48">
        <v>0</v>
      </c>
      <c r="O16" s="48">
        <v>1299</v>
      </c>
      <c r="P16" s="48">
        <v>32635</v>
      </c>
      <c r="Q16" s="48">
        <v>1657</v>
      </c>
      <c r="R16" s="48">
        <v>10738</v>
      </c>
      <c r="S16" s="48">
        <v>3963</v>
      </c>
      <c r="T16" s="48">
        <v>3948</v>
      </c>
      <c r="U16" s="48">
        <v>10481</v>
      </c>
      <c r="V16" s="48">
        <v>64803</v>
      </c>
      <c r="W16" s="48"/>
      <c r="X16" s="48">
        <v>1334</v>
      </c>
      <c r="Y16" s="48">
        <v>65</v>
      </c>
      <c r="Z16" s="48">
        <v>90979</v>
      </c>
      <c r="AA16" s="48">
        <v>117275</v>
      </c>
      <c r="AB16" s="48">
        <v>23508</v>
      </c>
      <c r="AC16" s="48">
        <v>55595</v>
      </c>
      <c r="AD16" s="48">
        <v>12206</v>
      </c>
      <c r="AE16" s="48">
        <v>3704</v>
      </c>
      <c r="AF16" s="48">
        <v>2611</v>
      </c>
      <c r="AG16" s="48">
        <v>307277</v>
      </c>
    </row>
    <row r="17" spans="1:33">
      <c r="A17" s="45" t="s">
        <v>47</v>
      </c>
      <c r="B17" s="48">
        <v>739</v>
      </c>
      <c r="C17" s="48">
        <v>18</v>
      </c>
      <c r="D17" s="48">
        <v>3755</v>
      </c>
      <c r="E17" s="48">
        <v>18037</v>
      </c>
      <c r="F17" s="48">
        <v>1102</v>
      </c>
      <c r="G17" s="48">
        <v>4117</v>
      </c>
      <c r="H17" s="48">
        <v>679</v>
      </c>
      <c r="I17" s="48">
        <v>149</v>
      </c>
      <c r="J17" s="48">
        <v>335</v>
      </c>
      <c r="K17" s="48">
        <v>28931</v>
      </c>
      <c r="L17" s="48"/>
      <c r="M17" s="48">
        <v>35</v>
      </c>
      <c r="N17" s="48">
        <v>16</v>
      </c>
      <c r="O17" s="48">
        <v>85</v>
      </c>
      <c r="P17" s="48">
        <v>3765</v>
      </c>
      <c r="Q17" s="48">
        <v>175</v>
      </c>
      <c r="R17" s="48">
        <v>784</v>
      </c>
      <c r="S17" s="48">
        <v>183</v>
      </c>
      <c r="T17" s="48">
        <v>1</v>
      </c>
      <c r="U17" s="48">
        <v>331</v>
      </c>
      <c r="V17" s="48">
        <v>5375</v>
      </c>
      <c r="W17" s="48"/>
      <c r="X17" s="48">
        <v>704</v>
      </c>
      <c r="Y17" s="48">
        <v>2</v>
      </c>
      <c r="Z17" s="48">
        <v>3670</v>
      </c>
      <c r="AA17" s="48">
        <v>14272</v>
      </c>
      <c r="AB17" s="48">
        <v>927</v>
      </c>
      <c r="AC17" s="48">
        <v>3333</v>
      </c>
      <c r="AD17" s="48">
        <v>496</v>
      </c>
      <c r="AE17" s="48">
        <v>148</v>
      </c>
      <c r="AF17" s="48">
        <v>4</v>
      </c>
      <c r="AG17" s="48">
        <v>23556</v>
      </c>
    </row>
    <row r="18" spans="1:33">
      <c r="A18" s="45" t="s">
        <v>48</v>
      </c>
      <c r="B18" s="48">
        <v>583</v>
      </c>
      <c r="C18" s="48">
        <v>89</v>
      </c>
      <c r="D18" s="48">
        <v>22761</v>
      </c>
      <c r="E18" s="48">
        <v>51975</v>
      </c>
      <c r="F18" s="48">
        <v>9227</v>
      </c>
      <c r="G18" s="48">
        <v>18578</v>
      </c>
      <c r="H18" s="48">
        <v>6004</v>
      </c>
      <c r="I18" s="48">
        <v>994</v>
      </c>
      <c r="J18" s="48">
        <v>3674</v>
      </c>
      <c r="K18" s="48">
        <v>113885</v>
      </c>
      <c r="L18" s="48"/>
      <c r="M18" s="48">
        <v>152</v>
      </c>
      <c r="N18" s="48">
        <v>53</v>
      </c>
      <c r="O18" s="48">
        <v>502</v>
      </c>
      <c r="P18" s="48">
        <v>17696</v>
      </c>
      <c r="Q18" s="48">
        <v>1213</v>
      </c>
      <c r="R18" s="48">
        <v>5368</v>
      </c>
      <c r="S18" s="48">
        <v>1580</v>
      </c>
      <c r="T18" s="48">
        <v>138</v>
      </c>
      <c r="U18" s="48">
        <v>3601</v>
      </c>
      <c r="V18" s="48">
        <v>30303</v>
      </c>
      <c r="W18" s="48"/>
      <c r="X18" s="48">
        <v>431</v>
      </c>
      <c r="Y18" s="48">
        <v>36</v>
      </c>
      <c r="Z18" s="48">
        <v>22259</v>
      </c>
      <c r="AA18" s="48">
        <v>34279</v>
      </c>
      <c r="AB18" s="48">
        <v>8014</v>
      </c>
      <c r="AC18" s="48">
        <v>13210</v>
      </c>
      <c r="AD18" s="48">
        <v>4424</v>
      </c>
      <c r="AE18" s="48">
        <v>856</v>
      </c>
      <c r="AF18" s="48">
        <v>73</v>
      </c>
      <c r="AG18" s="48">
        <v>83582</v>
      </c>
    </row>
    <row r="19" spans="1:33">
      <c r="A19" s="45" t="s">
        <v>49</v>
      </c>
      <c r="B19" s="48">
        <v>630</v>
      </c>
      <c r="C19" s="48">
        <v>50</v>
      </c>
      <c r="D19" s="48">
        <v>71898</v>
      </c>
      <c r="E19" s="48">
        <v>113123</v>
      </c>
      <c r="F19" s="48">
        <v>28693</v>
      </c>
      <c r="G19" s="48">
        <v>59738</v>
      </c>
      <c r="H19" s="48">
        <v>12264</v>
      </c>
      <c r="I19" s="48">
        <v>3754</v>
      </c>
      <c r="J19" s="48">
        <v>6600</v>
      </c>
      <c r="K19" s="48">
        <v>296750</v>
      </c>
      <c r="L19" s="48"/>
      <c r="M19" s="48">
        <v>266</v>
      </c>
      <c r="N19" s="48">
        <v>38</v>
      </c>
      <c r="O19" s="48">
        <v>371</v>
      </c>
      <c r="P19" s="48">
        <v>28093</v>
      </c>
      <c r="Q19" s="48">
        <v>5302</v>
      </c>
      <c r="R19" s="48">
        <v>10740</v>
      </c>
      <c r="S19" s="48">
        <v>2386</v>
      </c>
      <c r="T19" s="48">
        <v>259</v>
      </c>
      <c r="U19" s="48">
        <v>5955</v>
      </c>
      <c r="V19" s="48">
        <v>53410</v>
      </c>
      <c r="W19" s="48"/>
      <c r="X19" s="48">
        <v>364</v>
      </c>
      <c r="Y19" s="48">
        <v>12</v>
      </c>
      <c r="Z19" s="48">
        <v>71527</v>
      </c>
      <c r="AA19" s="48">
        <v>85030</v>
      </c>
      <c r="AB19" s="48">
        <v>23391</v>
      </c>
      <c r="AC19" s="48">
        <v>48998</v>
      </c>
      <c r="AD19" s="48">
        <v>9878</v>
      </c>
      <c r="AE19" s="48">
        <v>3495</v>
      </c>
      <c r="AF19" s="48">
        <v>645</v>
      </c>
      <c r="AG19" s="48">
        <v>243340</v>
      </c>
    </row>
    <row r="20" spans="1:33">
      <c r="A20" s="45" t="s">
        <v>50</v>
      </c>
      <c r="B20" s="48">
        <v>812</v>
      </c>
      <c r="C20" s="48">
        <v>82</v>
      </c>
      <c r="D20" s="48">
        <v>164121</v>
      </c>
      <c r="E20" s="48">
        <v>227451</v>
      </c>
      <c r="F20" s="48">
        <v>31223</v>
      </c>
      <c r="G20" s="48">
        <v>61821</v>
      </c>
      <c r="H20" s="48">
        <v>21116</v>
      </c>
      <c r="I20" s="48">
        <v>26089</v>
      </c>
      <c r="J20" s="48">
        <v>17729</v>
      </c>
      <c r="K20" s="48">
        <v>550444</v>
      </c>
      <c r="L20" s="48"/>
      <c r="M20" s="48">
        <v>9</v>
      </c>
      <c r="N20" s="48">
        <v>53</v>
      </c>
      <c r="O20" s="48">
        <v>4469</v>
      </c>
      <c r="P20" s="48">
        <v>76124</v>
      </c>
      <c r="Q20" s="48">
        <v>4992</v>
      </c>
      <c r="R20" s="48">
        <v>31664</v>
      </c>
      <c r="S20" s="48">
        <v>15724</v>
      </c>
      <c r="T20" s="48">
        <v>6388</v>
      </c>
      <c r="U20" s="48">
        <v>18797</v>
      </c>
      <c r="V20" s="48">
        <v>158220</v>
      </c>
      <c r="W20" s="48"/>
      <c r="X20" s="48">
        <v>803</v>
      </c>
      <c r="Y20" s="48">
        <v>29</v>
      </c>
      <c r="Z20" s="48">
        <v>159652</v>
      </c>
      <c r="AA20" s="48">
        <v>151327</v>
      </c>
      <c r="AB20" s="48">
        <v>26231</v>
      </c>
      <c r="AC20" s="48">
        <v>30157</v>
      </c>
      <c r="AD20" s="48">
        <v>5392</v>
      </c>
      <c r="AE20" s="48">
        <v>19701</v>
      </c>
      <c r="AF20" s="48">
        <v>-1068</v>
      </c>
      <c r="AG20" s="48">
        <v>392224</v>
      </c>
    </row>
    <row r="21" spans="1:33">
      <c r="A21" s="45" t="s">
        <v>51</v>
      </c>
      <c r="B21" s="48">
        <v>670</v>
      </c>
      <c r="C21" s="48">
        <v>106</v>
      </c>
      <c r="D21" s="48">
        <v>52141</v>
      </c>
      <c r="E21" s="48">
        <v>53685</v>
      </c>
      <c r="F21" s="48">
        <v>6622</v>
      </c>
      <c r="G21" s="48">
        <v>26752</v>
      </c>
      <c r="H21" s="48">
        <v>6653</v>
      </c>
      <c r="I21" s="48">
        <v>3443</v>
      </c>
      <c r="J21" s="48">
        <v>3324</v>
      </c>
      <c r="K21" s="48">
        <v>153396</v>
      </c>
      <c r="L21" s="48"/>
      <c r="M21" s="48">
        <v>5</v>
      </c>
      <c r="N21" s="48">
        <v>3</v>
      </c>
      <c r="O21" s="48">
        <v>7316</v>
      </c>
      <c r="P21" s="48">
        <v>0</v>
      </c>
      <c r="Q21" s="48">
        <v>0</v>
      </c>
      <c r="R21" s="48">
        <v>0</v>
      </c>
      <c r="S21" s="48">
        <v>0</v>
      </c>
      <c r="T21" s="48">
        <v>29</v>
      </c>
      <c r="U21" s="48">
        <v>3280</v>
      </c>
      <c r="V21" s="48">
        <v>10633</v>
      </c>
      <c r="W21" s="48"/>
      <c r="X21" s="48">
        <v>665</v>
      </c>
      <c r="Y21" s="48">
        <v>103</v>
      </c>
      <c r="Z21" s="48">
        <v>44825</v>
      </c>
      <c r="AA21" s="48">
        <v>53685</v>
      </c>
      <c r="AB21" s="48">
        <v>6622</v>
      </c>
      <c r="AC21" s="48">
        <v>26752</v>
      </c>
      <c r="AD21" s="48">
        <v>6653</v>
      </c>
      <c r="AE21" s="48">
        <v>3414</v>
      </c>
      <c r="AF21" s="48">
        <v>44</v>
      </c>
      <c r="AG21" s="48">
        <v>142763</v>
      </c>
    </row>
    <row r="22" spans="1:33">
      <c r="A22" s="45" t="s">
        <v>52</v>
      </c>
      <c r="B22" s="48">
        <v>1055</v>
      </c>
      <c r="C22" s="48">
        <v>2</v>
      </c>
      <c r="D22" s="48">
        <v>12916</v>
      </c>
      <c r="E22" s="48">
        <v>34037</v>
      </c>
      <c r="F22" s="48">
        <v>3305</v>
      </c>
      <c r="G22" s="48">
        <v>8976</v>
      </c>
      <c r="H22" s="48">
        <v>3007</v>
      </c>
      <c r="I22" s="48">
        <v>2116</v>
      </c>
      <c r="J22" s="48">
        <v>1953</v>
      </c>
      <c r="K22" s="48">
        <v>67367</v>
      </c>
      <c r="L22" s="48"/>
      <c r="M22" s="48">
        <v>120</v>
      </c>
      <c r="N22" s="48">
        <v>0</v>
      </c>
      <c r="O22" s="48">
        <v>130</v>
      </c>
      <c r="P22" s="48">
        <v>9194</v>
      </c>
      <c r="Q22" s="48">
        <v>821</v>
      </c>
      <c r="R22" s="48">
        <v>4065</v>
      </c>
      <c r="S22" s="48">
        <v>2418</v>
      </c>
      <c r="T22" s="48">
        <v>1208</v>
      </c>
      <c r="U22" s="48">
        <v>1948</v>
      </c>
      <c r="V22" s="48">
        <v>19904</v>
      </c>
      <c r="W22" s="48"/>
      <c r="X22" s="48">
        <v>935</v>
      </c>
      <c r="Y22" s="48">
        <v>2</v>
      </c>
      <c r="Z22" s="48">
        <v>12786</v>
      </c>
      <c r="AA22" s="48">
        <v>24843</v>
      </c>
      <c r="AB22" s="48">
        <v>2484</v>
      </c>
      <c r="AC22" s="48">
        <v>4911</v>
      </c>
      <c r="AD22" s="48">
        <v>589</v>
      </c>
      <c r="AE22" s="48">
        <v>908</v>
      </c>
      <c r="AF22" s="48">
        <v>5</v>
      </c>
      <c r="AG22" s="48">
        <v>47463</v>
      </c>
    </row>
    <row r="23" spans="1:33">
      <c r="A23" s="45" t="s">
        <v>53</v>
      </c>
      <c r="B23" s="48">
        <v>1511</v>
      </c>
      <c r="C23" s="48">
        <v>15</v>
      </c>
      <c r="D23" s="48">
        <v>15943</v>
      </c>
      <c r="E23" s="48">
        <v>26388</v>
      </c>
      <c r="F23" s="48">
        <v>4148</v>
      </c>
      <c r="G23" s="48">
        <v>11555</v>
      </c>
      <c r="H23" s="48">
        <v>1806</v>
      </c>
      <c r="I23" s="48">
        <v>1299</v>
      </c>
      <c r="J23" s="48">
        <v>1010</v>
      </c>
      <c r="K23" s="48">
        <v>63675</v>
      </c>
      <c r="L23" s="48"/>
      <c r="M23" s="48">
        <v>288</v>
      </c>
      <c r="N23" s="48">
        <v>0</v>
      </c>
      <c r="O23" s="48">
        <v>424</v>
      </c>
      <c r="P23" s="48">
        <v>6687</v>
      </c>
      <c r="Q23" s="48">
        <v>421</v>
      </c>
      <c r="R23" s="48">
        <v>3189</v>
      </c>
      <c r="S23" s="48">
        <v>1136</v>
      </c>
      <c r="T23" s="48">
        <v>672</v>
      </c>
      <c r="U23" s="48">
        <v>1041</v>
      </c>
      <c r="V23" s="48">
        <v>13858</v>
      </c>
      <c r="W23" s="48"/>
      <c r="X23" s="48">
        <v>1223</v>
      </c>
      <c r="Y23" s="48">
        <v>15</v>
      </c>
      <c r="Z23" s="48">
        <v>15519</v>
      </c>
      <c r="AA23" s="48">
        <v>19701</v>
      </c>
      <c r="AB23" s="48">
        <v>3727</v>
      </c>
      <c r="AC23" s="48">
        <v>8366</v>
      </c>
      <c r="AD23" s="48">
        <v>670</v>
      </c>
      <c r="AE23" s="48">
        <v>627</v>
      </c>
      <c r="AF23" s="48">
        <v>-31</v>
      </c>
      <c r="AG23" s="48">
        <v>49817</v>
      </c>
    </row>
    <row r="24" spans="1:33">
      <c r="A24" s="45" t="s">
        <v>54</v>
      </c>
      <c r="B24" s="48">
        <v>455</v>
      </c>
      <c r="C24" s="48">
        <v>11</v>
      </c>
      <c r="D24" s="48">
        <v>18237</v>
      </c>
      <c r="E24" s="48">
        <v>27778</v>
      </c>
      <c r="F24" s="48">
        <v>4331</v>
      </c>
      <c r="G24" s="48">
        <v>11118</v>
      </c>
      <c r="H24" s="48">
        <v>2215</v>
      </c>
      <c r="I24" s="48">
        <v>1336</v>
      </c>
      <c r="J24" s="48">
        <v>882</v>
      </c>
      <c r="K24" s="48">
        <v>66363</v>
      </c>
      <c r="L24" s="48"/>
      <c r="M24" s="48">
        <v>152</v>
      </c>
      <c r="N24" s="48">
        <v>0</v>
      </c>
      <c r="O24" s="48">
        <v>150</v>
      </c>
      <c r="P24" s="48">
        <v>4663</v>
      </c>
      <c r="Q24" s="48">
        <v>513</v>
      </c>
      <c r="R24" s="48">
        <v>2561</v>
      </c>
      <c r="S24" s="48">
        <v>629</v>
      </c>
      <c r="T24" s="48">
        <v>638</v>
      </c>
      <c r="U24" s="48">
        <v>850</v>
      </c>
      <c r="V24" s="48">
        <v>10156</v>
      </c>
      <c r="W24" s="48"/>
      <c r="X24" s="48">
        <v>303</v>
      </c>
      <c r="Y24" s="48">
        <v>11</v>
      </c>
      <c r="Z24" s="48">
        <v>18087</v>
      </c>
      <c r="AA24" s="48">
        <v>23115</v>
      </c>
      <c r="AB24" s="48">
        <v>3818</v>
      </c>
      <c r="AC24" s="48">
        <v>8557</v>
      </c>
      <c r="AD24" s="48">
        <v>1586</v>
      </c>
      <c r="AE24" s="48">
        <v>698</v>
      </c>
      <c r="AF24" s="48">
        <v>32</v>
      </c>
      <c r="AG24" s="48">
        <v>56207</v>
      </c>
    </row>
    <row r="25" spans="1:33">
      <c r="A25" s="45" t="s">
        <v>55</v>
      </c>
      <c r="B25" s="48">
        <v>952</v>
      </c>
      <c r="C25" s="48">
        <v>89</v>
      </c>
      <c r="D25" s="48">
        <v>29466</v>
      </c>
      <c r="E25" s="48">
        <v>59138</v>
      </c>
      <c r="F25" s="48">
        <v>5193</v>
      </c>
      <c r="G25" s="48">
        <v>15750</v>
      </c>
      <c r="H25" s="48">
        <v>3475</v>
      </c>
      <c r="I25" s="48">
        <v>1698</v>
      </c>
      <c r="J25" s="48">
        <v>4309</v>
      </c>
      <c r="K25" s="48">
        <v>120070</v>
      </c>
      <c r="L25" s="48"/>
      <c r="M25" s="48">
        <v>69</v>
      </c>
      <c r="N25" s="48">
        <v>47</v>
      </c>
      <c r="O25" s="48">
        <v>262</v>
      </c>
      <c r="P25" s="48">
        <v>19056</v>
      </c>
      <c r="Q25" s="48">
        <v>495</v>
      </c>
      <c r="R25" s="48">
        <v>4841</v>
      </c>
      <c r="S25" s="48">
        <v>1490</v>
      </c>
      <c r="T25" s="48">
        <v>873</v>
      </c>
      <c r="U25" s="48">
        <v>4252</v>
      </c>
      <c r="V25" s="48">
        <v>31385</v>
      </c>
      <c r="W25" s="48"/>
      <c r="X25" s="48">
        <v>883</v>
      </c>
      <c r="Y25" s="48">
        <v>42</v>
      </c>
      <c r="Z25" s="48">
        <v>29204</v>
      </c>
      <c r="AA25" s="48">
        <v>40082</v>
      </c>
      <c r="AB25" s="48">
        <v>4698</v>
      </c>
      <c r="AC25" s="48">
        <v>10909</v>
      </c>
      <c r="AD25" s="48">
        <v>1985</v>
      </c>
      <c r="AE25" s="48">
        <v>825</v>
      </c>
      <c r="AF25" s="48">
        <v>57</v>
      </c>
      <c r="AG25" s="48">
        <v>88685</v>
      </c>
    </row>
    <row r="26" spans="1:33">
      <c r="A26" s="45" t="s">
        <v>56</v>
      </c>
      <c r="B26" s="48">
        <v>5334</v>
      </c>
      <c r="C26" s="48">
        <v>25</v>
      </c>
      <c r="D26" s="48">
        <v>35215</v>
      </c>
      <c r="E26" s="48">
        <v>93124</v>
      </c>
      <c r="F26" s="48">
        <v>11570</v>
      </c>
      <c r="G26" s="48">
        <v>48377</v>
      </c>
      <c r="H26" s="48">
        <v>12897</v>
      </c>
      <c r="I26" s="48">
        <v>2246</v>
      </c>
      <c r="J26" s="48">
        <v>7412</v>
      </c>
      <c r="K26" s="48">
        <v>216200</v>
      </c>
      <c r="L26" s="48"/>
      <c r="M26" s="48">
        <v>0</v>
      </c>
      <c r="N26" s="48">
        <v>16</v>
      </c>
      <c r="O26" s="48">
        <v>714</v>
      </c>
      <c r="P26" s="48">
        <v>12220</v>
      </c>
      <c r="Q26" s="48">
        <v>665</v>
      </c>
      <c r="R26" s="48">
        <v>14562</v>
      </c>
      <c r="S26" s="48">
        <v>3732</v>
      </c>
      <c r="T26" s="48">
        <v>492</v>
      </c>
      <c r="U26" s="48">
        <v>6811</v>
      </c>
      <c r="V26" s="48">
        <v>39212</v>
      </c>
      <c r="W26" s="48"/>
      <c r="X26" s="48">
        <v>5334</v>
      </c>
      <c r="Y26" s="48">
        <v>9</v>
      </c>
      <c r="Z26" s="48">
        <v>34501</v>
      </c>
      <c r="AA26" s="48">
        <v>80904</v>
      </c>
      <c r="AB26" s="48">
        <v>10905</v>
      </c>
      <c r="AC26" s="48">
        <v>33815</v>
      </c>
      <c r="AD26" s="48">
        <v>9165</v>
      </c>
      <c r="AE26" s="48">
        <v>1754</v>
      </c>
      <c r="AF26" s="48">
        <v>601</v>
      </c>
      <c r="AG26" s="48">
        <v>176988</v>
      </c>
    </row>
    <row r="27" spans="1:33">
      <c r="A27" s="45" t="s">
        <v>57</v>
      </c>
      <c r="B27" s="48">
        <v>1330</v>
      </c>
      <c r="C27" s="48">
        <v>0</v>
      </c>
      <c r="D27" s="48">
        <v>3804</v>
      </c>
      <c r="E27" s="48">
        <v>12561</v>
      </c>
      <c r="F27" s="48">
        <v>1264</v>
      </c>
      <c r="G27" s="48">
        <v>3996</v>
      </c>
      <c r="H27" s="48">
        <v>555</v>
      </c>
      <c r="I27" s="48">
        <v>46</v>
      </c>
      <c r="J27" s="48">
        <v>275</v>
      </c>
      <c r="K27" s="48">
        <v>23831</v>
      </c>
      <c r="L27" s="48"/>
      <c r="M27" s="48">
        <v>163</v>
      </c>
      <c r="N27" s="48">
        <v>0</v>
      </c>
      <c r="O27" s="48">
        <v>37</v>
      </c>
      <c r="P27" s="48">
        <v>3122</v>
      </c>
      <c r="Q27" s="48">
        <v>579</v>
      </c>
      <c r="R27" s="48">
        <v>663</v>
      </c>
      <c r="S27" s="48">
        <v>42</v>
      </c>
      <c r="T27" s="48">
        <v>35</v>
      </c>
      <c r="U27" s="48">
        <v>299</v>
      </c>
      <c r="V27" s="48">
        <v>4940</v>
      </c>
      <c r="W27" s="48"/>
      <c r="X27" s="48">
        <v>1167</v>
      </c>
      <c r="Y27" s="48">
        <v>0</v>
      </c>
      <c r="Z27" s="48">
        <v>3767</v>
      </c>
      <c r="AA27" s="48">
        <v>9439</v>
      </c>
      <c r="AB27" s="48">
        <v>685</v>
      </c>
      <c r="AC27" s="48">
        <v>3333</v>
      </c>
      <c r="AD27" s="48">
        <v>513</v>
      </c>
      <c r="AE27" s="48">
        <v>11</v>
      </c>
      <c r="AF27" s="48">
        <v>-24</v>
      </c>
      <c r="AG27" s="48">
        <v>18891</v>
      </c>
    </row>
    <row r="28" spans="1:33">
      <c r="A28" s="45" t="s">
        <v>58</v>
      </c>
      <c r="B28" s="48">
        <v>4894</v>
      </c>
      <c r="C28" s="48">
        <v>0</v>
      </c>
      <c r="D28" s="48">
        <v>17620</v>
      </c>
      <c r="E28" s="48">
        <v>44803</v>
      </c>
      <c r="F28" s="48">
        <v>3383</v>
      </c>
      <c r="G28" s="48">
        <v>16904</v>
      </c>
      <c r="H28" s="48">
        <v>4261</v>
      </c>
      <c r="I28" s="48">
        <v>982</v>
      </c>
      <c r="J28" s="48">
        <v>3108</v>
      </c>
      <c r="K28" s="48">
        <v>95955</v>
      </c>
      <c r="L28" s="48"/>
      <c r="M28" s="48">
        <v>111</v>
      </c>
      <c r="N28" s="48">
        <v>0</v>
      </c>
      <c r="O28" s="48">
        <v>155</v>
      </c>
      <c r="P28" s="48">
        <v>9529</v>
      </c>
      <c r="Q28" s="48">
        <v>515</v>
      </c>
      <c r="R28" s="48">
        <v>3606</v>
      </c>
      <c r="S28" s="48">
        <v>2018</v>
      </c>
      <c r="T28" s="48">
        <v>438</v>
      </c>
      <c r="U28" s="48">
        <v>2332</v>
      </c>
      <c r="V28" s="48">
        <v>18704</v>
      </c>
      <c r="W28" s="48"/>
      <c r="X28" s="48">
        <v>4783</v>
      </c>
      <c r="Y28" s="48">
        <v>0</v>
      </c>
      <c r="Z28" s="48">
        <v>17465</v>
      </c>
      <c r="AA28" s="48">
        <v>35274</v>
      </c>
      <c r="AB28" s="48">
        <v>2868</v>
      </c>
      <c r="AC28" s="48">
        <v>13298</v>
      </c>
      <c r="AD28" s="48">
        <v>2243</v>
      </c>
      <c r="AE28" s="48">
        <v>544</v>
      </c>
      <c r="AF28" s="48">
        <v>776</v>
      </c>
      <c r="AG28" s="48">
        <v>77251</v>
      </c>
    </row>
    <row r="29" spans="1:33">
      <c r="A29" s="45" t="s">
        <v>59</v>
      </c>
      <c r="B29" s="48">
        <v>-13</v>
      </c>
      <c r="C29" s="48">
        <v>0</v>
      </c>
      <c r="D29" s="48">
        <v>33733</v>
      </c>
      <c r="E29" s="48">
        <v>59077</v>
      </c>
      <c r="F29" s="48">
        <v>7350</v>
      </c>
      <c r="G29" s="48">
        <v>21223</v>
      </c>
      <c r="H29" s="48">
        <v>4485</v>
      </c>
      <c r="I29" s="48">
        <v>1961</v>
      </c>
      <c r="J29" s="48">
        <v>4999</v>
      </c>
      <c r="K29" s="48">
        <v>132815</v>
      </c>
      <c r="L29" s="48"/>
      <c r="M29" s="48">
        <v>0</v>
      </c>
      <c r="N29" s="48">
        <v>0</v>
      </c>
      <c r="O29" s="48">
        <v>413</v>
      </c>
      <c r="P29" s="48">
        <v>17240</v>
      </c>
      <c r="Q29" s="48">
        <v>1018</v>
      </c>
      <c r="R29" s="48">
        <v>10498</v>
      </c>
      <c r="S29" s="48">
        <v>1723</v>
      </c>
      <c r="T29" s="48">
        <v>690</v>
      </c>
      <c r="U29" s="48">
        <v>4422</v>
      </c>
      <c r="V29" s="48">
        <v>36004</v>
      </c>
      <c r="W29" s="48"/>
      <c r="X29" s="48">
        <v>-13</v>
      </c>
      <c r="Y29" s="48">
        <v>0</v>
      </c>
      <c r="Z29" s="48">
        <v>33320</v>
      </c>
      <c r="AA29" s="48">
        <v>41837</v>
      </c>
      <c r="AB29" s="48">
        <v>6332</v>
      </c>
      <c r="AC29" s="48">
        <v>10725</v>
      </c>
      <c r="AD29" s="48">
        <v>2762</v>
      </c>
      <c r="AE29" s="48">
        <v>1271</v>
      </c>
      <c r="AF29" s="48">
        <v>577</v>
      </c>
      <c r="AG29" s="48">
        <v>96811</v>
      </c>
    </row>
    <row r="30" spans="1:33">
      <c r="A30" s="45" t="s">
        <v>60</v>
      </c>
      <c r="B30" s="48">
        <v>464</v>
      </c>
      <c r="C30" s="48">
        <v>21</v>
      </c>
      <c r="D30" s="48">
        <v>13155</v>
      </c>
      <c r="E30" s="48">
        <v>38765</v>
      </c>
      <c r="F30" s="48">
        <v>5980</v>
      </c>
      <c r="G30" s="48">
        <v>19237</v>
      </c>
      <c r="H30" s="48">
        <v>3158</v>
      </c>
      <c r="I30" s="48">
        <v>500</v>
      </c>
      <c r="J30" s="48">
        <v>1228</v>
      </c>
      <c r="K30" s="48">
        <v>82458</v>
      </c>
      <c r="L30" s="48"/>
      <c r="M30" s="48">
        <v>77</v>
      </c>
      <c r="N30" s="48">
        <v>0</v>
      </c>
      <c r="O30" s="48">
        <v>267</v>
      </c>
      <c r="P30" s="48">
        <v>8993</v>
      </c>
      <c r="Q30" s="48">
        <v>1125</v>
      </c>
      <c r="R30" s="48">
        <v>3145</v>
      </c>
      <c r="S30" s="48">
        <v>432</v>
      </c>
      <c r="T30" s="48">
        <v>107</v>
      </c>
      <c r="U30" s="48">
        <v>1228</v>
      </c>
      <c r="V30" s="48">
        <v>15324</v>
      </c>
      <c r="W30" s="48"/>
      <c r="X30" s="48">
        <v>387</v>
      </c>
      <c r="Y30" s="48">
        <v>21</v>
      </c>
      <c r="Z30" s="48">
        <v>12888</v>
      </c>
      <c r="AA30" s="48">
        <v>29772</v>
      </c>
      <c r="AB30" s="48">
        <v>4855</v>
      </c>
      <c r="AC30" s="48">
        <v>16092</v>
      </c>
      <c r="AD30" s="48">
        <v>2726</v>
      </c>
      <c r="AE30" s="48">
        <v>393</v>
      </c>
      <c r="AF30" s="48">
        <v>0</v>
      </c>
      <c r="AG30" s="48">
        <v>67134</v>
      </c>
    </row>
    <row r="31" spans="1:33">
      <c r="A31" s="45" t="s">
        <v>61</v>
      </c>
      <c r="B31" s="48">
        <v>212</v>
      </c>
      <c r="C31" s="48">
        <v>24</v>
      </c>
      <c r="D31" s="48">
        <v>5229</v>
      </c>
      <c r="E31" s="48">
        <v>17459</v>
      </c>
      <c r="F31" s="48">
        <v>2293</v>
      </c>
      <c r="G31" s="48">
        <v>5710</v>
      </c>
      <c r="H31" s="48">
        <v>1527</v>
      </c>
      <c r="I31" s="48">
        <v>441</v>
      </c>
      <c r="J31" s="48">
        <v>401</v>
      </c>
      <c r="K31" s="48">
        <v>33296</v>
      </c>
      <c r="L31" s="48"/>
      <c r="M31" s="48">
        <v>92</v>
      </c>
      <c r="N31" s="48">
        <v>23</v>
      </c>
      <c r="O31" s="48">
        <v>51</v>
      </c>
      <c r="P31" s="48">
        <v>5111</v>
      </c>
      <c r="Q31" s="48">
        <v>457</v>
      </c>
      <c r="R31" s="48">
        <v>482</v>
      </c>
      <c r="S31" s="48">
        <v>45</v>
      </c>
      <c r="T31" s="48">
        <v>125</v>
      </c>
      <c r="U31" s="48">
        <v>331</v>
      </c>
      <c r="V31" s="48">
        <v>6717</v>
      </c>
      <c r="W31" s="48"/>
      <c r="X31" s="48">
        <v>120</v>
      </c>
      <c r="Y31" s="48">
        <v>1</v>
      </c>
      <c r="Z31" s="48">
        <v>5178</v>
      </c>
      <c r="AA31" s="48">
        <v>12348</v>
      </c>
      <c r="AB31" s="48">
        <v>1836</v>
      </c>
      <c r="AC31" s="48">
        <v>5228</v>
      </c>
      <c r="AD31" s="48">
        <v>1482</v>
      </c>
      <c r="AE31" s="48">
        <v>316</v>
      </c>
      <c r="AF31" s="48">
        <v>70</v>
      </c>
      <c r="AG31" s="48">
        <v>26579</v>
      </c>
    </row>
    <row r="32" spans="1:33">
      <c r="A32" s="45" t="s">
        <v>62</v>
      </c>
      <c r="B32" s="48">
        <v>0</v>
      </c>
      <c r="C32" s="48">
        <v>35</v>
      </c>
      <c r="D32" s="48">
        <v>20895</v>
      </c>
      <c r="E32" s="48">
        <v>43836</v>
      </c>
      <c r="F32" s="48">
        <v>4425</v>
      </c>
      <c r="G32" s="48">
        <v>17602</v>
      </c>
      <c r="H32" s="48">
        <v>3554</v>
      </c>
      <c r="I32" s="48">
        <v>1132</v>
      </c>
      <c r="J32" s="48">
        <v>1541</v>
      </c>
      <c r="K32" s="48">
        <v>93020</v>
      </c>
      <c r="L32" s="48"/>
      <c r="M32" s="48">
        <v>0</v>
      </c>
      <c r="N32" s="48">
        <v>0</v>
      </c>
      <c r="O32" s="48">
        <v>684</v>
      </c>
      <c r="P32" s="48">
        <v>12627</v>
      </c>
      <c r="Q32" s="48">
        <v>428</v>
      </c>
      <c r="R32" s="48">
        <v>3504</v>
      </c>
      <c r="S32" s="48">
        <v>1396</v>
      </c>
      <c r="T32" s="48">
        <v>809</v>
      </c>
      <c r="U32" s="48">
        <v>1432</v>
      </c>
      <c r="V32" s="48">
        <v>20880</v>
      </c>
      <c r="W32" s="48"/>
      <c r="X32" s="48">
        <v>0</v>
      </c>
      <c r="Y32" s="48">
        <v>35</v>
      </c>
      <c r="Z32" s="48">
        <v>20211</v>
      </c>
      <c r="AA32" s="48">
        <v>31209</v>
      </c>
      <c r="AB32" s="48">
        <v>3997</v>
      </c>
      <c r="AC32" s="48">
        <v>14098</v>
      </c>
      <c r="AD32" s="48">
        <v>2158</v>
      </c>
      <c r="AE32" s="48">
        <v>323</v>
      </c>
      <c r="AF32" s="48">
        <v>109</v>
      </c>
      <c r="AG32" s="48">
        <v>72140</v>
      </c>
    </row>
    <row r="33" spans="1:33">
      <c r="A33" s="45" t="s">
        <v>63</v>
      </c>
      <c r="B33" s="48">
        <v>763</v>
      </c>
      <c r="C33" s="48">
        <v>7</v>
      </c>
      <c r="D33" s="48">
        <v>33243</v>
      </c>
      <c r="E33" s="48">
        <v>108468</v>
      </c>
      <c r="F33" s="48">
        <v>9659</v>
      </c>
      <c r="G33" s="48">
        <v>35950</v>
      </c>
      <c r="H33" s="48">
        <v>6647</v>
      </c>
      <c r="I33" s="48">
        <v>1728</v>
      </c>
      <c r="J33" s="48">
        <v>5995</v>
      </c>
      <c r="K33" s="48">
        <v>202460</v>
      </c>
      <c r="L33" s="48"/>
      <c r="M33" s="48">
        <v>26</v>
      </c>
      <c r="N33" s="48">
        <v>2</v>
      </c>
      <c r="O33" s="48">
        <v>734</v>
      </c>
      <c r="P33" s="48">
        <v>27421</v>
      </c>
      <c r="Q33" s="48">
        <v>649</v>
      </c>
      <c r="R33" s="48">
        <v>14330</v>
      </c>
      <c r="S33" s="48">
        <v>4674</v>
      </c>
      <c r="T33" s="48">
        <v>487</v>
      </c>
      <c r="U33" s="48">
        <v>4934</v>
      </c>
      <c r="V33" s="48">
        <v>53257</v>
      </c>
      <c r="W33" s="48"/>
      <c r="X33" s="48">
        <v>737</v>
      </c>
      <c r="Y33" s="48">
        <v>5</v>
      </c>
      <c r="Z33" s="48">
        <v>32509</v>
      </c>
      <c r="AA33" s="48">
        <v>81047</v>
      </c>
      <c r="AB33" s="48">
        <v>9010</v>
      </c>
      <c r="AC33" s="48">
        <v>21620</v>
      </c>
      <c r="AD33" s="48">
        <v>1973</v>
      </c>
      <c r="AE33" s="48">
        <v>1241</v>
      </c>
      <c r="AF33" s="48">
        <v>1061</v>
      </c>
      <c r="AG33" s="48">
        <v>149203</v>
      </c>
    </row>
    <row r="34" spans="1:33">
      <c r="A34" s="45" t="s">
        <v>64</v>
      </c>
      <c r="B34" s="48">
        <v>540</v>
      </c>
      <c r="C34" s="48">
        <v>21</v>
      </c>
      <c r="D34" s="48">
        <v>12157</v>
      </c>
      <c r="E34" s="48">
        <v>25119</v>
      </c>
      <c r="F34" s="48">
        <v>3130</v>
      </c>
      <c r="G34" s="48">
        <v>11293</v>
      </c>
      <c r="H34" s="48">
        <v>2284</v>
      </c>
      <c r="I34" s="48">
        <v>776</v>
      </c>
      <c r="J34" s="48">
        <v>1718</v>
      </c>
      <c r="K34" s="48">
        <v>57038</v>
      </c>
      <c r="L34" s="48"/>
      <c r="M34" s="48">
        <v>0</v>
      </c>
      <c r="N34" s="48">
        <v>0</v>
      </c>
      <c r="O34" s="48">
        <v>212</v>
      </c>
      <c r="P34" s="48">
        <v>6442</v>
      </c>
      <c r="Q34" s="48">
        <v>529</v>
      </c>
      <c r="R34" s="48">
        <v>3254</v>
      </c>
      <c r="S34" s="48">
        <v>725</v>
      </c>
      <c r="T34" s="48">
        <v>311</v>
      </c>
      <c r="U34" s="48">
        <v>1713</v>
      </c>
      <c r="V34" s="48">
        <v>13186</v>
      </c>
      <c r="W34" s="48"/>
      <c r="X34" s="48">
        <v>540</v>
      </c>
      <c r="Y34" s="48">
        <v>21</v>
      </c>
      <c r="Z34" s="48">
        <v>11945</v>
      </c>
      <c r="AA34" s="48">
        <v>18677</v>
      </c>
      <c r="AB34" s="48">
        <v>2601</v>
      </c>
      <c r="AC34" s="48">
        <v>8039</v>
      </c>
      <c r="AD34" s="48">
        <v>1559</v>
      </c>
      <c r="AE34" s="48">
        <v>465</v>
      </c>
      <c r="AF34" s="48">
        <v>5</v>
      </c>
      <c r="AG34" s="48">
        <v>43852</v>
      </c>
    </row>
    <row r="35" spans="1:33">
      <c r="A35" s="45" t="s">
        <v>65</v>
      </c>
      <c r="B35" s="48">
        <v>1217</v>
      </c>
      <c r="C35" s="48">
        <v>0</v>
      </c>
      <c r="D35" s="48">
        <v>17619</v>
      </c>
      <c r="E35" s="48">
        <v>37074</v>
      </c>
      <c r="F35" s="48">
        <v>5488</v>
      </c>
      <c r="G35" s="48">
        <v>12742</v>
      </c>
      <c r="H35" s="48">
        <v>3292</v>
      </c>
      <c r="I35" s="48">
        <v>1866</v>
      </c>
      <c r="J35" s="48">
        <v>1801</v>
      </c>
      <c r="K35" s="48">
        <v>81097</v>
      </c>
      <c r="L35" s="48"/>
      <c r="M35" s="48">
        <v>228</v>
      </c>
      <c r="N35" s="48">
        <v>0</v>
      </c>
      <c r="O35" s="48">
        <v>1132</v>
      </c>
      <c r="P35" s="48">
        <v>9907</v>
      </c>
      <c r="Q35" s="48">
        <v>1465</v>
      </c>
      <c r="R35" s="48">
        <v>3781</v>
      </c>
      <c r="S35" s="48">
        <v>1479</v>
      </c>
      <c r="T35" s="48">
        <v>768</v>
      </c>
      <c r="U35" s="48">
        <v>1801</v>
      </c>
      <c r="V35" s="48">
        <v>20559</v>
      </c>
      <c r="W35" s="48"/>
      <c r="X35" s="48">
        <v>989</v>
      </c>
      <c r="Y35" s="48">
        <v>0</v>
      </c>
      <c r="Z35" s="48">
        <v>16487</v>
      </c>
      <c r="AA35" s="48">
        <v>27167</v>
      </c>
      <c r="AB35" s="48">
        <v>4023</v>
      </c>
      <c r="AC35" s="48">
        <v>8961</v>
      </c>
      <c r="AD35" s="48">
        <v>1813</v>
      </c>
      <c r="AE35" s="48">
        <v>1098</v>
      </c>
      <c r="AF35" s="48">
        <v>0</v>
      </c>
      <c r="AG35" s="48">
        <v>60538</v>
      </c>
    </row>
    <row r="36" spans="1:33">
      <c r="A36" s="45" t="s">
        <v>66</v>
      </c>
      <c r="B36" s="48">
        <v>2359</v>
      </c>
      <c r="C36" s="48">
        <v>42</v>
      </c>
      <c r="D36" s="48">
        <v>25017</v>
      </c>
      <c r="E36" s="48">
        <v>40770</v>
      </c>
      <c r="F36" s="48">
        <v>6791</v>
      </c>
      <c r="G36" s="48">
        <v>17240</v>
      </c>
      <c r="H36" s="48">
        <v>4395</v>
      </c>
      <c r="I36" s="48">
        <v>657</v>
      </c>
      <c r="J36" s="48">
        <v>2738</v>
      </c>
      <c r="K36" s="48">
        <v>100009</v>
      </c>
      <c r="L36" s="48"/>
      <c r="M36" s="48">
        <v>1</v>
      </c>
      <c r="N36" s="48">
        <v>0</v>
      </c>
      <c r="O36" s="48">
        <v>636</v>
      </c>
      <c r="P36" s="48">
        <v>4791</v>
      </c>
      <c r="Q36" s="48">
        <v>307</v>
      </c>
      <c r="R36" s="48">
        <v>3498</v>
      </c>
      <c r="S36" s="48">
        <v>1656</v>
      </c>
      <c r="T36" s="48">
        <v>26</v>
      </c>
      <c r="U36" s="48">
        <v>2705</v>
      </c>
      <c r="V36" s="48">
        <v>13620</v>
      </c>
      <c r="W36" s="48"/>
      <c r="X36" s="48">
        <v>2358</v>
      </c>
      <c r="Y36" s="48">
        <v>42</v>
      </c>
      <c r="Z36" s="48">
        <v>24381</v>
      </c>
      <c r="AA36" s="48">
        <v>35979</v>
      </c>
      <c r="AB36" s="48">
        <v>6484</v>
      </c>
      <c r="AC36" s="48">
        <v>13742</v>
      </c>
      <c r="AD36" s="48">
        <v>2739</v>
      </c>
      <c r="AE36" s="48">
        <v>631</v>
      </c>
      <c r="AF36" s="48">
        <v>33</v>
      </c>
      <c r="AG36" s="48">
        <v>86389</v>
      </c>
    </row>
    <row r="37" spans="1:33">
      <c r="A37" s="42">
        <v>1</v>
      </c>
      <c r="B37" s="42">
        <v>2</v>
      </c>
      <c r="C37" s="42">
        <v>3</v>
      </c>
      <c r="D37" s="42">
        <v>4</v>
      </c>
      <c r="E37" s="42">
        <v>5</v>
      </c>
      <c r="F37" s="42">
        <v>6</v>
      </c>
      <c r="G37" s="42">
        <v>7</v>
      </c>
      <c r="H37" s="42">
        <v>8</v>
      </c>
      <c r="I37" s="42">
        <v>9</v>
      </c>
      <c r="J37" s="42">
        <v>10</v>
      </c>
      <c r="K37" s="42">
        <v>11</v>
      </c>
      <c r="L37" s="42">
        <v>12</v>
      </c>
      <c r="M37" s="42">
        <v>13</v>
      </c>
      <c r="N37" s="42">
        <v>14</v>
      </c>
      <c r="O37" s="42">
        <v>15</v>
      </c>
      <c r="P37" s="42">
        <v>16</v>
      </c>
      <c r="Q37" s="42">
        <v>17</v>
      </c>
      <c r="R37" s="42">
        <v>18</v>
      </c>
      <c r="S37" s="42">
        <v>19</v>
      </c>
      <c r="T37" s="42">
        <v>20</v>
      </c>
      <c r="U37" s="42">
        <v>21</v>
      </c>
      <c r="V37" s="42">
        <v>22</v>
      </c>
      <c r="W37" s="42">
        <v>23</v>
      </c>
      <c r="X37" s="42">
        <v>24</v>
      </c>
      <c r="Y37" s="42">
        <v>25</v>
      </c>
      <c r="Z37" s="42">
        <v>26</v>
      </c>
      <c r="AA37" s="42">
        <v>27</v>
      </c>
      <c r="AB37" s="42">
        <v>28</v>
      </c>
      <c r="AC37" s="42">
        <v>29</v>
      </c>
      <c r="AD37" s="42">
        <v>30</v>
      </c>
      <c r="AE37" s="42">
        <v>31</v>
      </c>
      <c r="AF37" s="42">
        <v>32</v>
      </c>
      <c r="AG37" s="42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3" tint="0.79998168889431442"/>
  </sheetPr>
  <dimension ref="A2:BH44"/>
  <sheetViews>
    <sheetView workbookViewId="0">
      <selection activeCell="P51" sqref="P51"/>
    </sheetView>
  </sheetViews>
  <sheetFormatPr defaultRowHeight="12.75"/>
  <sheetData>
    <row r="2" spans="1:60">
      <c r="B2" s="46" t="s">
        <v>126</v>
      </c>
      <c r="V2" s="43" t="s">
        <v>119</v>
      </c>
      <c r="AP2" s="42" t="s">
        <v>87</v>
      </c>
    </row>
    <row r="3" spans="1:60">
      <c r="B3" s="42" t="s">
        <v>118</v>
      </c>
      <c r="C3" s="42" t="s">
        <v>117</v>
      </c>
      <c r="D3" s="42" t="s">
        <v>116</v>
      </c>
      <c r="E3" s="42" t="s">
        <v>115</v>
      </c>
      <c r="F3" s="42" t="s">
        <v>114</v>
      </c>
      <c r="G3" s="42" t="s">
        <v>113</v>
      </c>
      <c r="H3" s="42" t="s">
        <v>112</v>
      </c>
      <c r="I3" s="42" t="s">
        <v>111</v>
      </c>
      <c r="J3" s="42" t="s">
        <v>110</v>
      </c>
      <c r="K3" s="42" t="s">
        <v>125</v>
      </c>
      <c r="L3" s="47" t="s">
        <v>124</v>
      </c>
      <c r="M3" s="47" t="s">
        <v>123</v>
      </c>
      <c r="N3" s="47" t="s">
        <v>122</v>
      </c>
      <c r="O3" s="47" t="s">
        <v>121</v>
      </c>
      <c r="P3" s="47" t="s">
        <v>127</v>
      </c>
      <c r="Q3" s="47" t="s">
        <v>128</v>
      </c>
      <c r="R3" s="47" t="s">
        <v>129</v>
      </c>
      <c r="S3" s="47" t="s">
        <v>130</v>
      </c>
      <c r="T3" s="47" t="s">
        <v>131</v>
      </c>
      <c r="V3" s="42" t="s">
        <v>118</v>
      </c>
      <c r="W3" s="42" t="s">
        <v>117</v>
      </c>
      <c r="X3" s="42" t="s">
        <v>116</v>
      </c>
      <c r="Y3" s="42" t="s">
        <v>115</v>
      </c>
      <c r="Z3" s="42" t="s">
        <v>114</v>
      </c>
      <c r="AA3" s="42" t="s">
        <v>113</v>
      </c>
      <c r="AB3" s="42" t="s">
        <v>112</v>
      </c>
      <c r="AC3" s="42" t="s">
        <v>111</v>
      </c>
      <c r="AD3" s="42" t="s">
        <v>110</v>
      </c>
      <c r="AE3" s="42" t="s">
        <v>125</v>
      </c>
      <c r="AF3" s="47" t="s">
        <v>124</v>
      </c>
      <c r="AG3" s="47" t="s">
        <v>123</v>
      </c>
      <c r="AH3" s="47" t="s">
        <v>122</v>
      </c>
      <c r="AI3" s="47" t="s">
        <v>121</v>
      </c>
      <c r="AJ3" s="47" t="s">
        <v>127</v>
      </c>
      <c r="AK3" s="47" t="s">
        <v>128</v>
      </c>
      <c r="AL3" s="47" t="s">
        <v>129</v>
      </c>
      <c r="AM3" s="47" t="s">
        <v>130</v>
      </c>
      <c r="AN3" s="47" t="s">
        <v>131</v>
      </c>
      <c r="AP3" s="42" t="s">
        <v>118</v>
      </c>
      <c r="AQ3" s="42" t="s">
        <v>117</v>
      </c>
      <c r="AR3" s="42" t="s">
        <v>116</v>
      </c>
      <c r="AS3" s="42" t="s">
        <v>115</v>
      </c>
      <c r="AT3" s="42" t="s">
        <v>114</v>
      </c>
      <c r="AU3" s="42" t="s">
        <v>113</v>
      </c>
      <c r="AV3" s="42" t="s">
        <v>112</v>
      </c>
      <c r="AW3" s="42" t="s">
        <v>111</v>
      </c>
      <c r="AX3" s="42" t="s">
        <v>110</v>
      </c>
      <c r="AY3" s="42" t="s">
        <v>125</v>
      </c>
      <c r="AZ3" s="47" t="s">
        <v>124</v>
      </c>
      <c r="BA3" s="47" t="s">
        <v>123</v>
      </c>
      <c r="BB3" s="47" t="s">
        <v>122</v>
      </c>
      <c r="BC3" s="47" t="s">
        <v>121</v>
      </c>
      <c r="BD3" s="47" t="s">
        <v>127</v>
      </c>
      <c r="BE3" s="47" t="s">
        <v>128</v>
      </c>
      <c r="BF3" s="47" t="s">
        <v>129</v>
      </c>
      <c r="BG3" s="47" t="s">
        <v>130</v>
      </c>
      <c r="BH3" s="47" t="s">
        <v>131</v>
      </c>
    </row>
    <row r="4" spans="1:60">
      <c r="A4" s="45" t="s">
        <v>3</v>
      </c>
      <c r="B4">
        <v>4418</v>
      </c>
      <c r="C4">
        <v>64629</v>
      </c>
      <c r="D4">
        <v>204132</v>
      </c>
      <c r="E4">
        <v>268761</v>
      </c>
      <c r="F4">
        <v>73442</v>
      </c>
      <c r="G4">
        <v>346621</v>
      </c>
      <c r="H4">
        <v>13282</v>
      </c>
      <c r="I4">
        <v>63315</v>
      </c>
      <c r="J4">
        <v>76597</v>
      </c>
      <c r="K4">
        <v>33893</v>
      </c>
      <c r="L4">
        <v>9249</v>
      </c>
      <c r="M4">
        <v>90565</v>
      </c>
      <c r="N4">
        <v>34565</v>
      </c>
      <c r="O4">
        <v>134379</v>
      </c>
      <c r="P4">
        <v>184</v>
      </c>
      <c r="Q4">
        <v>26545</v>
      </c>
      <c r="R4">
        <v>2245</v>
      </c>
      <c r="S4">
        <v>28974</v>
      </c>
      <c r="T4">
        <v>620464</v>
      </c>
      <c r="V4">
        <v>-1808</v>
      </c>
      <c r="W4">
        <v>2771</v>
      </c>
      <c r="X4">
        <v>50404</v>
      </c>
      <c r="Y4">
        <v>53175</v>
      </c>
      <c r="Z4">
        <v>5611</v>
      </c>
      <c r="AA4">
        <v>56978</v>
      </c>
      <c r="AB4">
        <v>135</v>
      </c>
      <c r="AC4">
        <v>19582</v>
      </c>
      <c r="AD4">
        <v>19717</v>
      </c>
      <c r="AE4">
        <v>69322</v>
      </c>
      <c r="AF4">
        <v>1046</v>
      </c>
      <c r="AG4">
        <v>5239</v>
      </c>
      <c r="AH4">
        <v>40113</v>
      </c>
      <c r="AI4">
        <v>46398</v>
      </c>
      <c r="AJ4">
        <v>256</v>
      </c>
      <c r="AK4">
        <v>6135</v>
      </c>
      <c r="AL4">
        <v>3381</v>
      </c>
      <c r="AM4">
        <v>9772</v>
      </c>
      <c r="AN4">
        <v>202187</v>
      </c>
      <c r="AP4">
        <v>6226</v>
      </c>
      <c r="AQ4">
        <v>61858</v>
      </c>
      <c r="AR4">
        <v>153728</v>
      </c>
      <c r="AS4">
        <v>215586</v>
      </c>
      <c r="AT4">
        <v>67831</v>
      </c>
      <c r="AU4">
        <v>289643</v>
      </c>
      <c r="AV4">
        <v>13147</v>
      </c>
      <c r="AW4">
        <v>43733</v>
      </c>
      <c r="AX4">
        <v>56880</v>
      </c>
      <c r="AY4">
        <v>-35429</v>
      </c>
      <c r="AZ4">
        <v>8203</v>
      </c>
      <c r="BA4">
        <v>85326</v>
      </c>
      <c r="BB4">
        <v>-5548</v>
      </c>
      <c r="BC4">
        <v>87981</v>
      </c>
      <c r="BD4">
        <v>-72</v>
      </c>
      <c r="BE4">
        <v>20410</v>
      </c>
      <c r="BF4">
        <v>-1136</v>
      </c>
      <c r="BG4">
        <v>19202</v>
      </c>
      <c r="BH4">
        <v>418277</v>
      </c>
    </row>
    <row r="5" spans="1:60">
      <c r="A5" s="45" t="s">
        <v>35</v>
      </c>
      <c r="B5">
        <v>-1981</v>
      </c>
      <c r="C5">
        <v>1385</v>
      </c>
      <c r="D5">
        <v>11093</v>
      </c>
      <c r="E5">
        <v>12478</v>
      </c>
      <c r="F5">
        <v>1140</v>
      </c>
      <c r="G5">
        <v>11637</v>
      </c>
      <c r="H5">
        <v>170</v>
      </c>
      <c r="I5">
        <v>6854</v>
      </c>
      <c r="J5">
        <v>7024</v>
      </c>
      <c r="K5">
        <v>0</v>
      </c>
      <c r="L5">
        <v>0</v>
      </c>
      <c r="M5">
        <v>134</v>
      </c>
      <c r="N5">
        <v>53</v>
      </c>
      <c r="O5">
        <v>187</v>
      </c>
      <c r="P5">
        <v>0</v>
      </c>
      <c r="Q5">
        <v>0</v>
      </c>
      <c r="R5">
        <v>0</v>
      </c>
      <c r="S5">
        <v>0</v>
      </c>
      <c r="T5">
        <v>18848</v>
      </c>
      <c r="V5">
        <v>-1981</v>
      </c>
      <c r="W5">
        <v>180</v>
      </c>
      <c r="X5">
        <v>4378</v>
      </c>
      <c r="Y5">
        <v>4558</v>
      </c>
      <c r="Z5">
        <v>104</v>
      </c>
      <c r="AA5">
        <v>2681</v>
      </c>
      <c r="AB5">
        <v>0</v>
      </c>
      <c r="AC5">
        <v>5261</v>
      </c>
      <c r="AD5">
        <v>5261</v>
      </c>
      <c r="AE5">
        <v>0</v>
      </c>
      <c r="AF5">
        <v>0</v>
      </c>
      <c r="AG5">
        <v>0</v>
      </c>
      <c r="AH5">
        <v>7</v>
      </c>
      <c r="AI5">
        <v>7</v>
      </c>
      <c r="AJ5">
        <v>0</v>
      </c>
      <c r="AK5">
        <v>0</v>
      </c>
      <c r="AL5">
        <v>0</v>
      </c>
      <c r="AM5">
        <v>0</v>
      </c>
      <c r="AN5">
        <v>7949</v>
      </c>
      <c r="AP5">
        <v>0</v>
      </c>
      <c r="AQ5">
        <v>1205</v>
      </c>
      <c r="AR5">
        <v>6715</v>
      </c>
      <c r="AS5">
        <v>7920</v>
      </c>
      <c r="AT5">
        <v>1036</v>
      </c>
      <c r="AU5">
        <v>8956</v>
      </c>
      <c r="AV5">
        <v>170</v>
      </c>
      <c r="AW5">
        <v>1593</v>
      </c>
      <c r="AX5">
        <v>1763</v>
      </c>
      <c r="AY5">
        <v>0</v>
      </c>
      <c r="AZ5">
        <v>0</v>
      </c>
      <c r="BA5">
        <v>134</v>
      </c>
      <c r="BB5">
        <v>46</v>
      </c>
      <c r="BC5">
        <v>180</v>
      </c>
      <c r="BD5">
        <v>0</v>
      </c>
      <c r="BE5">
        <v>0</v>
      </c>
      <c r="BF5">
        <v>0</v>
      </c>
      <c r="BG5">
        <v>0</v>
      </c>
      <c r="BH5">
        <v>10899</v>
      </c>
    </row>
    <row r="6" spans="1:60">
      <c r="A6" s="45" t="s">
        <v>36</v>
      </c>
      <c r="B6">
        <v>0</v>
      </c>
      <c r="C6">
        <v>6540</v>
      </c>
      <c r="D6">
        <v>25518</v>
      </c>
      <c r="E6">
        <v>32058</v>
      </c>
      <c r="F6">
        <v>2485</v>
      </c>
      <c r="G6">
        <v>34543</v>
      </c>
      <c r="H6">
        <v>351</v>
      </c>
      <c r="I6">
        <v>1852</v>
      </c>
      <c r="J6">
        <v>2203</v>
      </c>
      <c r="K6">
        <v>568</v>
      </c>
      <c r="L6">
        <v>278</v>
      </c>
      <c r="M6">
        <v>3877</v>
      </c>
      <c r="N6">
        <v>5590</v>
      </c>
      <c r="O6">
        <v>9745</v>
      </c>
      <c r="P6">
        <v>0</v>
      </c>
      <c r="Q6">
        <v>0</v>
      </c>
      <c r="R6">
        <v>0</v>
      </c>
      <c r="S6">
        <v>0</v>
      </c>
      <c r="T6">
        <v>47059</v>
      </c>
      <c r="V6">
        <v>0</v>
      </c>
      <c r="W6">
        <v>1454</v>
      </c>
      <c r="X6">
        <v>18791</v>
      </c>
      <c r="Y6">
        <v>20245</v>
      </c>
      <c r="Z6">
        <v>0</v>
      </c>
      <c r="AA6">
        <v>20245</v>
      </c>
      <c r="AB6">
        <v>0</v>
      </c>
      <c r="AC6">
        <v>280</v>
      </c>
      <c r="AD6">
        <v>280</v>
      </c>
      <c r="AE6">
        <v>416</v>
      </c>
      <c r="AF6">
        <v>0</v>
      </c>
      <c r="AG6">
        <v>0</v>
      </c>
      <c r="AH6">
        <v>1926</v>
      </c>
      <c r="AI6">
        <v>1926</v>
      </c>
      <c r="AJ6">
        <v>0</v>
      </c>
      <c r="AK6">
        <v>0</v>
      </c>
      <c r="AL6">
        <v>0</v>
      </c>
      <c r="AM6">
        <v>0</v>
      </c>
      <c r="AN6">
        <v>22867</v>
      </c>
      <c r="AP6">
        <v>0</v>
      </c>
      <c r="AQ6">
        <v>5086</v>
      </c>
      <c r="AR6">
        <v>6727</v>
      </c>
      <c r="AS6">
        <v>11813</v>
      </c>
      <c r="AT6">
        <v>2485</v>
      </c>
      <c r="AU6">
        <v>14298</v>
      </c>
      <c r="AV6">
        <v>351</v>
      </c>
      <c r="AW6">
        <v>1572</v>
      </c>
      <c r="AX6">
        <v>1923</v>
      </c>
      <c r="AY6">
        <v>152</v>
      </c>
      <c r="AZ6">
        <v>278</v>
      </c>
      <c r="BA6">
        <v>3877</v>
      </c>
      <c r="BB6">
        <v>3664</v>
      </c>
      <c r="BC6">
        <v>7819</v>
      </c>
      <c r="BD6">
        <v>0</v>
      </c>
      <c r="BE6">
        <v>0</v>
      </c>
      <c r="BF6">
        <v>0</v>
      </c>
      <c r="BG6">
        <v>0</v>
      </c>
      <c r="BH6">
        <v>24192</v>
      </c>
    </row>
    <row r="7" spans="1:60">
      <c r="A7" s="45" t="s">
        <v>37</v>
      </c>
      <c r="B7">
        <v>5059</v>
      </c>
      <c r="C7">
        <v>2431</v>
      </c>
      <c r="D7">
        <v>1646</v>
      </c>
      <c r="E7">
        <v>4077</v>
      </c>
      <c r="F7">
        <v>1514</v>
      </c>
      <c r="G7">
        <v>10650</v>
      </c>
      <c r="H7">
        <v>0</v>
      </c>
      <c r="I7">
        <v>0</v>
      </c>
      <c r="J7">
        <v>0</v>
      </c>
      <c r="K7">
        <v>114</v>
      </c>
      <c r="L7">
        <v>16</v>
      </c>
      <c r="M7">
        <v>2352</v>
      </c>
      <c r="N7">
        <v>428</v>
      </c>
      <c r="O7">
        <v>2796</v>
      </c>
      <c r="P7">
        <v>0</v>
      </c>
      <c r="Q7">
        <v>0</v>
      </c>
      <c r="R7">
        <v>0</v>
      </c>
      <c r="S7">
        <v>0</v>
      </c>
      <c r="T7">
        <v>13560</v>
      </c>
      <c r="V7">
        <v>0</v>
      </c>
      <c r="W7">
        <v>3</v>
      </c>
      <c r="X7">
        <v>0</v>
      </c>
      <c r="Y7">
        <v>3</v>
      </c>
      <c r="Z7">
        <v>0</v>
      </c>
      <c r="AA7">
        <v>3</v>
      </c>
      <c r="AB7">
        <v>0</v>
      </c>
      <c r="AC7">
        <v>0</v>
      </c>
      <c r="AD7">
        <v>0</v>
      </c>
      <c r="AE7">
        <v>6</v>
      </c>
      <c r="AF7">
        <v>0</v>
      </c>
      <c r="AG7">
        <v>516</v>
      </c>
      <c r="AH7">
        <v>0</v>
      </c>
      <c r="AI7">
        <v>516</v>
      </c>
      <c r="AJ7">
        <v>0</v>
      </c>
      <c r="AK7">
        <v>0</v>
      </c>
      <c r="AL7">
        <v>0</v>
      </c>
      <c r="AM7">
        <v>0</v>
      </c>
      <c r="AN7">
        <v>525</v>
      </c>
      <c r="AP7">
        <v>5059</v>
      </c>
      <c r="AQ7">
        <v>2428</v>
      </c>
      <c r="AR7">
        <v>1646</v>
      </c>
      <c r="AS7">
        <v>4074</v>
      </c>
      <c r="AT7">
        <v>1514</v>
      </c>
      <c r="AU7">
        <v>10647</v>
      </c>
      <c r="AV7">
        <v>0</v>
      </c>
      <c r="AW7">
        <v>0</v>
      </c>
      <c r="AX7">
        <v>0</v>
      </c>
      <c r="AY7">
        <v>108</v>
      </c>
      <c r="AZ7">
        <v>16</v>
      </c>
      <c r="BA7">
        <v>1836</v>
      </c>
      <c r="BB7">
        <v>428</v>
      </c>
      <c r="BC7">
        <v>2280</v>
      </c>
      <c r="BD7">
        <v>0</v>
      </c>
      <c r="BE7">
        <v>0</v>
      </c>
      <c r="BF7">
        <v>0</v>
      </c>
      <c r="BG7">
        <v>0</v>
      </c>
      <c r="BH7">
        <v>13035</v>
      </c>
    </row>
    <row r="8" spans="1:60">
      <c r="A8" s="45" t="s">
        <v>38</v>
      </c>
      <c r="B8">
        <v>67</v>
      </c>
      <c r="C8">
        <v>1980</v>
      </c>
      <c r="D8">
        <v>3479</v>
      </c>
      <c r="E8">
        <v>5459</v>
      </c>
      <c r="F8">
        <v>1752</v>
      </c>
      <c r="G8">
        <v>7278</v>
      </c>
      <c r="H8">
        <v>316</v>
      </c>
      <c r="I8">
        <v>755</v>
      </c>
      <c r="J8">
        <v>1071</v>
      </c>
      <c r="K8">
        <v>726</v>
      </c>
      <c r="L8">
        <v>183</v>
      </c>
      <c r="M8">
        <v>3070</v>
      </c>
      <c r="N8">
        <v>0</v>
      </c>
      <c r="O8">
        <v>3253</v>
      </c>
      <c r="P8">
        <v>0</v>
      </c>
      <c r="Q8">
        <v>1410</v>
      </c>
      <c r="R8">
        <v>0</v>
      </c>
      <c r="S8">
        <v>1410</v>
      </c>
      <c r="T8">
        <v>13738</v>
      </c>
      <c r="V8">
        <v>0</v>
      </c>
      <c r="W8">
        <v>61</v>
      </c>
      <c r="X8">
        <v>164</v>
      </c>
      <c r="Y8">
        <v>225</v>
      </c>
      <c r="Z8">
        <v>31</v>
      </c>
      <c r="AA8">
        <v>256</v>
      </c>
      <c r="AB8">
        <v>123</v>
      </c>
      <c r="AC8">
        <v>0</v>
      </c>
      <c r="AD8">
        <v>123</v>
      </c>
      <c r="AE8">
        <v>1089</v>
      </c>
      <c r="AF8">
        <v>0</v>
      </c>
      <c r="AG8">
        <v>135</v>
      </c>
      <c r="AH8">
        <v>0</v>
      </c>
      <c r="AI8">
        <v>135</v>
      </c>
      <c r="AJ8">
        <v>0</v>
      </c>
      <c r="AK8">
        <v>225</v>
      </c>
      <c r="AL8">
        <v>0</v>
      </c>
      <c r="AM8">
        <v>225</v>
      </c>
      <c r="AN8">
        <v>1828</v>
      </c>
      <c r="AP8">
        <v>67</v>
      </c>
      <c r="AQ8">
        <v>1919</v>
      </c>
      <c r="AR8">
        <v>3315</v>
      </c>
      <c r="AS8">
        <v>5234</v>
      </c>
      <c r="AT8">
        <v>1721</v>
      </c>
      <c r="AU8">
        <v>7022</v>
      </c>
      <c r="AV8">
        <v>193</v>
      </c>
      <c r="AW8">
        <v>755</v>
      </c>
      <c r="AX8">
        <v>948</v>
      </c>
      <c r="AY8">
        <v>-363</v>
      </c>
      <c r="AZ8">
        <v>183</v>
      </c>
      <c r="BA8">
        <v>2935</v>
      </c>
      <c r="BB8">
        <v>0</v>
      </c>
      <c r="BC8">
        <v>3118</v>
      </c>
      <c r="BD8">
        <v>0</v>
      </c>
      <c r="BE8">
        <v>1185</v>
      </c>
      <c r="BF8">
        <v>0</v>
      </c>
      <c r="BG8">
        <v>1185</v>
      </c>
      <c r="BH8">
        <v>11910</v>
      </c>
    </row>
    <row r="9" spans="1:60">
      <c r="A9" s="45" t="s">
        <v>39</v>
      </c>
      <c r="B9">
        <v>93</v>
      </c>
      <c r="C9">
        <v>539</v>
      </c>
      <c r="D9">
        <v>1075</v>
      </c>
      <c r="E9">
        <v>1614</v>
      </c>
      <c r="F9">
        <v>703</v>
      </c>
      <c r="G9">
        <v>2410</v>
      </c>
      <c r="H9">
        <v>91</v>
      </c>
      <c r="I9">
        <v>366</v>
      </c>
      <c r="J9">
        <v>457</v>
      </c>
      <c r="K9">
        <v>92</v>
      </c>
      <c r="L9">
        <v>36</v>
      </c>
      <c r="M9">
        <v>589</v>
      </c>
      <c r="N9">
        <v>92</v>
      </c>
      <c r="O9">
        <v>717</v>
      </c>
      <c r="P9">
        <v>0</v>
      </c>
      <c r="Q9">
        <v>0</v>
      </c>
      <c r="R9">
        <v>0</v>
      </c>
      <c r="S9">
        <v>0</v>
      </c>
      <c r="T9">
        <v>3676</v>
      </c>
      <c r="V9">
        <v>0</v>
      </c>
      <c r="W9">
        <v>10</v>
      </c>
      <c r="X9">
        <v>57</v>
      </c>
      <c r="Y9">
        <v>67</v>
      </c>
      <c r="Z9">
        <v>6</v>
      </c>
      <c r="AA9">
        <v>73</v>
      </c>
      <c r="AB9">
        <v>0</v>
      </c>
      <c r="AC9">
        <v>23</v>
      </c>
      <c r="AD9">
        <v>23</v>
      </c>
      <c r="AE9">
        <v>14</v>
      </c>
      <c r="AF9">
        <v>0</v>
      </c>
      <c r="AG9">
        <v>270</v>
      </c>
      <c r="AH9">
        <v>17</v>
      </c>
      <c r="AI9">
        <v>287</v>
      </c>
      <c r="AJ9">
        <v>0</v>
      </c>
      <c r="AK9">
        <v>0</v>
      </c>
      <c r="AL9">
        <v>0</v>
      </c>
      <c r="AM9">
        <v>0</v>
      </c>
      <c r="AN9">
        <v>397</v>
      </c>
      <c r="AP9">
        <v>93</v>
      </c>
      <c r="AQ9">
        <v>529</v>
      </c>
      <c r="AR9">
        <v>1018</v>
      </c>
      <c r="AS9">
        <v>1547</v>
      </c>
      <c r="AT9">
        <v>697</v>
      </c>
      <c r="AU9">
        <v>2337</v>
      </c>
      <c r="AV9">
        <v>91</v>
      </c>
      <c r="AW9">
        <v>343</v>
      </c>
      <c r="AX9">
        <v>434</v>
      </c>
      <c r="AY9">
        <v>78</v>
      </c>
      <c r="AZ9">
        <v>36</v>
      </c>
      <c r="BA9">
        <v>319</v>
      </c>
      <c r="BB9">
        <v>75</v>
      </c>
      <c r="BC9">
        <v>430</v>
      </c>
      <c r="BD9">
        <v>0</v>
      </c>
      <c r="BE9">
        <v>0</v>
      </c>
      <c r="BF9">
        <v>0</v>
      </c>
      <c r="BG9">
        <v>0</v>
      </c>
      <c r="BH9">
        <v>3279</v>
      </c>
    </row>
    <row r="10" spans="1:60">
      <c r="A10" s="45" t="s">
        <v>40</v>
      </c>
      <c r="B10">
        <v>0</v>
      </c>
      <c r="C10">
        <v>1275</v>
      </c>
      <c r="D10">
        <v>6633</v>
      </c>
      <c r="E10">
        <v>7908</v>
      </c>
      <c r="F10">
        <v>1134</v>
      </c>
      <c r="G10">
        <v>9042</v>
      </c>
      <c r="H10">
        <v>277</v>
      </c>
      <c r="I10">
        <v>2770</v>
      </c>
      <c r="J10">
        <v>3047</v>
      </c>
      <c r="K10">
        <v>248</v>
      </c>
      <c r="L10">
        <v>0</v>
      </c>
      <c r="M10">
        <v>3699</v>
      </c>
      <c r="N10">
        <v>830</v>
      </c>
      <c r="O10">
        <v>4529</v>
      </c>
      <c r="P10">
        <v>0</v>
      </c>
      <c r="Q10">
        <v>0</v>
      </c>
      <c r="R10">
        <v>0</v>
      </c>
      <c r="S10">
        <v>0</v>
      </c>
      <c r="T10">
        <v>16866</v>
      </c>
      <c r="V10">
        <v>0</v>
      </c>
      <c r="W10">
        <v>0</v>
      </c>
      <c r="X10">
        <v>33</v>
      </c>
      <c r="Y10">
        <v>33</v>
      </c>
      <c r="Z10">
        <v>0</v>
      </c>
      <c r="AA10">
        <v>33</v>
      </c>
      <c r="AB10">
        <v>0</v>
      </c>
      <c r="AC10">
        <v>306</v>
      </c>
      <c r="AD10">
        <v>306</v>
      </c>
      <c r="AE10">
        <v>14</v>
      </c>
      <c r="AF10">
        <v>0</v>
      </c>
      <c r="AG10">
        <v>154</v>
      </c>
      <c r="AH10">
        <v>343</v>
      </c>
      <c r="AI10">
        <v>497</v>
      </c>
      <c r="AJ10">
        <v>0</v>
      </c>
      <c r="AK10">
        <v>0</v>
      </c>
      <c r="AL10">
        <v>0</v>
      </c>
      <c r="AM10">
        <v>0</v>
      </c>
      <c r="AN10">
        <v>850</v>
      </c>
      <c r="AP10">
        <v>0</v>
      </c>
      <c r="AQ10">
        <v>1275</v>
      </c>
      <c r="AR10">
        <v>6600</v>
      </c>
      <c r="AS10">
        <v>7875</v>
      </c>
      <c r="AT10">
        <v>1134</v>
      </c>
      <c r="AU10">
        <v>9009</v>
      </c>
      <c r="AV10">
        <v>277</v>
      </c>
      <c r="AW10">
        <v>2464</v>
      </c>
      <c r="AX10">
        <v>2741</v>
      </c>
      <c r="AY10">
        <v>234</v>
      </c>
      <c r="AZ10">
        <v>0</v>
      </c>
      <c r="BA10">
        <v>3545</v>
      </c>
      <c r="BB10">
        <v>487</v>
      </c>
      <c r="BC10">
        <v>4032</v>
      </c>
      <c r="BD10">
        <v>0</v>
      </c>
      <c r="BE10">
        <v>0</v>
      </c>
      <c r="BF10">
        <v>0</v>
      </c>
      <c r="BG10">
        <v>0</v>
      </c>
      <c r="BH10">
        <v>16016</v>
      </c>
    </row>
    <row r="11" spans="1:60">
      <c r="A11" s="45" t="s">
        <v>41</v>
      </c>
      <c r="B11">
        <v>0</v>
      </c>
      <c r="C11">
        <v>1507</v>
      </c>
      <c r="D11">
        <v>2381</v>
      </c>
      <c r="E11">
        <v>3888</v>
      </c>
      <c r="F11">
        <v>1433</v>
      </c>
      <c r="G11">
        <v>5321</v>
      </c>
      <c r="H11">
        <v>0</v>
      </c>
      <c r="I11">
        <v>3687</v>
      </c>
      <c r="J11">
        <v>3687</v>
      </c>
      <c r="K11">
        <v>2840</v>
      </c>
      <c r="L11">
        <v>279</v>
      </c>
      <c r="M11">
        <v>680</v>
      </c>
      <c r="N11">
        <v>366</v>
      </c>
      <c r="O11">
        <v>1325</v>
      </c>
      <c r="P11">
        <v>0</v>
      </c>
      <c r="Q11">
        <v>0</v>
      </c>
      <c r="R11">
        <v>0</v>
      </c>
      <c r="S11">
        <v>0</v>
      </c>
      <c r="T11">
        <v>13173</v>
      </c>
      <c r="V11">
        <v>0</v>
      </c>
      <c r="W11">
        <v>0</v>
      </c>
      <c r="X11">
        <v>173</v>
      </c>
      <c r="Y11">
        <v>173</v>
      </c>
      <c r="Z11">
        <v>0</v>
      </c>
      <c r="AA11">
        <v>173</v>
      </c>
      <c r="AB11">
        <v>0</v>
      </c>
      <c r="AC11">
        <v>225</v>
      </c>
      <c r="AD11">
        <v>225</v>
      </c>
      <c r="AE11">
        <v>4485</v>
      </c>
      <c r="AF11">
        <v>125</v>
      </c>
      <c r="AG11">
        <v>125</v>
      </c>
      <c r="AH11">
        <v>125</v>
      </c>
      <c r="AI11">
        <v>375</v>
      </c>
      <c r="AJ11">
        <v>0</v>
      </c>
      <c r="AK11">
        <v>0</v>
      </c>
      <c r="AL11">
        <v>0</v>
      </c>
      <c r="AM11">
        <v>0</v>
      </c>
      <c r="AN11">
        <v>5258</v>
      </c>
      <c r="AP11">
        <v>0</v>
      </c>
      <c r="AQ11">
        <v>1507</v>
      </c>
      <c r="AR11">
        <v>2208</v>
      </c>
      <c r="AS11">
        <v>3715</v>
      </c>
      <c r="AT11">
        <v>1433</v>
      </c>
      <c r="AU11">
        <v>5148</v>
      </c>
      <c r="AV11">
        <v>0</v>
      </c>
      <c r="AW11">
        <v>3462</v>
      </c>
      <c r="AX11">
        <v>3462</v>
      </c>
      <c r="AY11">
        <v>-1645</v>
      </c>
      <c r="AZ11">
        <v>154</v>
      </c>
      <c r="BA11">
        <v>555</v>
      </c>
      <c r="BB11">
        <v>241</v>
      </c>
      <c r="BC11">
        <v>950</v>
      </c>
      <c r="BD11">
        <v>0</v>
      </c>
      <c r="BE11">
        <v>0</v>
      </c>
      <c r="BF11">
        <v>0</v>
      </c>
      <c r="BG11">
        <v>0</v>
      </c>
      <c r="BH11">
        <v>7915</v>
      </c>
    </row>
    <row r="12" spans="1:60">
      <c r="A12" s="45" t="s">
        <v>42</v>
      </c>
      <c r="B12">
        <v>0</v>
      </c>
      <c r="C12">
        <v>551</v>
      </c>
      <c r="D12">
        <v>7569</v>
      </c>
      <c r="E12">
        <v>8120</v>
      </c>
      <c r="F12">
        <v>2391</v>
      </c>
      <c r="G12">
        <v>10511</v>
      </c>
      <c r="H12">
        <v>271</v>
      </c>
      <c r="I12">
        <v>1756</v>
      </c>
      <c r="J12">
        <v>2027</v>
      </c>
      <c r="K12">
        <v>962</v>
      </c>
      <c r="L12">
        <v>242</v>
      </c>
      <c r="M12">
        <v>1858</v>
      </c>
      <c r="N12">
        <v>242</v>
      </c>
      <c r="O12">
        <v>2342</v>
      </c>
      <c r="P12">
        <v>0</v>
      </c>
      <c r="Q12">
        <v>0</v>
      </c>
      <c r="R12">
        <v>0</v>
      </c>
      <c r="S12">
        <v>0</v>
      </c>
      <c r="T12">
        <v>15842</v>
      </c>
      <c r="V12">
        <v>0</v>
      </c>
      <c r="W12">
        <v>0</v>
      </c>
      <c r="X12">
        <v>1733</v>
      </c>
      <c r="Y12">
        <v>1733</v>
      </c>
      <c r="Z12">
        <v>173</v>
      </c>
      <c r="AA12">
        <v>1906</v>
      </c>
      <c r="AB12">
        <v>11</v>
      </c>
      <c r="AC12">
        <v>293</v>
      </c>
      <c r="AD12">
        <v>304</v>
      </c>
      <c r="AE12">
        <v>1528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3738</v>
      </c>
      <c r="AP12">
        <v>0</v>
      </c>
      <c r="AQ12">
        <v>551</v>
      </c>
      <c r="AR12">
        <v>5836</v>
      </c>
      <c r="AS12">
        <v>6387</v>
      </c>
      <c r="AT12">
        <v>2218</v>
      </c>
      <c r="AU12">
        <v>8605</v>
      </c>
      <c r="AV12">
        <v>260</v>
      </c>
      <c r="AW12">
        <v>1463</v>
      </c>
      <c r="AX12">
        <v>1723</v>
      </c>
      <c r="AY12">
        <v>-566</v>
      </c>
      <c r="AZ12">
        <v>242</v>
      </c>
      <c r="BA12">
        <v>1858</v>
      </c>
      <c r="BB12">
        <v>242</v>
      </c>
      <c r="BC12">
        <v>2342</v>
      </c>
      <c r="BD12">
        <v>0</v>
      </c>
      <c r="BE12">
        <v>0</v>
      </c>
      <c r="BF12">
        <v>0</v>
      </c>
      <c r="BG12">
        <v>0</v>
      </c>
      <c r="BH12">
        <v>12104</v>
      </c>
    </row>
    <row r="13" spans="1:60">
      <c r="A13" s="45" t="s">
        <v>43</v>
      </c>
      <c r="B13">
        <v>0</v>
      </c>
      <c r="C13">
        <v>308</v>
      </c>
      <c r="D13">
        <v>3183</v>
      </c>
      <c r="E13">
        <v>3491</v>
      </c>
      <c r="F13">
        <v>580</v>
      </c>
      <c r="G13">
        <v>4071</v>
      </c>
      <c r="H13">
        <v>327</v>
      </c>
      <c r="I13">
        <v>959</v>
      </c>
      <c r="J13">
        <v>1286</v>
      </c>
      <c r="K13">
        <v>549</v>
      </c>
      <c r="L13">
        <v>219</v>
      </c>
      <c r="M13">
        <v>1893</v>
      </c>
      <c r="N13">
        <v>8</v>
      </c>
      <c r="O13">
        <v>2120</v>
      </c>
      <c r="P13">
        <v>0</v>
      </c>
      <c r="Q13">
        <v>0</v>
      </c>
      <c r="R13">
        <v>0</v>
      </c>
      <c r="S13">
        <v>0</v>
      </c>
      <c r="T13">
        <v>8026</v>
      </c>
      <c r="V13">
        <v>0</v>
      </c>
      <c r="W13">
        <v>0</v>
      </c>
      <c r="X13">
        <v>5</v>
      </c>
      <c r="Y13">
        <v>5</v>
      </c>
      <c r="Z13">
        <v>14</v>
      </c>
      <c r="AA13">
        <v>19</v>
      </c>
      <c r="AB13">
        <v>0</v>
      </c>
      <c r="AC13">
        <v>143</v>
      </c>
      <c r="AD13">
        <v>143</v>
      </c>
      <c r="AE13">
        <v>53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215</v>
      </c>
      <c r="AP13">
        <v>0</v>
      </c>
      <c r="AQ13">
        <v>308</v>
      </c>
      <c r="AR13">
        <v>3178</v>
      </c>
      <c r="AS13">
        <v>3486</v>
      </c>
      <c r="AT13">
        <v>566</v>
      </c>
      <c r="AU13">
        <v>4052</v>
      </c>
      <c r="AV13">
        <v>327</v>
      </c>
      <c r="AW13">
        <v>816</v>
      </c>
      <c r="AX13">
        <v>1143</v>
      </c>
      <c r="AY13">
        <v>496</v>
      </c>
      <c r="AZ13">
        <v>219</v>
      </c>
      <c r="BA13">
        <v>1893</v>
      </c>
      <c r="BB13">
        <v>8</v>
      </c>
      <c r="BC13">
        <v>2120</v>
      </c>
      <c r="BD13">
        <v>0</v>
      </c>
      <c r="BE13">
        <v>0</v>
      </c>
      <c r="BF13">
        <v>0</v>
      </c>
      <c r="BG13">
        <v>0</v>
      </c>
      <c r="BH13">
        <v>7811</v>
      </c>
    </row>
    <row r="14" spans="1:60">
      <c r="A14" s="45" t="s">
        <v>44</v>
      </c>
      <c r="B14">
        <v>0</v>
      </c>
      <c r="C14">
        <v>1400</v>
      </c>
      <c r="D14">
        <v>928</v>
      </c>
      <c r="E14">
        <v>2328</v>
      </c>
      <c r="F14">
        <v>1192</v>
      </c>
      <c r="G14">
        <v>3520</v>
      </c>
      <c r="H14">
        <v>268</v>
      </c>
      <c r="I14">
        <v>102</v>
      </c>
      <c r="J14">
        <v>370</v>
      </c>
      <c r="K14">
        <v>0</v>
      </c>
      <c r="L14">
        <v>227</v>
      </c>
      <c r="M14">
        <v>1042</v>
      </c>
      <c r="N14">
        <v>266</v>
      </c>
      <c r="O14">
        <v>1535</v>
      </c>
      <c r="P14">
        <v>0</v>
      </c>
      <c r="Q14">
        <v>0</v>
      </c>
      <c r="R14">
        <v>0</v>
      </c>
      <c r="S14">
        <v>0</v>
      </c>
      <c r="T14">
        <v>5425</v>
      </c>
      <c r="V14">
        <v>0</v>
      </c>
      <c r="W14">
        <v>0</v>
      </c>
      <c r="X14">
        <v>317</v>
      </c>
      <c r="Y14">
        <v>317</v>
      </c>
      <c r="Z14">
        <v>0</v>
      </c>
      <c r="AA14">
        <v>317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317</v>
      </c>
      <c r="AP14">
        <v>0</v>
      </c>
      <c r="AQ14">
        <v>1400</v>
      </c>
      <c r="AR14">
        <v>611</v>
      </c>
      <c r="AS14">
        <v>2011</v>
      </c>
      <c r="AT14">
        <v>1192</v>
      </c>
      <c r="AU14">
        <v>3203</v>
      </c>
      <c r="AV14">
        <v>268</v>
      </c>
      <c r="AW14">
        <v>102</v>
      </c>
      <c r="AX14">
        <v>370</v>
      </c>
      <c r="AY14">
        <v>0</v>
      </c>
      <c r="AZ14">
        <v>227</v>
      </c>
      <c r="BA14">
        <v>1042</v>
      </c>
      <c r="BB14">
        <v>266</v>
      </c>
      <c r="BC14">
        <v>1535</v>
      </c>
      <c r="BD14">
        <v>0</v>
      </c>
      <c r="BE14">
        <v>0</v>
      </c>
      <c r="BF14">
        <v>0</v>
      </c>
      <c r="BG14">
        <v>0</v>
      </c>
      <c r="BH14">
        <v>5108</v>
      </c>
    </row>
    <row r="15" spans="1:60">
      <c r="A15" s="45" t="s">
        <v>45</v>
      </c>
      <c r="B15">
        <v>0</v>
      </c>
      <c r="C15">
        <v>1014</v>
      </c>
      <c r="D15">
        <v>6255</v>
      </c>
      <c r="E15">
        <v>7269</v>
      </c>
      <c r="F15">
        <v>1323</v>
      </c>
      <c r="G15">
        <v>8592</v>
      </c>
      <c r="H15">
        <v>276</v>
      </c>
      <c r="I15">
        <v>259</v>
      </c>
      <c r="J15">
        <v>535</v>
      </c>
      <c r="K15">
        <v>378</v>
      </c>
      <c r="L15">
        <v>178</v>
      </c>
      <c r="M15">
        <v>1533</v>
      </c>
      <c r="N15">
        <v>102</v>
      </c>
      <c r="O15">
        <v>1813</v>
      </c>
      <c r="P15">
        <v>0</v>
      </c>
      <c r="Q15">
        <v>0</v>
      </c>
      <c r="R15">
        <v>0</v>
      </c>
      <c r="S15">
        <v>0</v>
      </c>
      <c r="T15">
        <v>11318</v>
      </c>
      <c r="V15">
        <v>0</v>
      </c>
      <c r="W15">
        <v>0</v>
      </c>
      <c r="X15">
        <v>1051</v>
      </c>
      <c r="Y15">
        <v>1051</v>
      </c>
      <c r="Z15">
        <v>79</v>
      </c>
      <c r="AA15">
        <v>1130</v>
      </c>
      <c r="AB15">
        <v>0</v>
      </c>
      <c r="AC15">
        <v>49</v>
      </c>
      <c r="AD15">
        <v>49</v>
      </c>
      <c r="AE15">
        <v>211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1390</v>
      </c>
      <c r="AP15">
        <v>0</v>
      </c>
      <c r="AQ15">
        <v>1014</v>
      </c>
      <c r="AR15">
        <v>5204</v>
      </c>
      <c r="AS15">
        <v>6218</v>
      </c>
      <c r="AT15">
        <v>1244</v>
      </c>
      <c r="AU15">
        <v>7462</v>
      </c>
      <c r="AV15">
        <v>276</v>
      </c>
      <c r="AW15">
        <v>210</v>
      </c>
      <c r="AX15">
        <v>486</v>
      </c>
      <c r="AY15">
        <v>167</v>
      </c>
      <c r="AZ15">
        <v>178</v>
      </c>
      <c r="BA15">
        <v>1533</v>
      </c>
      <c r="BB15">
        <v>102</v>
      </c>
      <c r="BC15">
        <v>1813</v>
      </c>
      <c r="BD15">
        <v>0</v>
      </c>
      <c r="BE15">
        <v>0</v>
      </c>
      <c r="BF15">
        <v>0</v>
      </c>
      <c r="BG15">
        <v>0</v>
      </c>
      <c r="BH15">
        <v>9928</v>
      </c>
    </row>
    <row r="16" spans="1:60">
      <c r="A16" s="45" t="s">
        <v>46</v>
      </c>
      <c r="B16">
        <v>0</v>
      </c>
      <c r="C16">
        <v>2325</v>
      </c>
      <c r="D16">
        <v>22287</v>
      </c>
      <c r="E16">
        <v>24612</v>
      </c>
      <c r="F16">
        <v>7577</v>
      </c>
      <c r="G16">
        <v>32189</v>
      </c>
      <c r="H16">
        <v>1370</v>
      </c>
      <c r="I16">
        <v>6442</v>
      </c>
      <c r="J16">
        <v>7812</v>
      </c>
      <c r="K16">
        <v>8355</v>
      </c>
      <c r="L16">
        <v>1175</v>
      </c>
      <c r="M16">
        <v>3175</v>
      </c>
      <c r="N16">
        <v>9777</v>
      </c>
      <c r="O16">
        <v>14127</v>
      </c>
      <c r="P16">
        <v>0</v>
      </c>
      <c r="Q16">
        <v>0</v>
      </c>
      <c r="R16">
        <v>0</v>
      </c>
      <c r="S16">
        <v>0</v>
      </c>
      <c r="T16">
        <v>62483</v>
      </c>
      <c r="V16">
        <v>0</v>
      </c>
      <c r="W16">
        <v>0</v>
      </c>
      <c r="X16">
        <v>13421</v>
      </c>
      <c r="Y16">
        <v>13421</v>
      </c>
      <c r="Z16">
        <v>3090</v>
      </c>
      <c r="AA16">
        <v>16511</v>
      </c>
      <c r="AB16">
        <v>0</v>
      </c>
      <c r="AC16">
        <v>2310</v>
      </c>
      <c r="AD16">
        <v>2310</v>
      </c>
      <c r="AE16">
        <v>27712</v>
      </c>
      <c r="AF16">
        <v>89</v>
      </c>
      <c r="AG16">
        <v>25</v>
      </c>
      <c r="AH16">
        <v>3141</v>
      </c>
      <c r="AI16">
        <v>3255</v>
      </c>
      <c r="AJ16">
        <v>0</v>
      </c>
      <c r="AK16">
        <v>0</v>
      </c>
      <c r="AL16">
        <v>0</v>
      </c>
      <c r="AM16">
        <v>0</v>
      </c>
      <c r="AN16">
        <v>49788</v>
      </c>
      <c r="AP16">
        <v>0</v>
      </c>
      <c r="AQ16">
        <v>2325</v>
      </c>
      <c r="AR16">
        <v>8866</v>
      </c>
      <c r="AS16">
        <v>11191</v>
      </c>
      <c r="AT16">
        <v>4487</v>
      </c>
      <c r="AU16">
        <v>15678</v>
      </c>
      <c r="AV16">
        <v>1370</v>
      </c>
      <c r="AW16">
        <v>4132</v>
      </c>
      <c r="AX16">
        <v>5502</v>
      </c>
      <c r="AY16">
        <v>-19357</v>
      </c>
      <c r="AZ16">
        <v>1086</v>
      </c>
      <c r="BA16">
        <v>3150</v>
      </c>
      <c r="BB16">
        <v>6636</v>
      </c>
      <c r="BC16">
        <v>10872</v>
      </c>
      <c r="BD16">
        <v>0</v>
      </c>
      <c r="BE16">
        <v>0</v>
      </c>
      <c r="BF16">
        <v>0</v>
      </c>
      <c r="BG16">
        <v>0</v>
      </c>
      <c r="BH16">
        <v>12695</v>
      </c>
    </row>
    <row r="17" spans="1:60">
      <c r="A17" s="45" t="s">
        <v>47</v>
      </c>
      <c r="B17">
        <v>0</v>
      </c>
      <c r="C17">
        <v>1324</v>
      </c>
      <c r="D17">
        <v>2729</v>
      </c>
      <c r="E17">
        <v>4053</v>
      </c>
      <c r="F17">
        <v>310</v>
      </c>
      <c r="G17">
        <v>4363</v>
      </c>
      <c r="H17">
        <v>0</v>
      </c>
      <c r="I17">
        <v>106</v>
      </c>
      <c r="J17">
        <v>106</v>
      </c>
      <c r="K17">
        <v>93</v>
      </c>
      <c r="L17">
        <v>31</v>
      </c>
      <c r="M17">
        <v>3023</v>
      </c>
      <c r="N17">
        <v>393</v>
      </c>
      <c r="O17">
        <v>3447</v>
      </c>
      <c r="P17">
        <v>183</v>
      </c>
      <c r="Q17">
        <v>0</v>
      </c>
      <c r="R17">
        <v>0</v>
      </c>
      <c r="S17">
        <v>183</v>
      </c>
      <c r="T17">
        <v>8192</v>
      </c>
      <c r="V17">
        <v>0</v>
      </c>
      <c r="W17">
        <v>2</v>
      </c>
      <c r="X17">
        <v>554</v>
      </c>
      <c r="Y17">
        <v>556</v>
      </c>
      <c r="Z17">
        <v>0</v>
      </c>
      <c r="AA17">
        <v>556</v>
      </c>
      <c r="AB17">
        <v>0</v>
      </c>
      <c r="AC17">
        <v>22</v>
      </c>
      <c r="AD17">
        <v>22</v>
      </c>
      <c r="AE17">
        <v>37</v>
      </c>
      <c r="AF17">
        <v>0</v>
      </c>
      <c r="AG17">
        <v>0</v>
      </c>
      <c r="AH17">
        <v>6</v>
      </c>
      <c r="AI17">
        <v>6</v>
      </c>
      <c r="AJ17">
        <v>256</v>
      </c>
      <c r="AK17">
        <v>0</v>
      </c>
      <c r="AL17">
        <v>0</v>
      </c>
      <c r="AM17">
        <v>256</v>
      </c>
      <c r="AN17">
        <v>877</v>
      </c>
      <c r="AP17">
        <v>0</v>
      </c>
      <c r="AQ17">
        <v>1322</v>
      </c>
      <c r="AR17">
        <v>2175</v>
      </c>
      <c r="AS17">
        <v>3497</v>
      </c>
      <c r="AT17">
        <v>310</v>
      </c>
      <c r="AU17">
        <v>3807</v>
      </c>
      <c r="AV17">
        <v>0</v>
      </c>
      <c r="AW17">
        <v>84</v>
      </c>
      <c r="AX17">
        <v>84</v>
      </c>
      <c r="AY17">
        <v>56</v>
      </c>
      <c r="AZ17">
        <v>31</v>
      </c>
      <c r="BA17">
        <v>3023</v>
      </c>
      <c r="BB17">
        <v>387</v>
      </c>
      <c r="BC17">
        <v>3441</v>
      </c>
      <c r="BD17">
        <v>-73</v>
      </c>
      <c r="BE17">
        <v>0</v>
      </c>
      <c r="BF17">
        <v>0</v>
      </c>
      <c r="BG17">
        <v>-73</v>
      </c>
      <c r="BH17">
        <v>7315</v>
      </c>
    </row>
    <row r="18" spans="1:60">
      <c r="A18" s="45" t="s">
        <v>48</v>
      </c>
      <c r="B18">
        <v>255</v>
      </c>
      <c r="C18">
        <v>1232</v>
      </c>
      <c r="D18">
        <v>3781</v>
      </c>
      <c r="E18">
        <v>5013</v>
      </c>
      <c r="F18">
        <v>1317</v>
      </c>
      <c r="G18">
        <v>6585</v>
      </c>
      <c r="H18">
        <v>466</v>
      </c>
      <c r="I18">
        <v>1520</v>
      </c>
      <c r="J18">
        <v>1986</v>
      </c>
      <c r="K18">
        <v>223</v>
      </c>
      <c r="L18">
        <v>264</v>
      </c>
      <c r="M18">
        <v>2039</v>
      </c>
      <c r="N18">
        <v>384</v>
      </c>
      <c r="O18">
        <v>2687</v>
      </c>
      <c r="P18">
        <v>0</v>
      </c>
      <c r="Q18">
        <v>0</v>
      </c>
      <c r="R18">
        <v>0</v>
      </c>
      <c r="S18">
        <v>0</v>
      </c>
      <c r="T18">
        <v>11481</v>
      </c>
      <c r="V18">
        <v>7</v>
      </c>
      <c r="W18">
        <v>0</v>
      </c>
      <c r="X18">
        <v>164</v>
      </c>
      <c r="Y18">
        <v>164</v>
      </c>
      <c r="Z18">
        <v>20</v>
      </c>
      <c r="AA18">
        <v>191</v>
      </c>
      <c r="AB18">
        <v>0</v>
      </c>
      <c r="AC18">
        <v>73</v>
      </c>
      <c r="AD18">
        <v>73</v>
      </c>
      <c r="AE18">
        <v>223</v>
      </c>
      <c r="AF18">
        <v>56</v>
      </c>
      <c r="AG18">
        <v>231</v>
      </c>
      <c r="AH18">
        <v>0</v>
      </c>
      <c r="AI18">
        <v>287</v>
      </c>
      <c r="AJ18">
        <v>0</v>
      </c>
      <c r="AK18">
        <v>0</v>
      </c>
      <c r="AL18">
        <v>0</v>
      </c>
      <c r="AM18">
        <v>0</v>
      </c>
      <c r="AN18">
        <v>774</v>
      </c>
      <c r="AP18">
        <v>248</v>
      </c>
      <c r="AQ18">
        <v>1232</v>
      </c>
      <c r="AR18">
        <v>3617</v>
      </c>
      <c r="AS18">
        <v>4849</v>
      </c>
      <c r="AT18">
        <v>1297</v>
      </c>
      <c r="AU18">
        <v>6394</v>
      </c>
      <c r="AV18">
        <v>466</v>
      </c>
      <c r="AW18">
        <v>1447</v>
      </c>
      <c r="AX18">
        <v>1913</v>
      </c>
      <c r="AY18">
        <v>0</v>
      </c>
      <c r="AZ18">
        <v>208</v>
      </c>
      <c r="BA18">
        <v>1808</v>
      </c>
      <c r="BB18">
        <v>384</v>
      </c>
      <c r="BC18">
        <v>2400</v>
      </c>
      <c r="BD18">
        <v>0</v>
      </c>
      <c r="BE18">
        <v>0</v>
      </c>
      <c r="BF18">
        <v>0</v>
      </c>
      <c r="BG18">
        <v>0</v>
      </c>
      <c r="BH18">
        <v>10707</v>
      </c>
    </row>
    <row r="19" spans="1:60">
      <c r="A19" s="45" t="s">
        <v>49</v>
      </c>
      <c r="B19">
        <v>-9</v>
      </c>
      <c r="C19">
        <v>3790</v>
      </c>
      <c r="D19">
        <v>11779</v>
      </c>
      <c r="E19">
        <v>15569</v>
      </c>
      <c r="F19">
        <v>3918</v>
      </c>
      <c r="G19">
        <v>19478</v>
      </c>
      <c r="H19">
        <v>271</v>
      </c>
      <c r="I19">
        <v>4311</v>
      </c>
      <c r="J19">
        <v>4582</v>
      </c>
      <c r="K19">
        <v>2779</v>
      </c>
      <c r="L19">
        <v>875</v>
      </c>
      <c r="M19">
        <v>5941</v>
      </c>
      <c r="N19">
        <v>3695</v>
      </c>
      <c r="O19">
        <v>10511</v>
      </c>
      <c r="P19">
        <v>0</v>
      </c>
      <c r="Q19">
        <v>0</v>
      </c>
      <c r="R19">
        <v>0</v>
      </c>
      <c r="S19">
        <v>0</v>
      </c>
      <c r="T19">
        <v>37350</v>
      </c>
      <c r="V19">
        <v>0</v>
      </c>
      <c r="W19">
        <v>0</v>
      </c>
      <c r="X19">
        <v>469</v>
      </c>
      <c r="Y19">
        <v>469</v>
      </c>
      <c r="Z19">
        <v>18</v>
      </c>
      <c r="AA19">
        <v>487</v>
      </c>
      <c r="AB19">
        <v>0</v>
      </c>
      <c r="AC19">
        <v>206</v>
      </c>
      <c r="AD19">
        <v>206</v>
      </c>
      <c r="AE19">
        <v>2958</v>
      </c>
      <c r="AF19">
        <v>5</v>
      </c>
      <c r="AG19">
        <v>25</v>
      </c>
      <c r="AH19">
        <v>1387</v>
      </c>
      <c r="AI19">
        <v>1417</v>
      </c>
      <c r="AJ19">
        <v>0</v>
      </c>
      <c r="AK19">
        <v>0</v>
      </c>
      <c r="AL19">
        <v>0</v>
      </c>
      <c r="AM19">
        <v>0</v>
      </c>
      <c r="AN19">
        <v>5068</v>
      </c>
      <c r="AP19">
        <v>-9</v>
      </c>
      <c r="AQ19">
        <v>3790</v>
      </c>
      <c r="AR19">
        <v>11310</v>
      </c>
      <c r="AS19">
        <v>15100</v>
      </c>
      <c r="AT19">
        <v>3900</v>
      </c>
      <c r="AU19">
        <v>18991</v>
      </c>
      <c r="AV19">
        <v>271</v>
      </c>
      <c r="AW19">
        <v>4105</v>
      </c>
      <c r="AX19">
        <v>4376</v>
      </c>
      <c r="AY19">
        <v>-179</v>
      </c>
      <c r="AZ19">
        <v>870</v>
      </c>
      <c r="BA19">
        <v>5916</v>
      </c>
      <c r="BB19">
        <v>2308</v>
      </c>
      <c r="BC19">
        <v>9094</v>
      </c>
      <c r="BD19">
        <v>0</v>
      </c>
      <c r="BE19">
        <v>0</v>
      </c>
      <c r="BF19">
        <v>0</v>
      </c>
      <c r="BG19">
        <v>0</v>
      </c>
      <c r="BH19">
        <v>32282</v>
      </c>
    </row>
    <row r="20" spans="1:60">
      <c r="A20" s="45" t="s">
        <v>50</v>
      </c>
      <c r="B20">
        <v>0</v>
      </c>
      <c r="C20">
        <v>1551</v>
      </c>
      <c r="D20">
        <v>12102</v>
      </c>
      <c r="E20">
        <v>13653</v>
      </c>
      <c r="F20">
        <v>10171</v>
      </c>
      <c r="G20">
        <v>23824</v>
      </c>
      <c r="H20">
        <v>3189</v>
      </c>
      <c r="I20">
        <v>6986</v>
      </c>
      <c r="J20">
        <v>10175</v>
      </c>
      <c r="K20">
        <v>6948</v>
      </c>
      <c r="L20">
        <v>1052</v>
      </c>
      <c r="M20">
        <v>10049</v>
      </c>
      <c r="N20">
        <v>361</v>
      </c>
      <c r="O20">
        <v>11462</v>
      </c>
      <c r="P20">
        <v>0</v>
      </c>
      <c r="Q20">
        <v>0</v>
      </c>
      <c r="R20">
        <v>0</v>
      </c>
      <c r="S20">
        <v>0</v>
      </c>
      <c r="T20">
        <v>52409</v>
      </c>
      <c r="V20">
        <v>0</v>
      </c>
      <c r="W20">
        <v>5</v>
      </c>
      <c r="X20">
        <v>4065</v>
      </c>
      <c r="Y20">
        <v>4070</v>
      </c>
      <c r="Z20">
        <v>195</v>
      </c>
      <c r="AA20">
        <v>4265</v>
      </c>
      <c r="AB20">
        <v>0</v>
      </c>
      <c r="AC20">
        <v>1976</v>
      </c>
      <c r="AD20">
        <v>1976</v>
      </c>
      <c r="AE20">
        <v>19530</v>
      </c>
      <c r="AF20">
        <v>0</v>
      </c>
      <c r="AG20">
        <v>0</v>
      </c>
      <c r="AH20">
        <v>2208</v>
      </c>
      <c r="AI20">
        <v>2208</v>
      </c>
      <c r="AJ20">
        <v>0</v>
      </c>
      <c r="AK20">
        <v>0</v>
      </c>
      <c r="AL20">
        <v>0</v>
      </c>
      <c r="AM20">
        <v>0</v>
      </c>
      <c r="AN20">
        <v>27979</v>
      </c>
      <c r="AP20">
        <v>0</v>
      </c>
      <c r="AQ20">
        <v>1546</v>
      </c>
      <c r="AR20">
        <v>8037</v>
      </c>
      <c r="AS20">
        <v>9583</v>
      </c>
      <c r="AT20">
        <v>9976</v>
      </c>
      <c r="AU20">
        <v>19559</v>
      </c>
      <c r="AV20">
        <v>3189</v>
      </c>
      <c r="AW20">
        <v>5010</v>
      </c>
      <c r="AX20">
        <v>8199</v>
      </c>
      <c r="AY20">
        <v>-12582</v>
      </c>
      <c r="AZ20">
        <v>1052</v>
      </c>
      <c r="BA20">
        <v>10049</v>
      </c>
      <c r="BB20">
        <v>-1847</v>
      </c>
      <c r="BC20">
        <v>9254</v>
      </c>
      <c r="BD20">
        <v>0</v>
      </c>
      <c r="BE20">
        <v>0</v>
      </c>
      <c r="BF20">
        <v>0</v>
      </c>
      <c r="BG20">
        <v>0</v>
      </c>
      <c r="BH20">
        <v>24430</v>
      </c>
    </row>
    <row r="21" spans="1:60">
      <c r="A21" s="45" t="s">
        <v>51</v>
      </c>
      <c r="B21">
        <v>0</v>
      </c>
      <c r="C21">
        <v>4954</v>
      </c>
      <c r="D21">
        <v>12382</v>
      </c>
      <c r="E21">
        <v>17336</v>
      </c>
      <c r="F21">
        <v>6392</v>
      </c>
      <c r="G21">
        <v>23728</v>
      </c>
      <c r="H21">
        <v>260</v>
      </c>
      <c r="I21">
        <v>1224</v>
      </c>
      <c r="J21">
        <v>1484</v>
      </c>
      <c r="K21">
        <v>1119</v>
      </c>
      <c r="L21">
        <v>239</v>
      </c>
      <c r="M21">
        <v>5092</v>
      </c>
      <c r="N21">
        <v>811</v>
      </c>
      <c r="O21">
        <v>6142</v>
      </c>
      <c r="P21">
        <v>0</v>
      </c>
      <c r="Q21">
        <v>1374</v>
      </c>
      <c r="R21">
        <v>0</v>
      </c>
      <c r="S21">
        <v>1374</v>
      </c>
      <c r="T21">
        <v>33847</v>
      </c>
      <c r="V21">
        <v>0</v>
      </c>
      <c r="W21">
        <v>46</v>
      </c>
      <c r="X21">
        <v>383</v>
      </c>
      <c r="Y21">
        <v>429</v>
      </c>
      <c r="Z21">
        <v>1342</v>
      </c>
      <c r="AA21">
        <v>1771</v>
      </c>
      <c r="AB21">
        <v>0</v>
      </c>
      <c r="AC21">
        <v>538</v>
      </c>
      <c r="AD21">
        <v>538</v>
      </c>
      <c r="AE21">
        <v>1519</v>
      </c>
      <c r="AF21">
        <v>0</v>
      </c>
      <c r="AG21">
        <v>183</v>
      </c>
      <c r="AH21">
        <v>42</v>
      </c>
      <c r="AI21">
        <v>225</v>
      </c>
      <c r="AJ21">
        <v>0</v>
      </c>
      <c r="AK21">
        <v>1346</v>
      </c>
      <c r="AL21">
        <v>0</v>
      </c>
      <c r="AM21">
        <v>1346</v>
      </c>
      <c r="AN21">
        <v>5399</v>
      </c>
      <c r="AP21">
        <v>0</v>
      </c>
      <c r="AQ21">
        <v>4908</v>
      </c>
      <c r="AR21">
        <v>11999</v>
      </c>
      <c r="AS21">
        <v>16907</v>
      </c>
      <c r="AT21">
        <v>5050</v>
      </c>
      <c r="AU21">
        <v>21957</v>
      </c>
      <c r="AV21">
        <v>260</v>
      </c>
      <c r="AW21">
        <v>686</v>
      </c>
      <c r="AX21">
        <v>946</v>
      </c>
      <c r="AY21">
        <v>-400</v>
      </c>
      <c r="AZ21">
        <v>239</v>
      </c>
      <c r="BA21">
        <v>4909</v>
      </c>
      <c r="BB21">
        <v>769</v>
      </c>
      <c r="BC21">
        <v>5917</v>
      </c>
      <c r="BD21">
        <v>0</v>
      </c>
      <c r="BE21">
        <v>28</v>
      </c>
      <c r="BF21">
        <v>0</v>
      </c>
      <c r="BG21">
        <v>28</v>
      </c>
      <c r="BH21">
        <v>28448</v>
      </c>
    </row>
    <row r="22" spans="1:60">
      <c r="A22" s="45" t="s">
        <v>52</v>
      </c>
      <c r="B22">
        <v>0</v>
      </c>
      <c r="C22">
        <v>473</v>
      </c>
      <c r="D22">
        <v>1168</v>
      </c>
      <c r="E22">
        <v>1641</v>
      </c>
      <c r="F22">
        <v>1426</v>
      </c>
      <c r="G22">
        <v>3067</v>
      </c>
      <c r="H22">
        <v>293</v>
      </c>
      <c r="I22">
        <v>249</v>
      </c>
      <c r="J22">
        <v>542</v>
      </c>
      <c r="K22">
        <v>297</v>
      </c>
      <c r="L22">
        <v>171</v>
      </c>
      <c r="M22">
        <v>1478</v>
      </c>
      <c r="N22">
        <v>35</v>
      </c>
      <c r="O22">
        <v>1684</v>
      </c>
      <c r="P22">
        <v>0</v>
      </c>
      <c r="Q22">
        <v>0</v>
      </c>
      <c r="R22">
        <v>0</v>
      </c>
      <c r="S22">
        <v>0</v>
      </c>
      <c r="T22">
        <v>5590</v>
      </c>
      <c r="V22">
        <v>0</v>
      </c>
      <c r="W22">
        <v>4</v>
      </c>
      <c r="X22">
        <v>196</v>
      </c>
      <c r="Y22">
        <v>200</v>
      </c>
      <c r="Z22">
        <v>48</v>
      </c>
      <c r="AA22">
        <v>248</v>
      </c>
      <c r="AB22">
        <v>0</v>
      </c>
      <c r="AC22">
        <v>0</v>
      </c>
      <c r="AD22">
        <v>0</v>
      </c>
      <c r="AE22">
        <v>328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576</v>
      </c>
      <c r="AP22">
        <v>0</v>
      </c>
      <c r="AQ22">
        <v>469</v>
      </c>
      <c r="AR22">
        <v>972</v>
      </c>
      <c r="AS22">
        <v>1441</v>
      </c>
      <c r="AT22">
        <v>1378</v>
      </c>
      <c r="AU22">
        <v>2819</v>
      </c>
      <c r="AV22">
        <v>293</v>
      </c>
      <c r="AW22">
        <v>249</v>
      </c>
      <c r="AX22">
        <v>542</v>
      </c>
      <c r="AY22">
        <v>-31</v>
      </c>
      <c r="AZ22">
        <v>171</v>
      </c>
      <c r="BA22">
        <v>1478</v>
      </c>
      <c r="BB22">
        <v>35</v>
      </c>
      <c r="BC22">
        <v>1684</v>
      </c>
      <c r="BD22">
        <v>0</v>
      </c>
      <c r="BE22">
        <v>0</v>
      </c>
      <c r="BF22">
        <v>0</v>
      </c>
      <c r="BG22">
        <v>0</v>
      </c>
      <c r="BH22">
        <v>5014</v>
      </c>
    </row>
    <row r="23" spans="1:60">
      <c r="A23" s="45" t="s">
        <v>53</v>
      </c>
      <c r="B23">
        <v>0</v>
      </c>
      <c r="C23">
        <v>921</v>
      </c>
      <c r="D23">
        <v>1627</v>
      </c>
      <c r="E23">
        <v>2548</v>
      </c>
      <c r="F23">
        <v>1258</v>
      </c>
      <c r="G23">
        <v>3806</v>
      </c>
      <c r="H23">
        <v>258</v>
      </c>
      <c r="I23">
        <v>1337</v>
      </c>
      <c r="J23">
        <v>1595</v>
      </c>
      <c r="K23">
        <v>135</v>
      </c>
      <c r="L23">
        <v>86</v>
      </c>
      <c r="M23">
        <v>494</v>
      </c>
      <c r="N23">
        <v>199</v>
      </c>
      <c r="O23">
        <v>779</v>
      </c>
      <c r="P23">
        <v>0</v>
      </c>
      <c r="Q23">
        <v>0</v>
      </c>
      <c r="R23">
        <v>0</v>
      </c>
      <c r="S23">
        <v>0</v>
      </c>
      <c r="T23">
        <v>6315</v>
      </c>
      <c r="V23">
        <v>0</v>
      </c>
      <c r="W23">
        <v>0</v>
      </c>
      <c r="X23">
        <v>4</v>
      </c>
      <c r="Y23">
        <v>4</v>
      </c>
      <c r="Z23">
        <v>124</v>
      </c>
      <c r="AA23">
        <v>128</v>
      </c>
      <c r="AB23">
        <v>0</v>
      </c>
      <c r="AC23">
        <v>107</v>
      </c>
      <c r="AD23">
        <v>107</v>
      </c>
      <c r="AE23">
        <v>0</v>
      </c>
      <c r="AF23">
        <v>33</v>
      </c>
      <c r="AG23">
        <v>52</v>
      </c>
      <c r="AH23">
        <v>0</v>
      </c>
      <c r="AI23">
        <v>85</v>
      </c>
      <c r="AJ23">
        <v>0</v>
      </c>
      <c r="AK23">
        <v>0</v>
      </c>
      <c r="AL23">
        <v>0</v>
      </c>
      <c r="AM23">
        <v>0</v>
      </c>
      <c r="AN23">
        <v>320</v>
      </c>
      <c r="AP23">
        <v>0</v>
      </c>
      <c r="AQ23">
        <v>921</v>
      </c>
      <c r="AR23">
        <v>1623</v>
      </c>
      <c r="AS23">
        <v>2544</v>
      </c>
      <c r="AT23">
        <v>1134</v>
      </c>
      <c r="AU23">
        <v>3678</v>
      </c>
      <c r="AV23">
        <v>258</v>
      </c>
      <c r="AW23">
        <v>1230</v>
      </c>
      <c r="AX23">
        <v>1488</v>
      </c>
      <c r="AY23">
        <v>135</v>
      </c>
      <c r="AZ23">
        <v>53</v>
      </c>
      <c r="BA23">
        <v>442</v>
      </c>
      <c r="BB23">
        <v>199</v>
      </c>
      <c r="BC23">
        <v>694</v>
      </c>
      <c r="BD23">
        <v>0</v>
      </c>
      <c r="BE23">
        <v>0</v>
      </c>
      <c r="BF23">
        <v>0</v>
      </c>
      <c r="BG23">
        <v>0</v>
      </c>
      <c r="BH23">
        <v>5995</v>
      </c>
    </row>
    <row r="24" spans="1:60">
      <c r="A24" s="45" t="s">
        <v>54</v>
      </c>
      <c r="B24">
        <v>0</v>
      </c>
      <c r="C24">
        <v>1773</v>
      </c>
      <c r="D24">
        <v>2193</v>
      </c>
      <c r="E24">
        <v>3966</v>
      </c>
      <c r="F24">
        <v>992</v>
      </c>
      <c r="G24">
        <v>4958</v>
      </c>
      <c r="H24">
        <v>248</v>
      </c>
      <c r="I24">
        <v>1420</v>
      </c>
      <c r="J24">
        <v>1668</v>
      </c>
      <c r="K24">
        <v>425</v>
      </c>
      <c r="L24">
        <v>0</v>
      </c>
      <c r="M24">
        <v>496</v>
      </c>
      <c r="N24">
        <v>252</v>
      </c>
      <c r="O24">
        <v>748</v>
      </c>
      <c r="P24">
        <v>0</v>
      </c>
      <c r="Q24">
        <v>0</v>
      </c>
      <c r="R24">
        <v>0</v>
      </c>
      <c r="S24">
        <v>0</v>
      </c>
      <c r="T24">
        <v>7799</v>
      </c>
      <c r="V24">
        <v>0</v>
      </c>
      <c r="W24">
        <v>3</v>
      </c>
      <c r="X24">
        <v>358</v>
      </c>
      <c r="Y24">
        <v>361</v>
      </c>
      <c r="Z24">
        <v>9</v>
      </c>
      <c r="AA24">
        <v>370</v>
      </c>
      <c r="AB24">
        <v>0</v>
      </c>
      <c r="AC24">
        <v>193</v>
      </c>
      <c r="AD24">
        <v>193</v>
      </c>
      <c r="AE24">
        <v>681</v>
      </c>
      <c r="AF24">
        <v>0</v>
      </c>
      <c r="AG24">
        <v>209</v>
      </c>
      <c r="AH24">
        <v>0</v>
      </c>
      <c r="AI24">
        <v>209</v>
      </c>
      <c r="AJ24">
        <v>0</v>
      </c>
      <c r="AK24">
        <v>0</v>
      </c>
      <c r="AL24">
        <v>0</v>
      </c>
      <c r="AM24">
        <v>0</v>
      </c>
      <c r="AN24">
        <v>1453</v>
      </c>
      <c r="AP24">
        <v>0</v>
      </c>
      <c r="AQ24">
        <v>1770</v>
      </c>
      <c r="AR24">
        <v>1835</v>
      </c>
      <c r="AS24">
        <v>3605</v>
      </c>
      <c r="AT24">
        <v>983</v>
      </c>
      <c r="AU24">
        <v>4588</v>
      </c>
      <c r="AV24">
        <v>248</v>
      </c>
      <c r="AW24">
        <v>1227</v>
      </c>
      <c r="AX24">
        <v>1475</v>
      </c>
      <c r="AY24">
        <v>-256</v>
      </c>
      <c r="AZ24">
        <v>0</v>
      </c>
      <c r="BA24">
        <v>287</v>
      </c>
      <c r="BB24">
        <v>252</v>
      </c>
      <c r="BC24">
        <v>539</v>
      </c>
      <c r="BD24">
        <v>0</v>
      </c>
      <c r="BE24">
        <v>0</v>
      </c>
      <c r="BF24">
        <v>0</v>
      </c>
      <c r="BG24">
        <v>0</v>
      </c>
      <c r="BH24">
        <v>6346</v>
      </c>
    </row>
    <row r="25" spans="1:60">
      <c r="A25" s="45" t="s">
        <v>55</v>
      </c>
      <c r="B25">
        <v>0</v>
      </c>
      <c r="C25">
        <v>844</v>
      </c>
      <c r="D25">
        <v>6097</v>
      </c>
      <c r="E25">
        <v>6941</v>
      </c>
      <c r="F25">
        <v>1692</v>
      </c>
      <c r="G25">
        <v>8633</v>
      </c>
      <c r="H25">
        <v>306</v>
      </c>
      <c r="I25">
        <v>438</v>
      </c>
      <c r="J25">
        <v>744</v>
      </c>
      <c r="K25">
        <v>279</v>
      </c>
      <c r="L25">
        <v>283</v>
      </c>
      <c r="M25">
        <v>2411</v>
      </c>
      <c r="N25">
        <v>0</v>
      </c>
      <c r="O25">
        <v>2694</v>
      </c>
      <c r="P25">
        <v>0</v>
      </c>
      <c r="Q25">
        <v>0</v>
      </c>
      <c r="R25">
        <v>0</v>
      </c>
      <c r="S25">
        <v>0</v>
      </c>
      <c r="T25">
        <v>12350</v>
      </c>
      <c r="V25">
        <v>0</v>
      </c>
      <c r="W25">
        <v>1</v>
      </c>
      <c r="X25">
        <v>332</v>
      </c>
      <c r="Y25">
        <v>333</v>
      </c>
      <c r="Z25">
        <v>21</v>
      </c>
      <c r="AA25">
        <v>354</v>
      </c>
      <c r="AB25">
        <v>0</v>
      </c>
      <c r="AC25">
        <v>7</v>
      </c>
      <c r="AD25">
        <v>7</v>
      </c>
      <c r="AE25">
        <v>165</v>
      </c>
      <c r="AF25">
        <v>0</v>
      </c>
      <c r="AG25">
        <v>2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528</v>
      </c>
      <c r="AP25">
        <v>0</v>
      </c>
      <c r="AQ25">
        <v>843</v>
      </c>
      <c r="AR25">
        <v>5765</v>
      </c>
      <c r="AS25">
        <v>6608</v>
      </c>
      <c r="AT25">
        <v>1671</v>
      </c>
      <c r="AU25">
        <v>8279</v>
      </c>
      <c r="AV25">
        <v>306</v>
      </c>
      <c r="AW25">
        <v>431</v>
      </c>
      <c r="AX25">
        <v>737</v>
      </c>
      <c r="AY25">
        <v>114</v>
      </c>
      <c r="AZ25">
        <v>283</v>
      </c>
      <c r="BA25">
        <v>2409</v>
      </c>
      <c r="BB25">
        <v>0</v>
      </c>
      <c r="BC25">
        <v>2692</v>
      </c>
      <c r="BD25">
        <v>0</v>
      </c>
      <c r="BE25">
        <v>0</v>
      </c>
      <c r="BF25">
        <v>0</v>
      </c>
      <c r="BG25">
        <v>0</v>
      </c>
      <c r="BH25">
        <v>11822</v>
      </c>
    </row>
    <row r="26" spans="1:60">
      <c r="A26" s="45" t="s">
        <v>56</v>
      </c>
      <c r="B26">
        <v>0</v>
      </c>
      <c r="C26">
        <v>4181</v>
      </c>
      <c r="D26">
        <v>8244</v>
      </c>
      <c r="E26">
        <v>12425</v>
      </c>
      <c r="F26">
        <v>5160</v>
      </c>
      <c r="G26">
        <v>17585</v>
      </c>
      <c r="H26">
        <v>997</v>
      </c>
      <c r="I26">
        <v>2077</v>
      </c>
      <c r="J26">
        <v>3074</v>
      </c>
      <c r="K26">
        <v>0</v>
      </c>
      <c r="L26">
        <v>575</v>
      </c>
      <c r="M26">
        <v>5595</v>
      </c>
      <c r="N26">
        <v>0</v>
      </c>
      <c r="O26">
        <v>6170</v>
      </c>
      <c r="P26">
        <v>0</v>
      </c>
      <c r="Q26">
        <v>0</v>
      </c>
      <c r="R26">
        <v>0</v>
      </c>
      <c r="S26">
        <v>0</v>
      </c>
      <c r="T26">
        <v>26829</v>
      </c>
      <c r="V26">
        <v>0</v>
      </c>
      <c r="W26">
        <v>0</v>
      </c>
      <c r="X26">
        <v>639</v>
      </c>
      <c r="Y26">
        <v>639</v>
      </c>
      <c r="Z26">
        <v>10</v>
      </c>
      <c r="AA26">
        <v>649</v>
      </c>
      <c r="AB26">
        <v>0</v>
      </c>
      <c r="AC26">
        <v>128</v>
      </c>
      <c r="AD26">
        <v>128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777</v>
      </c>
      <c r="AP26">
        <v>0</v>
      </c>
      <c r="AQ26">
        <v>4181</v>
      </c>
      <c r="AR26">
        <v>7605</v>
      </c>
      <c r="AS26">
        <v>11786</v>
      </c>
      <c r="AT26">
        <v>5150</v>
      </c>
      <c r="AU26">
        <v>16936</v>
      </c>
      <c r="AV26">
        <v>997</v>
      </c>
      <c r="AW26">
        <v>1949</v>
      </c>
      <c r="AX26">
        <v>2946</v>
      </c>
      <c r="AY26">
        <v>0</v>
      </c>
      <c r="AZ26">
        <v>575</v>
      </c>
      <c r="BA26">
        <v>5595</v>
      </c>
      <c r="BB26">
        <v>0</v>
      </c>
      <c r="BC26">
        <v>6170</v>
      </c>
      <c r="BD26">
        <v>0</v>
      </c>
      <c r="BE26">
        <v>0</v>
      </c>
      <c r="BF26">
        <v>0</v>
      </c>
      <c r="BG26">
        <v>0</v>
      </c>
      <c r="BH26">
        <v>26052</v>
      </c>
    </row>
    <row r="27" spans="1:60">
      <c r="A27" s="45" t="s">
        <v>57</v>
      </c>
      <c r="B27">
        <v>0</v>
      </c>
      <c r="C27">
        <v>634</v>
      </c>
      <c r="D27">
        <v>1797</v>
      </c>
      <c r="E27">
        <v>2431</v>
      </c>
      <c r="F27">
        <v>232</v>
      </c>
      <c r="G27">
        <v>2663</v>
      </c>
      <c r="H27">
        <v>37</v>
      </c>
      <c r="I27">
        <v>354</v>
      </c>
      <c r="J27">
        <v>391</v>
      </c>
      <c r="K27">
        <v>98</v>
      </c>
      <c r="L27">
        <v>139</v>
      </c>
      <c r="M27">
        <v>2195</v>
      </c>
      <c r="N27">
        <v>390</v>
      </c>
      <c r="O27">
        <v>2724</v>
      </c>
      <c r="P27">
        <v>0</v>
      </c>
      <c r="Q27">
        <v>9927</v>
      </c>
      <c r="R27">
        <v>0</v>
      </c>
      <c r="S27">
        <v>9927</v>
      </c>
      <c r="T27">
        <v>15803</v>
      </c>
      <c r="V27">
        <v>0</v>
      </c>
      <c r="W27">
        <v>0</v>
      </c>
      <c r="X27">
        <v>116</v>
      </c>
      <c r="Y27">
        <v>116</v>
      </c>
      <c r="Z27">
        <v>1</v>
      </c>
      <c r="AA27">
        <v>117</v>
      </c>
      <c r="AB27">
        <v>0</v>
      </c>
      <c r="AC27">
        <v>37</v>
      </c>
      <c r="AD27">
        <v>37</v>
      </c>
      <c r="AE27">
        <v>85</v>
      </c>
      <c r="AF27">
        <v>10</v>
      </c>
      <c r="AG27">
        <v>10</v>
      </c>
      <c r="AH27">
        <v>101</v>
      </c>
      <c r="AI27">
        <v>121</v>
      </c>
      <c r="AJ27">
        <v>0</v>
      </c>
      <c r="AK27">
        <v>2688</v>
      </c>
      <c r="AL27">
        <v>0</v>
      </c>
      <c r="AM27">
        <v>2688</v>
      </c>
      <c r="AN27">
        <v>3048</v>
      </c>
      <c r="AP27">
        <v>0</v>
      </c>
      <c r="AQ27">
        <v>634</v>
      </c>
      <c r="AR27">
        <v>1681</v>
      </c>
      <c r="AS27">
        <v>2315</v>
      </c>
      <c r="AT27">
        <v>231</v>
      </c>
      <c r="AU27">
        <v>2546</v>
      </c>
      <c r="AV27">
        <v>37</v>
      </c>
      <c r="AW27">
        <v>317</v>
      </c>
      <c r="AX27">
        <v>354</v>
      </c>
      <c r="AY27">
        <v>13</v>
      </c>
      <c r="AZ27">
        <v>129</v>
      </c>
      <c r="BA27">
        <v>2185</v>
      </c>
      <c r="BB27">
        <v>289</v>
      </c>
      <c r="BC27">
        <v>2603</v>
      </c>
      <c r="BD27">
        <v>0</v>
      </c>
      <c r="BE27">
        <v>7239</v>
      </c>
      <c r="BF27">
        <v>0</v>
      </c>
      <c r="BG27">
        <v>7239</v>
      </c>
      <c r="BH27">
        <v>12755</v>
      </c>
    </row>
    <row r="28" spans="1:60">
      <c r="A28" s="45" t="s">
        <v>58</v>
      </c>
      <c r="B28">
        <v>0</v>
      </c>
      <c r="C28">
        <v>3885</v>
      </c>
      <c r="D28">
        <v>4421</v>
      </c>
      <c r="E28">
        <v>8306</v>
      </c>
      <c r="F28">
        <v>1831</v>
      </c>
      <c r="G28">
        <v>10137</v>
      </c>
      <c r="H28">
        <v>308</v>
      </c>
      <c r="I28">
        <v>1562</v>
      </c>
      <c r="J28">
        <v>1870</v>
      </c>
      <c r="K28">
        <v>2635</v>
      </c>
      <c r="L28">
        <v>75</v>
      </c>
      <c r="M28">
        <v>2829</v>
      </c>
      <c r="N28">
        <v>366</v>
      </c>
      <c r="O28">
        <v>3270</v>
      </c>
      <c r="P28">
        <v>0</v>
      </c>
      <c r="Q28">
        <v>0</v>
      </c>
      <c r="R28">
        <v>0</v>
      </c>
      <c r="S28">
        <v>0</v>
      </c>
      <c r="T28">
        <v>17912</v>
      </c>
      <c r="V28">
        <v>0</v>
      </c>
      <c r="W28">
        <v>24</v>
      </c>
      <c r="X28">
        <v>443</v>
      </c>
      <c r="Y28">
        <v>467</v>
      </c>
      <c r="Z28">
        <v>1</v>
      </c>
      <c r="AA28">
        <v>468</v>
      </c>
      <c r="AB28">
        <v>0</v>
      </c>
      <c r="AC28">
        <v>264</v>
      </c>
      <c r="AD28">
        <v>264</v>
      </c>
      <c r="AE28">
        <v>2856</v>
      </c>
      <c r="AF28">
        <v>3</v>
      </c>
      <c r="AG28">
        <v>463</v>
      </c>
      <c r="AH28">
        <v>77</v>
      </c>
      <c r="AI28">
        <v>543</v>
      </c>
      <c r="AJ28">
        <v>0</v>
      </c>
      <c r="AK28">
        <v>0</v>
      </c>
      <c r="AL28">
        <v>0</v>
      </c>
      <c r="AM28">
        <v>0</v>
      </c>
      <c r="AN28">
        <v>4131</v>
      </c>
      <c r="AP28">
        <v>0</v>
      </c>
      <c r="AQ28">
        <v>3861</v>
      </c>
      <c r="AR28">
        <v>3978</v>
      </c>
      <c r="AS28">
        <v>7839</v>
      </c>
      <c r="AT28">
        <v>1830</v>
      </c>
      <c r="AU28">
        <v>9669</v>
      </c>
      <c r="AV28">
        <v>308</v>
      </c>
      <c r="AW28">
        <v>1298</v>
      </c>
      <c r="AX28">
        <v>1606</v>
      </c>
      <c r="AY28">
        <v>-221</v>
      </c>
      <c r="AZ28">
        <v>72</v>
      </c>
      <c r="BA28">
        <v>2366</v>
      </c>
      <c r="BB28">
        <v>289</v>
      </c>
      <c r="BC28">
        <v>2727</v>
      </c>
      <c r="BD28">
        <v>0</v>
      </c>
      <c r="BE28">
        <v>0</v>
      </c>
      <c r="BF28">
        <v>0</v>
      </c>
      <c r="BG28">
        <v>0</v>
      </c>
      <c r="BH28">
        <v>13781</v>
      </c>
    </row>
    <row r="29" spans="1:60">
      <c r="A29" s="45" t="s">
        <v>59</v>
      </c>
      <c r="B29">
        <v>0</v>
      </c>
      <c r="C29">
        <v>846</v>
      </c>
      <c r="D29">
        <v>3927</v>
      </c>
      <c r="E29">
        <v>4773</v>
      </c>
      <c r="F29">
        <v>3171</v>
      </c>
      <c r="G29">
        <v>7944</v>
      </c>
      <c r="H29">
        <v>640</v>
      </c>
      <c r="I29">
        <v>3551</v>
      </c>
      <c r="J29">
        <v>4191</v>
      </c>
      <c r="K29">
        <v>368</v>
      </c>
      <c r="L29">
        <v>333</v>
      </c>
      <c r="M29">
        <v>2993</v>
      </c>
      <c r="N29">
        <v>20.000000000000004</v>
      </c>
      <c r="O29">
        <v>3346</v>
      </c>
      <c r="P29">
        <v>0</v>
      </c>
      <c r="Q29">
        <v>0</v>
      </c>
      <c r="R29">
        <v>1202</v>
      </c>
      <c r="S29">
        <v>1202</v>
      </c>
      <c r="T29">
        <v>17051</v>
      </c>
      <c r="V29">
        <v>0</v>
      </c>
      <c r="W29">
        <v>0</v>
      </c>
      <c r="X29">
        <v>201</v>
      </c>
      <c r="Y29">
        <v>201</v>
      </c>
      <c r="Z29">
        <v>132</v>
      </c>
      <c r="AA29">
        <v>333</v>
      </c>
      <c r="AB29">
        <v>0</v>
      </c>
      <c r="AC29">
        <v>1927</v>
      </c>
      <c r="AD29">
        <v>1927</v>
      </c>
      <c r="AE29">
        <v>1066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77</v>
      </c>
      <c r="AM29">
        <v>77</v>
      </c>
      <c r="AN29">
        <v>3403</v>
      </c>
      <c r="AP29">
        <v>0</v>
      </c>
      <c r="AQ29">
        <v>846</v>
      </c>
      <c r="AR29">
        <v>3726</v>
      </c>
      <c r="AS29">
        <v>4572</v>
      </c>
      <c r="AT29">
        <v>3039</v>
      </c>
      <c r="AU29">
        <v>7611</v>
      </c>
      <c r="AV29">
        <v>640</v>
      </c>
      <c r="AW29">
        <v>1624</v>
      </c>
      <c r="AX29">
        <v>2264</v>
      </c>
      <c r="AY29">
        <v>-698</v>
      </c>
      <c r="AZ29">
        <v>333</v>
      </c>
      <c r="BA29">
        <v>2993</v>
      </c>
      <c r="BB29">
        <v>20.000000000000004</v>
      </c>
      <c r="BC29">
        <v>3346</v>
      </c>
      <c r="BD29">
        <v>0</v>
      </c>
      <c r="BE29">
        <v>0</v>
      </c>
      <c r="BF29">
        <v>1125</v>
      </c>
      <c r="BG29">
        <v>1125</v>
      </c>
      <c r="BH29">
        <v>13648</v>
      </c>
    </row>
    <row r="30" spans="1:60">
      <c r="A30" s="45" t="s">
        <v>60</v>
      </c>
      <c r="B30">
        <v>350</v>
      </c>
      <c r="C30">
        <v>5363</v>
      </c>
      <c r="D30">
        <v>5518</v>
      </c>
      <c r="E30">
        <v>10881</v>
      </c>
      <c r="F30">
        <v>1207</v>
      </c>
      <c r="G30">
        <v>12438</v>
      </c>
      <c r="H30">
        <v>156</v>
      </c>
      <c r="I30">
        <v>620</v>
      </c>
      <c r="J30">
        <v>776</v>
      </c>
      <c r="K30">
        <v>349</v>
      </c>
      <c r="L30">
        <v>725</v>
      </c>
      <c r="M30">
        <v>3464</v>
      </c>
      <c r="N30">
        <v>198</v>
      </c>
      <c r="O30">
        <v>4387</v>
      </c>
      <c r="P30">
        <v>0</v>
      </c>
      <c r="Q30">
        <v>0</v>
      </c>
      <c r="R30">
        <v>9</v>
      </c>
      <c r="S30">
        <v>9</v>
      </c>
      <c r="T30">
        <v>17959</v>
      </c>
      <c r="V30">
        <v>116</v>
      </c>
      <c r="W30">
        <v>838</v>
      </c>
      <c r="X30">
        <v>976</v>
      </c>
      <c r="Y30">
        <v>1814</v>
      </c>
      <c r="Z30">
        <v>58</v>
      </c>
      <c r="AA30">
        <v>1988</v>
      </c>
      <c r="AB30">
        <v>1</v>
      </c>
      <c r="AC30">
        <v>156</v>
      </c>
      <c r="AD30">
        <v>157</v>
      </c>
      <c r="AE30">
        <v>141</v>
      </c>
      <c r="AF30">
        <v>725</v>
      </c>
      <c r="AG30">
        <v>1228</v>
      </c>
      <c r="AH30">
        <v>145</v>
      </c>
      <c r="AI30">
        <v>2098</v>
      </c>
      <c r="AJ30">
        <v>0</v>
      </c>
      <c r="AK30">
        <v>0</v>
      </c>
      <c r="AL30">
        <v>5</v>
      </c>
      <c r="AM30">
        <v>5</v>
      </c>
      <c r="AN30">
        <v>4389</v>
      </c>
      <c r="AP30">
        <v>234</v>
      </c>
      <c r="AQ30">
        <v>4525</v>
      </c>
      <c r="AR30">
        <v>4542</v>
      </c>
      <c r="AS30">
        <v>9067</v>
      </c>
      <c r="AT30">
        <v>1149</v>
      </c>
      <c r="AU30">
        <v>10450</v>
      </c>
      <c r="AV30">
        <v>155</v>
      </c>
      <c r="AW30">
        <v>464</v>
      </c>
      <c r="AX30">
        <v>619</v>
      </c>
      <c r="AY30">
        <v>208</v>
      </c>
      <c r="AZ30">
        <v>0</v>
      </c>
      <c r="BA30">
        <v>2236</v>
      </c>
      <c r="BB30">
        <v>53</v>
      </c>
      <c r="BC30">
        <v>2289</v>
      </c>
      <c r="BD30">
        <v>0</v>
      </c>
      <c r="BE30">
        <v>0</v>
      </c>
      <c r="BF30">
        <v>4</v>
      </c>
      <c r="BG30">
        <v>4</v>
      </c>
      <c r="BH30">
        <v>13570</v>
      </c>
    </row>
    <row r="31" spans="1:60">
      <c r="A31" s="45" t="s">
        <v>61</v>
      </c>
      <c r="B31">
        <v>148</v>
      </c>
      <c r="C31">
        <v>1147</v>
      </c>
      <c r="D31">
        <v>3426</v>
      </c>
      <c r="E31">
        <v>4573</v>
      </c>
      <c r="F31">
        <v>439</v>
      </c>
      <c r="G31">
        <v>5160</v>
      </c>
      <c r="H31">
        <v>15</v>
      </c>
      <c r="I31">
        <v>547</v>
      </c>
      <c r="J31">
        <v>562</v>
      </c>
      <c r="K31">
        <v>71</v>
      </c>
      <c r="L31">
        <v>4</v>
      </c>
      <c r="M31">
        <v>3890</v>
      </c>
      <c r="N31">
        <v>20</v>
      </c>
      <c r="O31">
        <v>3914</v>
      </c>
      <c r="P31">
        <v>1</v>
      </c>
      <c r="Q31">
        <v>13834</v>
      </c>
      <c r="R31">
        <v>1034</v>
      </c>
      <c r="S31">
        <v>14869</v>
      </c>
      <c r="T31">
        <v>24576</v>
      </c>
      <c r="V31">
        <v>0</v>
      </c>
      <c r="W31">
        <v>77</v>
      </c>
      <c r="X31">
        <v>575</v>
      </c>
      <c r="Y31">
        <v>652</v>
      </c>
      <c r="Z31">
        <v>1</v>
      </c>
      <c r="AA31">
        <v>653</v>
      </c>
      <c r="AB31">
        <v>0</v>
      </c>
      <c r="AC31">
        <v>32</v>
      </c>
      <c r="AD31">
        <v>32</v>
      </c>
      <c r="AE31">
        <v>72</v>
      </c>
      <c r="AF31">
        <v>0</v>
      </c>
      <c r="AG31">
        <v>141</v>
      </c>
      <c r="AH31">
        <v>0</v>
      </c>
      <c r="AI31">
        <v>141</v>
      </c>
      <c r="AJ31">
        <v>0</v>
      </c>
      <c r="AK31">
        <v>1876</v>
      </c>
      <c r="AL31">
        <v>3299</v>
      </c>
      <c r="AM31">
        <v>5175</v>
      </c>
      <c r="AN31">
        <v>6073</v>
      </c>
      <c r="AP31">
        <v>148</v>
      </c>
      <c r="AQ31">
        <v>1070</v>
      </c>
      <c r="AR31">
        <v>2851</v>
      </c>
      <c r="AS31">
        <v>3921</v>
      </c>
      <c r="AT31">
        <v>438</v>
      </c>
      <c r="AU31">
        <v>4507</v>
      </c>
      <c r="AV31">
        <v>15</v>
      </c>
      <c r="AW31">
        <v>515</v>
      </c>
      <c r="AX31">
        <v>530</v>
      </c>
      <c r="AY31">
        <v>-1</v>
      </c>
      <c r="AZ31">
        <v>4</v>
      </c>
      <c r="BA31">
        <v>3749</v>
      </c>
      <c r="BB31">
        <v>20</v>
      </c>
      <c r="BC31">
        <v>3773</v>
      </c>
      <c r="BD31">
        <v>1</v>
      </c>
      <c r="BE31">
        <v>11958</v>
      </c>
      <c r="BF31">
        <v>-2265</v>
      </c>
      <c r="BG31">
        <v>9694</v>
      </c>
      <c r="BH31">
        <v>18503</v>
      </c>
    </row>
    <row r="32" spans="1:60">
      <c r="A32" s="45" t="s">
        <v>62</v>
      </c>
      <c r="B32">
        <v>0</v>
      </c>
      <c r="C32">
        <v>549</v>
      </c>
      <c r="D32">
        <v>5912</v>
      </c>
      <c r="E32">
        <v>6461</v>
      </c>
      <c r="F32">
        <v>2005</v>
      </c>
      <c r="G32">
        <v>8466</v>
      </c>
      <c r="H32">
        <v>137</v>
      </c>
      <c r="I32">
        <v>803</v>
      </c>
      <c r="J32">
        <v>940</v>
      </c>
      <c r="K32">
        <v>-327</v>
      </c>
      <c r="L32">
        <v>264</v>
      </c>
      <c r="M32">
        <v>1803</v>
      </c>
      <c r="N32">
        <v>19</v>
      </c>
      <c r="O32">
        <v>2086</v>
      </c>
      <c r="P32">
        <v>0</v>
      </c>
      <c r="Q32">
        <v>0</v>
      </c>
      <c r="R32">
        <v>0</v>
      </c>
      <c r="S32">
        <v>0</v>
      </c>
      <c r="T32">
        <v>11165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8</v>
      </c>
      <c r="AD32">
        <v>8</v>
      </c>
      <c r="AE32">
        <v>0</v>
      </c>
      <c r="AF32">
        <v>0</v>
      </c>
      <c r="AG32">
        <v>7</v>
      </c>
      <c r="AH32">
        <v>0</v>
      </c>
      <c r="AI32">
        <v>7</v>
      </c>
      <c r="AJ32">
        <v>0</v>
      </c>
      <c r="AK32">
        <v>0</v>
      </c>
      <c r="AL32">
        <v>0</v>
      </c>
      <c r="AM32">
        <v>0</v>
      </c>
      <c r="AN32">
        <v>15</v>
      </c>
      <c r="AP32">
        <v>0</v>
      </c>
      <c r="AQ32">
        <v>549</v>
      </c>
      <c r="AR32">
        <v>5912</v>
      </c>
      <c r="AS32">
        <v>6461</v>
      </c>
      <c r="AT32">
        <v>2005</v>
      </c>
      <c r="AU32">
        <v>8466</v>
      </c>
      <c r="AV32">
        <v>137</v>
      </c>
      <c r="AW32">
        <v>795</v>
      </c>
      <c r="AX32">
        <v>932</v>
      </c>
      <c r="AY32">
        <v>-327</v>
      </c>
      <c r="AZ32">
        <v>264</v>
      </c>
      <c r="BA32">
        <v>1796</v>
      </c>
      <c r="BB32">
        <v>19</v>
      </c>
      <c r="BC32">
        <v>2079</v>
      </c>
      <c r="BD32">
        <v>0</v>
      </c>
      <c r="BE32">
        <v>0</v>
      </c>
      <c r="BF32">
        <v>0</v>
      </c>
      <c r="BG32">
        <v>0</v>
      </c>
      <c r="BH32">
        <v>11150</v>
      </c>
    </row>
    <row r="33" spans="1:60">
      <c r="A33" s="45" t="s">
        <v>63</v>
      </c>
      <c r="B33">
        <v>436</v>
      </c>
      <c r="C33">
        <v>4419</v>
      </c>
      <c r="D33">
        <v>13611</v>
      </c>
      <c r="E33">
        <v>18030</v>
      </c>
      <c r="F33">
        <v>3416</v>
      </c>
      <c r="G33">
        <v>21882</v>
      </c>
      <c r="H33">
        <v>1295</v>
      </c>
      <c r="I33">
        <v>8288</v>
      </c>
      <c r="J33">
        <v>9583</v>
      </c>
      <c r="K33">
        <v>1832</v>
      </c>
      <c r="L33">
        <v>586</v>
      </c>
      <c r="M33">
        <v>5532</v>
      </c>
      <c r="N33">
        <v>0</v>
      </c>
      <c r="O33">
        <v>6118</v>
      </c>
      <c r="P33">
        <v>0</v>
      </c>
      <c r="Q33">
        <v>0</v>
      </c>
      <c r="R33">
        <v>0</v>
      </c>
      <c r="S33">
        <v>0</v>
      </c>
      <c r="T33">
        <v>39415</v>
      </c>
      <c r="V33">
        <v>50</v>
      </c>
      <c r="W33">
        <v>0</v>
      </c>
      <c r="X33">
        <v>536</v>
      </c>
      <c r="Y33">
        <v>536</v>
      </c>
      <c r="Z33">
        <v>116</v>
      </c>
      <c r="AA33">
        <v>702</v>
      </c>
      <c r="AB33">
        <v>0</v>
      </c>
      <c r="AC33">
        <v>4802</v>
      </c>
      <c r="AD33">
        <v>4802</v>
      </c>
      <c r="AE33">
        <v>2462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7966</v>
      </c>
      <c r="AP33">
        <v>386</v>
      </c>
      <c r="AQ33">
        <v>4419</v>
      </c>
      <c r="AR33">
        <v>13075</v>
      </c>
      <c r="AS33">
        <v>17494</v>
      </c>
      <c r="AT33">
        <v>3300</v>
      </c>
      <c r="AU33">
        <v>21180</v>
      </c>
      <c r="AV33">
        <v>1295</v>
      </c>
      <c r="AW33">
        <v>3486</v>
      </c>
      <c r="AX33">
        <v>4781</v>
      </c>
      <c r="AY33">
        <v>-630</v>
      </c>
      <c r="AZ33">
        <v>586</v>
      </c>
      <c r="BA33">
        <v>5532</v>
      </c>
      <c r="BB33">
        <v>0</v>
      </c>
      <c r="BC33">
        <v>6118</v>
      </c>
      <c r="BD33">
        <v>0</v>
      </c>
      <c r="BE33">
        <v>0</v>
      </c>
      <c r="BF33">
        <v>0</v>
      </c>
      <c r="BG33">
        <v>0</v>
      </c>
      <c r="BH33">
        <v>31449</v>
      </c>
    </row>
    <row r="34" spans="1:60">
      <c r="A34" s="45" t="s">
        <v>64</v>
      </c>
      <c r="B34">
        <v>0</v>
      </c>
      <c r="C34">
        <v>2552</v>
      </c>
      <c r="D34">
        <v>2825</v>
      </c>
      <c r="E34">
        <v>5377</v>
      </c>
      <c r="F34">
        <v>1120</v>
      </c>
      <c r="G34">
        <v>6497</v>
      </c>
      <c r="H34">
        <v>57</v>
      </c>
      <c r="I34">
        <v>1124</v>
      </c>
      <c r="J34">
        <v>1181</v>
      </c>
      <c r="K34">
        <v>1508</v>
      </c>
      <c r="L34">
        <v>0</v>
      </c>
      <c r="M34">
        <v>1752</v>
      </c>
      <c r="N34">
        <v>119</v>
      </c>
      <c r="O34">
        <v>1871</v>
      </c>
      <c r="P34">
        <v>0</v>
      </c>
      <c r="Q34">
        <v>0</v>
      </c>
      <c r="R34">
        <v>0</v>
      </c>
      <c r="S34">
        <v>0</v>
      </c>
      <c r="T34">
        <v>11057</v>
      </c>
      <c r="V34">
        <v>0</v>
      </c>
      <c r="W34">
        <v>60</v>
      </c>
      <c r="X34">
        <v>228</v>
      </c>
      <c r="Y34">
        <v>288</v>
      </c>
      <c r="Z34">
        <v>1</v>
      </c>
      <c r="AA34">
        <v>289</v>
      </c>
      <c r="AB34">
        <v>0</v>
      </c>
      <c r="AC34">
        <v>114</v>
      </c>
      <c r="AD34">
        <v>114</v>
      </c>
      <c r="AE34">
        <v>1671</v>
      </c>
      <c r="AF34">
        <v>0</v>
      </c>
      <c r="AG34">
        <v>417</v>
      </c>
      <c r="AH34">
        <v>0</v>
      </c>
      <c r="AI34">
        <v>417</v>
      </c>
      <c r="AJ34">
        <v>0</v>
      </c>
      <c r="AK34">
        <v>0</v>
      </c>
      <c r="AL34">
        <v>0</v>
      </c>
      <c r="AM34">
        <v>0</v>
      </c>
      <c r="AN34">
        <v>2491</v>
      </c>
      <c r="AP34">
        <v>0</v>
      </c>
      <c r="AQ34">
        <v>2492</v>
      </c>
      <c r="AR34">
        <v>2597</v>
      </c>
      <c r="AS34">
        <v>5089</v>
      </c>
      <c r="AT34">
        <v>1119</v>
      </c>
      <c r="AU34">
        <v>6208</v>
      </c>
      <c r="AV34">
        <v>57</v>
      </c>
      <c r="AW34">
        <v>1010</v>
      </c>
      <c r="AX34">
        <v>1067</v>
      </c>
      <c r="AY34">
        <v>-163</v>
      </c>
      <c r="AZ34">
        <v>0</v>
      </c>
      <c r="BA34">
        <v>1335</v>
      </c>
      <c r="BB34">
        <v>119</v>
      </c>
      <c r="BC34">
        <v>1454</v>
      </c>
      <c r="BD34">
        <v>0</v>
      </c>
      <c r="BE34">
        <v>0</v>
      </c>
      <c r="BF34">
        <v>0</v>
      </c>
      <c r="BG34">
        <v>0</v>
      </c>
      <c r="BH34">
        <v>8566</v>
      </c>
    </row>
    <row r="35" spans="1:60">
      <c r="A35" s="45" t="s">
        <v>65</v>
      </c>
      <c r="B35">
        <v>0</v>
      </c>
      <c r="C35">
        <v>706</v>
      </c>
      <c r="D35">
        <v>2076</v>
      </c>
      <c r="E35">
        <v>2782</v>
      </c>
      <c r="F35">
        <v>1188</v>
      </c>
      <c r="G35">
        <v>3970</v>
      </c>
      <c r="H35">
        <v>194</v>
      </c>
      <c r="I35">
        <v>750</v>
      </c>
      <c r="J35">
        <v>944</v>
      </c>
      <c r="K35">
        <v>86</v>
      </c>
      <c r="L35">
        <v>0</v>
      </c>
      <c r="M35">
        <v>1868</v>
      </c>
      <c r="N35">
        <v>0</v>
      </c>
      <c r="O35">
        <v>1868</v>
      </c>
      <c r="P35">
        <v>0</v>
      </c>
      <c r="Q35">
        <v>0</v>
      </c>
      <c r="R35">
        <v>0</v>
      </c>
      <c r="S35">
        <v>0</v>
      </c>
      <c r="T35">
        <v>6868</v>
      </c>
      <c r="V35">
        <v>0</v>
      </c>
      <c r="W35">
        <v>0</v>
      </c>
      <c r="X35">
        <v>0</v>
      </c>
      <c r="Y35">
        <v>0</v>
      </c>
      <c r="Z35">
        <v>15</v>
      </c>
      <c r="AA35">
        <v>15</v>
      </c>
      <c r="AB35">
        <v>0</v>
      </c>
      <c r="AC35">
        <v>57</v>
      </c>
      <c r="AD35">
        <v>57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72</v>
      </c>
      <c r="AP35">
        <v>0</v>
      </c>
      <c r="AQ35">
        <v>706</v>
      </c>
      <c r="AR35">
        <v>2076</v>
      </c>
      <c r="AS35">
        <v>2782</v>
      </c>
      <c r="AT35">
        <v>1173</v>
      </c>
      <c r="AU35">
        <v>3955</v>
      </c>
      <c r="AV35">
        <v>194</v>
      </c>
      <c r="AW35">
        <v>693</v>
      </c>
      <c r="AX35">
        <v>887</v>
      </c>
      <c r="AY35">
        <v>86</v>
      </c>
      <c r="AZ35">
        <v>0</v>
      </c>
      <c r="BA35">
        <v>1868</v>
      </c>
      <c r="BB35">
        <v>0</v>
      </c>
      <c r="BC35">
        <v>1868</v>
      </c>
      <c r="BD35">
        <v>0</v>
      </c>
      <c r="BE35">
        <v>0</v>
      </c>
      <c r="BF35">
        <v>0</v>
      </c>
      <c r="BG35">
        <v>0</v>
      </c>
      <c r="BH35">
        <v>6796</v>
      </c>
    </row>
    <row r="36" spans="1:60">
      <c r="A36" s="45" t="s">
        <v>66</v>
      </c>
      <c r="B36">
        <v>0</v>
      </c>
      <c r="C36">
        <v>2230</v>
      </c>
      <c r="D36">
        <v>6470</v>
      </c>
      <c r="E36">
        <v>8700</v>
      </c>
      <c r="F36">
        <v>2973</v>
      </c>
      <c r="G36">
        <v>11673</v>
      </c>
      <c r="H36">
        <v>438</v>
      </c>
      <c r="I36">
        <v>246</v>
      </c>
      <c r="J36">
        <v>684</v>
      </c>
      <c r="K36">
        <v>143</v>
      </c>
      <c r="L36">
        <v>714</v>
      </c>
      <c r="M36">
        <v>3719</v>
      </c>
      <c r="N36">
        <v>357</v>
      </c>
      <c r="O36">
        <v>4790</v>
      </c>
      <c r="P36">
        <v>0</v>
      </c>
      <c r="Q36">
        <v>0</v>
      </c>
      <c r="R36">
        <v>0</v>
      </c>
      <c r="S36">
        <v>0</v>
      </c>
      <c r="T36">
        <v>17290</v>
      </c>
      <c r="V36">
        <v>0</v>
      </c>
      <c r="W36">
        <v>3</v>
      </c>
      <c r="X36">
        <v>42</v>
      </c>
      <c r="Y36">
        <v>45</v>
      </c>
      <c r="Z36">
        <v>2</v>
      </c>
      <c r="AA36">
        <v>47</v>
      </c>
      <c r="AB36">
        <v>0</v>
      </c>
      <c r="AC36">
        <v>45</v>
      </c>
      <c r="AD36">
        <v>45</v>
      </c>
      <c r="AE36">
        <v>0</v>
      </c>
      <c r="AF36">
        <v>0</v>
      </c>
      <c r="AG36">
        <v>1046</v>
      </c>
      <c r="AH36">
        <v>0</v>
      </c>
      <c r="AI36">
        <v>1046</v>
      </c>
      <c r="AJ36">
        <v>0</v>
      </c>
      <c r="AK36">
        <v>0</v>
      </c>
      <c r="AL36">
        <v>0</v>
      </c>
      <c r="AM36">
        <v>0</v>
      </c>
      <c r="AN36">
        <v>1138</v>
      </c>
      <c r="AP36">
        <v>0</v>
      </c>
      <c r="AQ36">
        <v>2227</v>
      </c>
      <c r="AR36">
        <v>6428</v>
      </c>
      <c r="AS36">
        <v>8655</v>
      </c>
      <c r="AT36">
        <v>2971</v>
      </c>
      <c r="AU36">
        <v>11626</v>
      </c>
      <c r="AV36">
        <v>438</v>
      </c>
      <c r="AW36">
        <v>201</v>
      </c>
      <c r="AX36">
        <v>639</v>
      </c>
      <c r="AY36">
        <v>143</v>
      </c>
      <c r="AZ36">
        <v>714</v>
      </c>
      <c r="BA36">
        <v>2673</v>
      </c>
      <c r="BB36">
        <v>357</v>
      </c>
      <c r="BC36">
        <v>3744</v>
      </c>
      <c r="BD36">
        <v>0</v>
      </c>
      <c r="BE36">
        <v>0</v>
      </c>
      <c r="BF36">
        <v>0</v>
      </c>
      <c r="BG36">
        <v>0</v>
      </c>
      <c r="BH36">
        <v>16152</v>
      </c>
    </row>
    <row r="37" spans="1:60">
      <c r="A37" s="45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1881</v>
      </c>
      <c r="O37">
        <v>1881</v>
      </c>
      <c r="P37">
        <v>0</v>
      </c>
      <c r="Q37">
        <v>0</v>
      </c>
      <c r="R37">
        <v>0</v>
      </c>
      <c r="S37">
        <v>0</v>
      </c>
      <c r="T37">
        <v>1881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1881</v>
      </c>
      <c r="AI37">
        <v>1881</v>
      </c>
      <c r="AJ37">
        <v>0</v>
      </c>
      <c r="AK37">
        <v>0</v>
      </c>
      <c r="AL37">
        <v>0</v>
      </c>
      <c r="AM37">
        <v>0</v>
      </c>
      <c r="AN37">
        <v>1881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1:60">
      <c r="A38" s="45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857</v>
      </c>
      <c r="O38">
        <v>857</v>
      </c>
      <c r="P38">
        <v>0</v>
      </c>
      <c r="Q38">
        <v>0</v>
      </c>
      <c r="R38">
        <v>0</v>
      </c>
      <c r="S38">
        <v>0</v>
      </c>
      <c r="T38">
        <v>857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855</v>
      </c>
      <c r="AI38">
        <v>855</v>
      </c>
      <c r="AJ38">
        <v>0</v>
      </c>
      <c r="AK38">
        <v>0</v>
      </c>
      <c r="AL38">
        <v>0</v>
      </c>
      <c r="AM38">
        <v>0</v>
      </c>
      <c r="AN38">
        <v>855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</v>
      </c>
      <c r="BC38">
        <v>2</v>
      </c>
      <c r="BD38">
        <v>0</v>
      </c>
      <c r="BE38">
        <v>0</v>
      </c>
      <c r="BF38">
        <v>0</v>
      </c>
      <c r="BG38">
        <v>0</v>
      </c>
      <c r="BH38">
        <v>2</v>
      </c>
    </row>
    <row r="39" spans="1:60">
      <c r="A39" s="45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1202</v>
      </c>
      <c r="O39">
        <v>1202</v>
      </c>
      <c r="P39">
        <v>0</v>
      </c>
      <c r="Q39">
        <v>0</v>
      </c>
      <c r="R39">
        <v>0</v>
      </c>
      <c r="S39">
        <v>0</v>
      </c>
      <c r="T39">
        <v>1202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1861</v>
      </c>
      <c r="AI39">
        <v>1861</v>
      </c>
      <c r="AJ39">
        <v>0</v>
      </c>
      <c r="AK39">
        <v>0</v>
      </c>
      <c r="AL39">
        <v>0</v>
      </c>
      <c r="AM39">
        <v>0</v>
      </c>
      <c r="AN39">
        <v>1861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-659</v>
      </c>
      <c r="BC39">
        <v>-659</v>
      </c>
      <c r="BD39">
        <v>0</v>
      </c>
      <c r="BE39">
        <v>0</v>
      </c>
      <c r="BF39">
        <v>0</v>
      </c>
      <c r="BG39">
        <v>0</v>
      </c>
      <c r="BH39">
        <v>-659</v>
      </c>
    </row>
    <row r="40" spans="1:60">
      <c r="A40" s="45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360</v>
      </c>
      <c r="O40">
        <v>360</v>
      </c>
      <c r="P40">
        <v>0</v>
      </c>
      <c r="Q40">
        <v>0</v>
      </c>
      <c r="R40">
        <v>0</v>
      </c>
      <c r="S40">
        <v>0</v>
      </c>
      <c r="T40">
        <v>360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360</v>
      </c>
      <c r="AI40">
        <v>360</v>
      </c>
      <c r="AJ40">
        <v>0</v>
      </c>
      <c r="AK40">
        <v>0</v>
      </c>
      <c r="AL40">
        <v>0</v>
      </c>
      <c r="AM40">
        <v>0</v>
      </c>
      <c r="AN40">
        <v>360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>
      <c r="A41" s="45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4230</v>
      </c>
      <c r="O41">
        <v>4230</v>
      </c>
      <c r="P41">
        <v>0</v>
      </c>
      <c r="Q41">
        <v>0</v>
      </c>
      <c r="R41">
        <v>0</v>
      </c>
      <c r="S41">
        <v>0</v>
      </c>
      <c r="T41">
        <v>4230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24870</v>
      </c>
      <c r="AI41">
        <v>24870</v>
      </c>
      <c r="AJ41">
        <v>0</v>
      </c>
      <c r="AK41">
        <v>0</v>
      </c>
      <c r="AL41">
        <v>0</v>
      </c>
      <c r="AM41">
        <v>0</v>
      </c>
      <c r="AN41">
        <v>24870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-20640</v>
      </c>
      <c r="BC41">
        <v>-20640</v>
      </c>
      <c r="BD41">
        <v>0</v>
      </c>
      <c r="BE41">
        <v>0</v>
      </c>
      <c r="BF41">
        <v>0</v>
      </c>
      <c r="BG41">
        <v>0</v>
      </c>
      <c r="BH41">
        <v>-20640</v>
      </c>
    </row>
    <row r="42" spans="1:60">
      <c r="A42" s="45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540</v>
      </c>
      <c r="O42">
        <v>540</v>
      </c>
      <c r="P42">
        <v>0</v>
      </c>
      <c r="Q42">
        <v>0</v>
      </c>
      <c r="R42">
        <v>0</v>
      </c>
      <c r="S42">
        <v>0</v>
      </c>
      <c r="T42">
        <v>540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629</v>
      </c>
      <c r="AI42">
        <v>629</v>
      </c>
      <c r="AJ42">
        <v>0</v>
      </c>
      <c r="AK42">
        <v>0</v>
      </c>
      <c r="AL42">
        <v>0</v>
      </c>
      <c r="AM42">
        <v>0</v>
      </c>
      <c r="AN42">
        <v>629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-89</v>
      </c>
      <c r="BC42">
        <v>-89</v>
      </c>
      <c r="BD42">
        <v>0</v>
      </c>
      <c r="BE42">
        <v>0</v>
      </c>
      <c r="BF42">
        <v>0</v>
      </c>
      <c r="BG42">
        <v>0</v>
      </c>
      <c r="BH42">
        <v>-89</v>
      </c>
    </row>
    <row r="43" spans="1:60">
      <c r="A43" s="45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122</v>
      </c>
      <c r="O43">
        <v>122</v>
      </c>
      <c r="P43">
        <v>0</v>
      </c>
      <c r="Q43">
        <v>0</v>
      </c>
      <c r="R43">
        <v>0</v>
      </c>
      <c r="S43">
        <v>0</v>
      </c>
      <c r="T43">
        <v>122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132</v>
      </c>
      <c r="AI43">
        <v>132</v>
      </c>
      <c r="AJ43">
        <v>0</v>
      </c>
      <c r="AK43">
        <v>0</v>
      </c>
      <c r="AL43">
        <v>0</v>
      </c>
      <c r="AM43">
        <v>0</v>
      </c>
      <c r="AN43">
        <v>132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-10</v>
      </c>
      <c r="BC43">
        <v>-10</v>
      </c>
      <c r="BD43">
        <v>0</v>
      </c>
      <c r="BE43">
        <v>0</v>
      </c>
      <c r="BF43">
        <v>0</v>
      </c>
      <c r="BG43">
        <v>0</v>
      </c>
      <c r="BH43">
        <v>-10</v>
      </c>
    </row>
    <row r="44" spans="1:60">
      <c r="A44">
        <v>1</v>
      </c>
      <c r="B44">
        <v>2</v>
      </c>
      <c r="C44">
        <v>3</v>
      </c>
      <c r="D44">
        <v>4</v>
      </c>
      <c r="E44">
        <v>5</v>
      </c>
      <c r="F44">
        <v>6</v>
      </c>
      <c r="G44">
        <v>7</v>
      </c>
      <c r="H44">
        <v>8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Q44">
        <v>17</v>
      </c>
      <c r="R44">
        <v>18</v>
      </c>
      <c r="S44">
        <v>19</v>
      </c>
      <c r="T44">
        <v>20</v>
      </c>
      <c r="U44">
        <v>21</v>
      </c>
      <c r="V44">
        <v>22</v>
      </c>
      <c r="W44">
        <v>23</v>
      </c>
      <c r="X44">
        <v>24</v>
      </c>
      <c r="Y44">
        <v>25</v>
      </c>
      <c r="Z44">
        <v>26</v>
      </c>
      <c r="AA44">
        <v>27</v>
      </c>
      <c r="AB44">
        <v>28</v>
      </c>
      <c r="AC44">
        <v>29</v>
      </c>
      <c r="AD44">
        <v>30</v>
      </c>
      <c r="AE44">
        <v>31</v>
      </c>
      <c r="AF44">
        <v>32</v>
      </c>
      <c r="AG44">
        <v>33</v>
      </c>
      <c r="AH44">
        <v>34</v>
      </c>
      <c r="AI44">
        <v>35</v>
      </c>
      <c r="AJ44">
        <v>36</v>
      </c>
      <c r="AK44">
        <v>37</v>
      </c>
      <c r="AL44">
        <v>38</v>
      </c>
      <c r="AM44">
        <v>39</v>
      </c>
      <c r="AN44">
        <v>40</v>
      </c>
      <c r="AO44">
        <v>41</v>
      </c>
      <c r="AP44">
        <v>42</v>
      </c>
      <c r="AQ44">
        <v>43</v>
      </c>
      <c r="AR44">
        <v>44</v>
      </c>
      <c r="AS44">
        <v>45</v>
      </c>
      <c r="AT44">
        <v>46</v>
      </c>
      <c r="AU44">
        <v>47</v>
      </c>
      <c r="AV44">
        <v>48</v>
      </c>
      <c r="AW44">
        <v>49</v>
      </c>
      <c r="AX44">
        <v>50</v>
      </c>
      <c r="AY44">
        <v>51</v>
      </c>
      <c r="AZ44">
        <v>52</v>
      </c>
      <c r="BA44">
        <v>53</v>
      </c>
      <c r="BB44">
        <v>54</v>
      </c>
      <c r="BC44">
        <v>55</v>
      </c>
      <c r="BD44">
        <v>56</v>
      </c>
      <c r="BE44">
        <v>57</v>
      </c>
      <c r="BF44">
        <v>58</v>
      </c>
      <c r="BG44">
        <v>59</v>
      </c>
      <c r="BH44">
        <v>60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3" tint="0.79998168889431442"/>
  </sheetPr>
  <dimension ref="A2:AG40"/>
  <sheetViews>
    <sheetView topLeftCell="S1" workbookViewId="0">
      <selection activeCell="AE42" sqref="AE42"/>
    </sheetView>
  </sheetViews>
  <sheetFormatPr defaultRowHeight="12.75"/>
  <cols>
    <col min="1" max="1" width="9.140625" style="49"/>
    <col min="2" max="2" width="10.28515625" style="49" bestFit="1" customWidth="1"/>
    <col min="3" max="3" width="9.28515625" style="49" bestFit="1" customWidth="1"/>
    <col min="4" max="4" width="10.28515625" style="49" bestFit="1" customWidth="1"/>
    <col min="5" max="5" width="11.28515625" style="49" bestFit="1" customWidth="1"/>
    <col min="6" max="6" width="10.28515625" style="49" bestFit="1" customWidth="1"/>
    <col min="7" max="11" width="11.28515625" style="49" bestFit="1" customWidth="1"/>
    <col min="12" max="12" width="9.140625" style="49"/>
    <col min="13" max="13" width="10.28515625" style="49" bestFit="1" customWidth="1"/>
    <col min="14" max="15" width="9.28515625" style="49" bestFit="1" customWidth="1"/>
    <col min="16" max="16" width="10.28515625" style="49" bestFit="1" customWidth="1"/>
    <col min="17" max="17" width="9.28515625" style="49" bestFit="1" customWidth="1"/>
    <col min="18" max="19" width="10.28515625" style="49" bestFit="1" customWidth="1"/>
    <col min="20" max="20" width="9.28515625" style="49" bestFit="1" customWidth="1"/>
    <col min="21" max="21" width="10.28515625" style="49" bestFit="1" customWidth="1"/>
    <col min="22" max="22" width="11.28515625" style="49" bestFit="1" customWidth="1"/>
    <col min="23" max="23" width="9.140625" style="49"/>
    <col min="24" max="25" width="9.28515625" style="49" bestFit="1" customWidth="1"/>
    <col min="26" max="28" width="10.28515625" style="49" bestFit="1" customWidth="1"/>
    <col min="29" max="30" width="11.28515625" style="49" bestFit="1" customWidth="1"/>
    <col min="31" max="31" width="10.28515625" style="49" bestFit="1" customWidth="1"/>
    <col min="32" max="33" width="11.28515625" style="49" bestFit="1" customWidth="1"/>
    <col min="34" max="16384" width="9.140625" style="49"/>
  </cols>
  <sheetData>
    <row r="2" spans="1:33">
      <c r="B2" s="54" t="s">
        <v>126</v>
      </c>
      <c r="M2" s="53" t="s">
        <v>119</v>
      </c>
      <c r="X2" s="52" t="s">
        <v>87</v>
      </c>
    </row>
    <row r="3" spans="1:33">
      <c r="B3" s="52" t="s">
        <v>118</v>
      </c>
      <c r="C3" s="52" t="s">
        <v>117</v>
      </c>
      <c r="D3" s="52" t="s">
        <v>116</v>
      </c>
      <c r="E3" s="52" t="s">
        <v>115</v>
      </c>
      <c r="F3" s="52" t="s">
        <v>114</v>
      </c>
      <c r="G3" s="52" t="s">
        <v>113</v>
      </c>
      <c r="H3" s="52" t="s">
        <v>112</v>
      </c>
      <c r="I3" s="52" t="s">
        <v>111</v>
      </c>
      <c r="J3" s="52" t="s">
        <v>110</v>
      </c>
      <c r="K3" s="52" t="s">
        <v>125</v>
      </c>
      <c r="M3" s="52" t="s">
        <v>118</v>
      </c>
      <c r="N3" s="52" t="s">
        <v>117</v>
      </c>
      <c r="O3" s="52" t="s">
        <v>116</v>
      </c>
      <c r="P3" s="52" t="s">
        <v>115</v>
      </c>
      <c r="Q3" s="52" t="s">
        <v>114</v>
      </c>
      <c r="R3" s="52" t="s">
        <v>113</v>
      </c>
      <c r="S3" s="52" t="s">
        <v>112</v>
      </c>
      <c r="T3" s="52" t="s">
        <v>111</v>
      </c>
      <c r="U3" s="52" t="s">
        <v>110</v>
      </c>
      <c r="V3" s="52" t="s">
        <v>125</v>
      </c>
      <c r="X3" s="52" t="s">
        <v>118</v>
      </c>
      <c r="Y3" s="52" t="s">
        <v>117</v>
      </c>
      <c r="Z3" s="52" t="s">
        <v>116</v>
      </c>
      <c r="AA3" s="52" t="s">
        <v>115</v>
      </c>
      <c r="AB3" s="52" t="s">
        <v>114</v>
      </c>
      <c r="AC3" s="52" t="s">
        <v>113</v>
      </c>
      <c r="AD3" s="52" t="s">
        <v>112</v>
      </c>
      <c r="AE3" s="52" t="s">
        <v>111</v>
      </c>
      <c r="AF3" s="52" t="s">
        <v>110</v>
      </c>
      <c r="AG3" s="52" t="s">
        <v>125</v>
      </c>
    </row>
    <row r="4" spans="1:33">
      <c r="A4" s="45" t="s">
        <v>3</v>
      </c>
      <c r="B4" s="51">
        <v>37757</v>
      </c>
      <c r="C4" s="51">
        <v>1356</v>
      </c>
      <c r="D4" s="51">
        <v>15159</v>
      </c>
      <c r="E4" s="51">
        <v>100252</v>
      </c>
      <c r="F4" s="51">
        <v>36084</v>
      </c>
      <c r="G4" s="51">
        <v>231234</v>
      </c>
      <c r="H4" s="51">
        <v>292667</v>
      </c>
      <c r="I4" s="51">
        <v>102464</v>
      </c>
      <c r="J4" s="51">
        <v>626365</v>
      </c>
      <c r="K4" s="51">
        <v>816973</v>
      </c>
      <c r="L4" s="51"/>
      <c r="M4" s="51">
        <v>35627</v>
      </c>
      <c r="N4" s="51">
        <v>386</v>
      </c>
      <c r="O4" s="51">
        <v>1096</v>
      </c>
      <c r="P4" s="51">
        <v>15603</v>
      </c>
      <c r="Q4" s="51">
        <v>1752</v>
      </c>
      <c r="R4" s="51">
        <v>50355</v>
      </c>
      <c r="S4" s="51">
        <v>25407</v>
      </c>
      <c r="T4" s="51">
        <v>2608</v>
      </c>
      <c r="U4" s="51">
        <v>78370</v>
      </c>
      <c r="V4" s="51">
        <v>132834</v>
      </c>
      <c r="W4" s="51"/>
      <c r="X4" s="51">
        <v>2130</v>
      </c>
      <c r="Y4" s="51">
        <v>970</v>
      </c>
      <c r="Z4" s="51">
        <v>14063</v>
      </c>
      <c r="AA4" s="51">
        <v>84649</v>
      </c>
      <c r="AB4" s="51">
        <v>34332</v>
      </c>
      <c r="AC4" s="51">
        <v>180879</v>
      </c>
      <c r="AD4" s="51">
        <v>267260</v>
      </c>
      <c r="AE4" s="51">
        <v>99856</v>
      </c>
      <c r="AF4" s="51">
        <v>547995</v>
      </c>
      <c r="AG4" s="51">
        <v>684139</v>
      </c>
    </row>
    <row r="5" spans="1:33">
      <c r="A5" s="45" t="s">
        <v>35</v>
      </c>
      <c r="B5" s="51">
        <v>746</v>
      </c>
      <c r="C5" s="51">
        <v>0</v>
      </c>
      <c r="D5" s="51">
        <v>1220</v>
      </c>
      <c r="E5" s="51">
        <v>4767</v>
      </c>
      <c r="F5" s="51">
        <v>1719</v>
      </c>
      <c r="G5" s="51">
        <v>8766</v>
      </c>
      <c r="H5" s="51">
        <v>17675</v>
      </c>
      <c r="I5" s="51">
        <v>2808</v>
      </c>
      <c r="J5" s="51">
        <v>29249</v>
      </c>
      <c r="K5" s="51">
        <v>37701</v>
      </c>
      <c r="L5" s="51"/>
      <c r="M5" s="51">
        <v>2639</v>
      </c>
      <c r="N5" s="51">
        <v>0</v>
      </c>
      <c r="O5" s="51">
        <v>18</v>
      </c>
      <c r="P5" s="51">
        <v>1031</v>
      </c>
      <c r="Q5" s="51">
        <v>363</v>
      </c>
      <c r="R5" s="51">
        <v>1836</v>
      </c>
      <c r="S5" s="51">
        <v>403</v>
      </c>
      <c r="T5" s="51">
        <v>69</v>
      </c>
      <c r="U5" s="51">
        <v>2308</v>
      </c>
      <c r="V5" s="51">
        <v>6359</v>
      </c>
      <c r="W5" s="51"/>
      <c r="X5" s="51">
        <v>-1893</v>
      </c>
      <c r="Y5" s="51">
        <v>0</v>
      </c>
      <c r="Z5" s="51">
        <v>1202</v>
      </c>
      <c r="AA5" s="51">
        <v>3736</v>
      </c>
      <c r="AB5" s="51">
        <v>1356</v>
      </c>
      <c r="AC5" s="51">
        <v>6930</v>
      </c>
      <c r="AD5" s="51">
        <v>17272</v>
      </c>
      <c r="AE5" s="51">
        <v>2739</v>
      </c>
      <c r="AF5" s="51">
        <v>26941</v>
      </c>
      <c r="AG5" s="51">
        <v>31342</v>
      </c>
    </row>
    <row r="6" spans="1:33">
      <c r="A6" s="45" t="s">
        <v>36</v>
      </c>
      <c r="B6" s="51">
        <v>2116</v>
      </c>
      <c r="C6" s="51">
        <v>107</v>
      </c>
      <c r="D6" s="51">
        <v>518</v>
      </c>
      <c r="E6" s="51">
        <v>5269</v>
      </c>
      <c r="F6" s="51">
        <v>1626</v>
      </c>
      <c r="G6" s="51">
        <v>8497</v>
      </c>
      <c r="H6" s="51">
        <v>17142</v>
      </c>
      <c r="I6" s="51">
        <v>2186</v>
      </c>
      <c r="J6" s="51">
        <v>27825</v>
      </c>
      <c r="K6" s="51">
        <v>37461</v>
      </c>
      <c r="L6" s="51"/>
      <c r="M6" s="51">
        <v>1603</v>
      </c>
      <c r="N6" s="51">
        <v>0</v>
      </c>
      <c r="O6" s="51">
        <v>14</v>
      </c>
      <c r="P6" s="51">
        <v>895</v>
      </c>
      <c r="Q6" s="51">
        <v>21</v>
      </c>
      <c r="R6" s="51">
        <v>1440</v>
      </c>
      <c r="S6" s="51">
        <v>1435</v>
      </c>
      <c r="T6" s="51">
        <v>45</v>
      </c>
      <c r="U6" s="51">
        <v>2920</v>
      </c>
      <c r="V6" s="51">
        <v>5453</v>
      </c>
      <c r="W6" s="51"/>
      <c r="X6" s="51">
        <v>513</v>
      </c>
      <c r="Y6" s="51">
        <v>107</v>
      </c>
      <c r="Z6" s="51">
        <v>504</v>
      </c>
      <c r="AA6" s="51">
        <v>4374</v>
      </c>
      <c r="AB6" s="51">
        <v>1605</v>
      </c>
      <c r="AC6" s="51">
        <v>7057</v>
      </c>
      <c r="AD6" s="51">
        <v>15707</v>
      </c>
      <c r="AE6" s="51">
        <v>2141</v>
      </c>
      <c r="AF6" s="51">
        <v>24905</v>
      </c>
      <c r="AG6" s="51">
        <v>32008</v>
      </c>
    </row>
    <row r="7" spans="1:33">
      <c r="A7" s="45" t="s">
        <v>37</v>
      </c>
      <c r="B7" s="51">
        <v>157</v>
      </c>
      <c r="C7" s="51">
        <v>88</v>
      </c>
      <c r="D7" s="51">
        <v>213</v>
      </c>
      <c r="E7" s="51">
        <v>2956</v>
      </c>
      <c r="F7" s="51">
        <v>1068</v>
      </c>
      <c r="G7" s="51">
        <v>5339</v>
      </c>
      <c r="H7" s="51">
        <v>4932</v>
      </c>
      <c r="I7" s="51">
        <v>1081</v>
      </c>
      <c r="J7" s="51">
        <v>11352</v>
      </c>
      <c r="K7" s="51">
        <v>15834</v>
      </c>
      <c r="L7" s="51"/>
      <c r="M7" s="51">
        <v>419</v>
      </c>
      <c r="N7" s="51">
        <v>0</v>
      </c>
      <c r="O7" s="51">
        <v>0</v>
      </c>
      <c r="P7" s="51">
        <v>249</v>
      </c>
      <c r="Q7" s="51">
        <v>59</v>
      </c>
      <c r="R7" s="51">
        <v>916</v>
      </c>
      <c r="S7" s="51">
        <v>911</v>
      </c>
      <c r="T7" s="51">
        <v>37</v>
      </c>
      <c r="U7" s="51">
        <v>1864</v>
      </c>
      <c r="V7" s="51">
        <v>2591</v>
      </c>
      <c r="W7" s="51"/>
      <c r="X7" s="51">
        <v>-262</v>
      </c>
      <c r="Y7" s="51">
        <v>88</v>
      </c>
      <c r="Z7" s="51">
        <v>213</v>
      </c>
      <c r="AA7" s="51">
        <v>2707</v>
      </c>
      <c r="AB7" s="51">
        <v>1009</v>
      </c>
      <c r="AC7" s="51">
        <v>4423</v>
      </c>
      <c r="AD7" s="51">
        <v>4021</v>
      </c>
      <c r="AE7" s="51">
        <v>1044</v>
      </c>
      <c r="AF7" s="51">
        <v>9488</v>
      </c>
      <c r="AG7" s="51">
        <v>13243</v>
      </c>
    </row>
    <row r="8" spans="1:33">
      <c r="A8" s="45" t="s">
        <v>38</v>
      </c>
      <c r="B8" s="51">
        <v>1387</v>
      </c>
      <c r="C8" s="51">
        <v>175</v>
      </c>
      <c r="D8" s="51">
        <v>375</v>
      </c>
      <c r="E8" s="51">
        <v>2649</v>
      </c>
      <c r="F8" s="51">
        <v>627</v>
      </c>
      <c r="G8" s="51">
        <v>4955</v>
      </c>
      <c r="H8" s="51">
        <v>9133</v>
      </c>
      <c r="I8" s="51">
        <v>1048</v>
      </c>
      <c r="J8" s="51">
        <v>15136</v>
      </c>
      <c r="K8" s="51">
        <v>20349</v>
      </c>
      <c r="L8" s="51"/>
      <c r="M8" s="51">
        <v>987</v>
      </c>
      <c r="N8" s="51">
        <v>0</v>
      </c>
      <c r="O8" s="51">
        <v>0</v>
      </c>
      <c r="P8" s="51">
        <v>653</v>
      </c>
      <c r="Q8" s="51">
        <v>13</v>
      </c>
      <c r="R8" s="51">
        <v>1856</v>
      </c>
      <c r="S8" s="51">
        <v>198</v>
      </c>
      <c r="T8" s="51">
        <v>46</v>
      </c>
      <c r="U8" s="51">
        <v>2100</v>
      </c>
      <c r="V8" s="51">
        <v>3753</v>
      </c>
      <c r="W8" s="51"/>
      <c r="X8" s="51">
        <v>400</v>
      </c>
      <c r="Y8" s="51">
        <v>175</v>
      </c>
      <c r="Z8" s="51">
        <v>375</v>
      </c>
      <c r="AA8" s="51">
        <v>1996</v>
      </c>
      <c r="AB8" s="51">
        <v>614</v>
      </c>
      <c r="AC8" s="51">
        <v>3099</v>
      </c>
      <c r="AD8" s="51">
        <v>8935</v>
      </c>
      <c r="AE8" s="51">
        <v>1002</v>
      </c>
      <c r="AF8" s="51">
        <v>13036</v>
      </c>
      <c r="AG8" s="51">
        <v>16596</v>
      </c>
    </row>
    <row r="9" spans="1:33">
      <c r="A9" s="45" t="s">
        <v>39</v>
      </c>
      <c r="B9" s="51">
        <v>367</v>
      </c>
      <c r="C9" s="51">
        <v>0</v>
      </c>
      <c r="D9" s="51">
        <v>2</v>
      </c>
      <c r="E9" s="51">
        <v>775</v>
      </c>
      <c r="F9" s="51">
        <v>157</v>
      </c>
      <c r="G9" s="51">
        <v>1735</v>
      </c>
      <c r="H9" s="51">
        <v>2664</v>
      </c>
      <c r="I9" s="51">
        <v>695</v>
      </c>
      <c r="J9" s="51">
        <v>5094</v>
      </c>
      <c r="K9" s="51">
        <v>6395</v>
      </c>
      <c r="L9" s="51"/>
      <c r="M9" s="51">
        <v>260</v>
      </c>
      <c r="N9" s="51">
        <v>0</v>
      </c>
      <c r="O9" s="51">
        <v>0</v>
      </c>
      <c r="P9" s="51">
        <v>29</v>
      </c>
      <c r="Q9" s="51">
        <v>0</v>
      </c>
      <c r="R9" s="51">
        <v>181</v>
      </c>
      <c r="S9" s="51">
        <v>75</v>
      </c>
      <c r="T9" s="51">
        <v>0</v>
      </c>
      <c r="U9" s="51">
        <v>256</v>
      </c>
      <c r="V9" s="51">
        <v>545</v>
      </c>
      <c r="W9" s="51"/>
      <c r="X9" s="51">
        <v>107</v>
      </c>
      <c r="Y9" s="51">
        <v>0</v>
      </c>
      <c r="Z9" s="51">
        <v>2</v>
      </c>
      <c r="AA9" s="51">
        <v>746</v>
      </c>
      <c r="AB9" s="51">
        <v>157</v>
      </c>
      <c r="AC9" s="51">
        <v>1554</v>
      </c>
      <c r="AD9" s="51">
        <v>2589</v>
      </c>
      <c r="AE9" s="51">
        <v>695</v>
      </c>
      <c r="AF9" s="51">
        <v>4838</v>
      </c>
      <c r="AG9" s="51">
        <v>5850</v>
      </c>
    </row>
    <row r="10" spans="1:33">
      <c r="A10" s="45" t="s">
        <v>40</v>
      </c>
      <c r="B10" s="51">
        <v>1553</v>
      </c>
      <c r="C10" s="51">
        <v>0</v>
      </c>
      <c r="D10" s="51">
        <v>2011</v>
      </c>
      <c r="E10" s="51">
        <v>2193</v>
      </c>
      <c r="F10" s="51">
        <v>1469</v>
      </c>
      <c r="G10" s="51">
        <v>5540</v>
      </c>
      <c r="H10" s="51">
        <v>11577</v>
      </c>
      <c r="I10" s="51">
        <v>2016</v>
      </c>
      <c r="J10" s="51">
        <v>19133</v>
      </c>
      <c r="K10" s="51">
        <v>26359</v>
      </c>
      <c r="L10" s="51"/>
      <c r="M10" s="51">
        <v>665</v>
      </c>
      <c r="N10" s="51">
        <v>0</v>
      </c>
      <c r="O10" s="51">
        <v>65</v>
      </c>
      <c r="P10" s="51">
        <v>143</v>
      </c>
      <c r="Q10" s="51">
        <v>76</v>
      </c>
      <c r="R10" s="51">
        <v>937</v>
      </c>
      <c r="S10" s="51">
        <v>1598</v>
      </c>
      <c r="T10" s="51">
        <v>3</v>
      </c>
      <c r="U10" s="51">
        <v>2538</v>
      </c>
      <c r="V10" s="51">
        <v>3487</v>
      </c>
      <c r="W10" s="51"/>
      <c r="X10" s="51">
        <v>888</v>
      </c>
      <c r="Y10" s="51">
        <v>0</v>
      </c>
      <c r="Z10" s="51">
        <v>1946</v>
      </c>
      <c r="AA10" s="51">
        <v>2050</v>
      </c>
      <c r="AB10" s="51">
        <v>1393</v>
      </c>
      <c r="AC10" s="51">
        <v>4603</v>
      </c>
      <c r="AD10" s="51">
        <v>9979</v>
      </c>
      <c r="AE10" s="51">
        <v>2013</v>
      </c>
      <c r="AF10" s="51">
        <v>16595</v>
      </c>
      <c r="AG10" s="51">
        <v>22872</v>
      </c>
    </row>
    <row r="11" spans="1:33">
      <c r="A11" s="45" t="s">
        <v>41</v>
      </c>
      <c r="B11" s="51">
        <v>922</v>
      </c>
      <c r="C11" s="51">
        <v>0</v>
      </c>
      <c r="D11" s="51">
        <v>55</v>
      </c>
      <c r="E11" s="51">
        <v>2397</v>
      </c>
      <c r="F11" s="51">
        <v>672</v>
      </c>
      <c r="G11" s="51">
        <v>5160</v>
      </c>
      <c r="H11" s="51">
        <v>7846</v>
      </c>
      <c r="I11" s="51">
        <v>4296</v>
      </c>
      <c r="J11" s="51">
        <v>17302</v>
      </c>
      <c r="K11" s="51">
        <v>21348</v>
      </c>
      <c r="L11" s="51"/>
      <c r="M11" s="51">
        <v>699</v>
      </c>
      <c r="N11" s="51">
        <v>0</v>
      </c>
      <c r="O11" s="51">
        <v>0</v>
      </c>
      <c r="P11" s="51">
        <v>432</v>
      </c>
      <c r="Q11" s="51">
        <v>43</v>
      </c>
      <c r="R11" s="51">
        <v>1636</v>
      </c>
      <c r="S11" s="51">
        <v>687</v>
      </c>
      <c r="T11" s="51">
        <v>68</v>
      </c>
      <c r="U11" s="51">
        <v>2391</v>
      </c>
      <c r="V11" s="51">
        <v>3565</v>
      </c>
      <c r="W11" s="51"/>
      <c r="X11" s="51">
        <v>223</v>
      </c>
      <c r="Y11" s="51">
        <v>0</v>
      </c>
      <c r="Z11" s="51">
        <v>55</v>
      </c>
      <c r="AA11" s="51">
        <v>1965</v>
      </c>
      <c r="AB11" s="51">
        <v>629</v>
      </c>
      <c r="AC11" s="51">
        <v>3524</v>
      </c>
      <c r="AD11" s="51">
        <v>7159</v>
      </c>
      <c r="AE11" s="51">
        <v>4228</v>
      </c>
      <c r="AF11" s="51">
        <v>14911</v>
      </c>
      <c r="AG11" s="51">
        <v>17783</v>
      </c>
    </row>
    <row r="12" spans="1:33">
      <c r="A12" s="45" t="s">
        <v>42</v>
      </c>
      <c r="B12" s="51">
        <v>979</v>
      </c>
      <c r="C12" s="51">
        <v>11</v>
      </c>
      <c r="D12" s="51">
        <v>193</v>
      </c>
      <c r="E12" s="51">
        <v>1521</v>
      </c>
      <c r="F12" s="51">
        <v>850</v>
      </c>
      <c r="G12" s="51">
        <v>5076</v>
      </c>
      <c r="H12" s="51">
        <v>4827</v>
      </c>
      <c r="I12" s="51">
        <v>1613</v>
      </c>
      <c r="J12" s="51">
        <v>11516</v>
      </c>
      <c r="K12" s="51">
        <v>15070</v>
      </c>
      <c r="L12" s="51"/>
      <c r="M12" s="51">
        <v>452</v>
      </c>
      <c r="N12" s="51">
        <v>0</v>
      </c>
      <c r="O12" s="51">
        <v>0</v>
      </c>
      <c r="P12" s="51">
        <v>59</v>
      </c>
      <c r="Q12" s="51">
        <v>3</v>
      </c>
      <c r="R12" s="51">
        <v>1465</v>
      </c>
      <c r="S12" s="51">
        <v>557</v>
      </c>
      <c r="T12" s="51">
        <v>120</v>
      </c>
      <c r="U12" s="51">
        <v>2142</v>
      </c>
      <c r="V12" s="51">
        <v>2656</v>
      </c>
      <c r="W12" s="51"/>
      <c r="X12" s="51">
        <v>527</v>
      </c>
      <c r="Y12" s="51">
        <v>11</v>
      </c>
      <c r="Z12" s="51">
        <v>193</v>
      </c>
      <c r="AA12" s="51">
        <v>1462</v>
      </c>
      <c r="AB12" s="51">
        <v>847</v>
      </c>
      <c r="AC12" s="51">
        <v>3611</v>
      </c>
      <c r="AD12" s="51">
        <v>4270</v>
      </c>
      <c r="AE12" s="51">
        <v>1493</v>
      </c>
      <c r="AF12" s="51">
        <v>9374</v>
      </c>
      <c r="AG12" s="51">
        <v>12414</v>
      </c>
    </row>
    <row r="13" spans="1:33">
      <c r="A13" s="45" t="s">
        <v>43</v>
      </c>
      <c r="B13" s="51">
        <v>699</v>
      </c>
      <c r="C13" s="51">
        <v>0</v>
      </c>
      <c r="D13" s="51">
        <v>244</v>
      </c>
      <c r="E13" s="51">
        <v>1445</v>
      </c>
      <c r="F13" s="51">
        <v>922</v>
      </c>
      <c r="G13" s="51">
        <v>3687</v>
      </c>
      <c r="H13" s="51">
        <v>6215</v>
      </c>
      <c r="I13" s="51">
        <v>826</v>
      </c>
      <c r="J13" s="51">
        <v>10728</v>
      </c>
      <c r="K13" s="51">
        <v>14038</v>
      </c>
      <c r="L13" s="51"/>
      <c r="M13" s="51">
        <v>718</v>
      </c>
      <c r="N13" s="51">
        <v>0</v>
      </c>
      <c r="O13" s="51">
        <v>0</v>
      </c>
      <c r="P13" s="51">
        <v>19</v>
      </c>
      <c r="Q13" s="51">
        <v>3</v>
      </c>
      <c r="R13" s="51">
        <v>268</v>
      </c>
      <c r="S13" s="51">
        <v>338</v>
      </c>
      <c r="T13" s="51">
        <v>65</v>
      </c>
      <c r="U13" s="51">
        <v>671</v>
      </c>
      <c r="V13" s="51">
        <v>1411</v>
      </c>
      <c r="W13" s="51"/>
      <c r="X13" s="51">
        <v>-19</v>
      </c>
      <c r="Y13" s="51">
        <v>0</v>
      </c>
      <c r="Z13" s="51">
        <v>244</v>
      </c>
      <c r="AA13" s="51">
        <v>1426</v>
      </c>
      <c r="AB13" s="51">
        <v>919</v>
      </c>
      <c r="AC13" s="51">
        <v>3419</v>
      </c>
      <c r="AD13" s="51">
        <v>5877</v>
      </c>
      <c r="AE13" s="51">
        <v>761</v>
      </c>
      <c r="AF13" s="51">
        <v>10057</v>
      </c>
      <c r="AG13" s="51">
        <v>12627</v>
      </c>
    </row>
    <row r="14" spans="1:33">
      <c r="A14" s="45" t="s">
        <v>44</v>
      </c>
      <c r="B14" s="51">
        <v>62</v>
      </c>
      <c r="C14" s="51">
        <v>0</v>
      </c>
      <c r="D14" s="51">
        <v>126</v>
      </c>
      <c r="E14" s="51">
        <v>1238</v>
      </c>
      <c r="F14" s="51">
        <v>257</v>
      </c>
      <c r="G14" s="51">
        <v>4220</v>
      </c>
      <c r="H14" s="51">
        <v>3625</v>
      </c>
      <c r="I14" s="51">
        <v>1889</v>
      </c>
      <c r="J14" s="51">
        <v>9734</v>
      </c>
      <c r="K14" s="51">
        <v>11417</v>
      </c>
      <c r="L14" s="51"/>
      <c r="M14" s="51">
        <v>400</v>
      </c>
      <c r="N14" s="51">
        <v>0</v>
      </c>
      <c r="O14" s="51">
        <v>0</v>
      </c>
      <c r="P14" s="51">
        <v>38</v>
      </c>
      <c r="Q14" s="51">
        <v>28</v>
      </c>
      <c r="R14" s="51">
        <v>1</v>
      </c>
      <c r="S14" s="51">
        <v>810</v>
      </c>
      <c r="T14" s="51">
        <v>0</v>
      </c>
      <c r="U14" s="51">
        <v>811</v>
      </c>
      <c r="V14" s="51">
        <v>1277</v>
      </c>
      <c r="W14" s="51"/>
      <c r="X14" s="51">
        <v>-338</v>
      </c>
      <c r="Y14" s="51">
        <v>0</v>
      </c>
      <c r="Z14" s="51">
        <v>126</v>
      </c>
      <c r="AA14" s="51">
        <v>1200</v>
      </c>
      <c r="AB14" s="51">
        <v>229</v>
      </c>
      <c r="AC14" s="51">
        <v>4219</v>
      </c>
      <c r="AD14" s="51">
        <v>2815</v>
      </c>
      <c r="AE14" s="51">
        <v>1889</v>
      </c>
      <c r="AF14" s="51">
        <v>8923</v>
      </c>
      <c r="AG14" s="51">
        <v>10140</v>
      </c>
    </row>
    <row r="15" spans="1:33">
      <c r="A15" s="45" t="s">
        <v>45</v>
      </c>
      <c r="B15" s="51">
        <v>376</v>
      </c>
      <c r="C15" s="51">
        <v>0</v>
      </c>
      <c r="D15" s="51">
        <v>66</v>
      </c>
      <c r="E15" s="51">
        <v>799</v>
      </c>
      <c r="F15" s="51">
        <v>840</v>
      </c>
      <c r="G15" s="51">
        <v>3224</v>
      </c>
      <c r="H15" s="51">
        <v>3884</v>
      </c>
      <c r="I15" s="51">
        <v>945</v>
      </c>
      <c r="J15" s="51">
        <v>8053</v>
      </c>
      <c r="K15" s="51">
        <v>10134</v>
      </c>
      <c r="L15" s="51"/>
      <c r="M15" s="51">
        <v>215</v>
      </c>
      <c r="N15" s="51">
        <v>0</v>
      </c>
      <c r="O15" s="51">
        <v>0</v>
      </c>
      <c r="P15" s="51">
        <v>38</v>
      </c>
      <c r="Q15" s="51">
        <v>27</v>
      </c>
      <c r="R15" s="51">
        <v>523</v>
      </c>
      <c r="S15" s="51">
        <v>234</v>
      </c>
      <c r="T15" s="51">
        <v>2</v>
      </c>
      <c r="U15" s="51">
        <v>759</v>
      </c>
      <c r="V15" s="51">
        <v>1039</v>
      </c>
      <c r="W15" s="51"/>
      <c r="X15" s="51">
        <v>161</v>
      </c>
      <c r="Y15" s="51">
        <v>0</v>
      </c>
      <c r="Z15" s="51">
        <v>66</v>
      </c>
      <c r="AA15" s="51">
        <v>761</v>
      </c>
      <c r="AB15" s="51">
        <v>813</v>
      </c>
      <c r="AC15" s="51">
        <v>2701</v>
      </c>
      <c r="AD15" s="51">
        <v>3650</v>
      </c>
      <c r="AE15" s="51">
        <v>943</v>
      </c>
      <c r="AF15" s="51">
        <v>7294</v>
      </c>
      <c r="AG15" s="51">
        <v>9095</v>
      </c>
    </row>
    <row r="16" spans="1:33">
      <c r="A16" s="45" t="s">
        <v>46</v>
      </c>
      <c r="B16" s="51">
        <v>2938</v>
      </c>
      <c r="C16" s="51">
        <v>98</v>
      </c>
      <c r="D16" s="51">
        <v>752</v>
      </c>
      <c r="E16" s="51">
        <v>16315</v>
      </c>
      <c r="F16" s="51">
        <v>2656</v>
      </c>
      <c r="G16" s="51">
        <v>32097</v>
      </c>
      <c r="H16" s="51">
        <v>24675</v>
      </c>
      <c r="I16" s="51">
        <v>14007</v>
      </c>
      <c r="J16" s="51">
        <v>70779</v>
      </c>
      <c r="K16" s="51">
        <v>93538</v>
      </c>
      <c r="L16" s="51"/>
      <c r="M16" s="51">
        <v>2255</v>
      </c>
      <c r="N16" s="51">
        <v>305</v>
      </c>
      <c r="O16" s="51">
        <v>20</v>
      </c>
      <c r="P16" s="51">
        <v>3757</v>
      </c>
      <c r="Q16" s="51">
        <v>180</v>
      </c>
      <c r="R16" s="51">
        <v>17001</v>
      </c>
      <c r="S16" s="51">
        <v>926</v>
      </c>
      <c r="T16" s="51">
        <v>-53</v>
      </c>
      <c r="U16" s="51">
        <v>17874</v>
      </c>
      <c r="V16" s="51">
        <v>24391</v>
      </c>
      <c r="W16" s="51"/>
      <c r="X16" s="51">
        <v>683</v>
      </c>
      <c r="Y16" s="51">
        <v>-207</v>
      </c>
      <c r="Z16" s="51">
        <v>732</v>
      </c>
      <c r="AA16" s="51">
        <v>12558</v>
      </c>
      <c r="AB16" s="51">
        <v>2476</v>
      </c>
      <c r="AC16" s="51">
        <v>15096</v>
      </c>
      <c r="AD16" s="51">
        <v>23749</v>
      </c>
      <c r="AE16" s="51">
        <v>14060</v>
      </c>
      <c r="AF16" s="51">
        <v>52905</v>
      </c>
      <c r="AG16" s="51">
        <v>69147</v>
      </c>
    </row>
    <row r="17" spans="1:33">
      <c r="A17" s="45" t="s">
        <v>47</v>
      </c>
      <c r="B17" s="51">
        <v>185</v>
      </c>
      <c r="C17" s="51">
        <v>152</v>
      </c>
      <c r="D17" s="51">
        <v>0</v>
      </c>
      <c r="E17" s="51">
        <v>692</v>
      </c>
      <c r="F17" s="51">
        <v>399</v>
      </c>
      <c r="G17" s="51">
        <v>1542</v>
      </c>
      <c r="H17" s="51">
        <v>4379</v>
      </c>
      <c r="I17" s="51">
        <v>365</v>
      </c>
      <c r="J17" s="51">
        <v>6286</v>
      </c>
      <c r="K17" s="51">
        <v>7714</v>
      </c>
      <c r="L17" s="51"/>
      <c r="M17" s="51">
        <v>90</v>
      </c>
      <c r="N17" s="51">
        <v>64</v>
      </c>
      <c r="O17" s="51">
        <v>0</v>
      </c>
      <c r="P17" s="51">
        <v>25</v>
      </c>
      <c r="Q17" s="51">
        <v>11</v>
      </c>
      <c r="R17" s="51">
        <v>425</v>
      </c>
      <c r="S17" s="51">
        <v>1345</v>
      </c>
      <c r="T17" s="51">
        <v>25</v>
      </c>
      <c r="U17" s="51">
        <v>1795</v>
      </c>
      <c r="V17" s="51">
        <v>1985</v>
      </c>
      <c r="W17" s="51"/>
      <c r="X17" s="51">
        <v>95</v>
      </c>
      <c r="Y17" s="51">
        <v>88</v>
      </c>
      <c r="Z17" s="51">
        <v>0</v>
      </c>
      <c r="AA17" s="51">
        <v>667</v>
      </c>
      <c r="AB17" s="51">
        <v>388</v>
      </c>
      <c r="AC17" s="51">
        <v>1117</v>
      </c>
      <c r="AD17" s="51">
        <v>3034</v>
      </c>
      <c r="AE17" s="51">
        <v>340</v>
      </c>
      <c r="AF17" s="51">
        <v>4491</v>
      </c>
      <c r="AG17" s="51">
        <v>5729</v>
      </c>
    </row>
    <row r="18" spans="1:33">
      <c r="A18" s="45" t="s">
        <v>48</v>
      </c>
      <c r="B18" s="51">
        <v>805</v>
      </c>
      <c r="C18" s="51">
        <v>0</v>
      </c>
      <c r="D18" s="51">
        <v>396</v>
      </c>
      <c r="E18" s="51">
        <v>2698</v>
      </c>
      <c r="F18" s="51">
        <v>993</v>
      </c>
      <c r="G18" s="51">
        <v>5033</v>
      </c>
      <c r="H18" s="51">
        <v>3407</v>
      </c>
      <c r="I18" s="51">
        <v>2248</v>
      </c>
      <c r="J18" s="51">
        <v>10688</v>
      </c>
      <c r="K18" s="51">
        <v>15580</v>
      </c>
      <c r="L18" s="51"/>
      <c r="M18" s="51">
        <v>1733</v>
      </c>
      <c r="N18" s="51">
        <v>0</v>
      </c>
      <c r="O18" s="51">
        <v>0</v>
      </c>
      <c r="P18" s="51">
        <v>332</v>
      </c>
      <c r="Q18" s="51">
        <v>220</v>
      </c>
      <c r="R18" s="51">
        <v>774</v>
      </c>
      <c r="S18" s="51">
        <v>175</v>
      </c>
      <c r="T18" s="51">
        <v>179</v>
      </c>
      <c r="U18" s="51">
        <v>1128</v>
      </c>
      <c r="V18" s="51">
        <v>3413</v>
      </c>
      <c r="W18" s="51"/>
      <c r="X18" s="51">
        <v>-928</v>
      </c>
      <c r="Y18" s="51">
        <v>0</v>
      </c>
      <c r="Z18" s="51">
        <v>396</v>
      </c>
      <c r="AA18" s="51">
        <v>2366</v>
      </c>
      <c r="AB18" s="51">
        <v>773</v>
      </c>
      <c r="AC18" s="51">
        <v>4259</v>
      </c>
      <c r="AD18" s="51">
        <v>3232</v>
      </c>
      <c r="AE18" s="51">
        <v>2069</v>
      </c>
      <c r="AF18" s="51">
        <v>9560</v>
      </c>
      <c r="AG18" s="51">
        <v>12167</v>
      </c>
    </row>
    <row r="19" spans="1:33">
      <c r="A19" s="45" t="s">
        <v>49</v>
      </c>
      <c r="B19" s="51">
        <v>2613</v>
      </c>
      <c r="C19" s="51">
        <v>285</v>
      </c>
      <c r="D19" s="51">
        <v>1335</v>
      </c>
      <c r="E19" s="51">
        <v>4988</v>
      </c>
      <c r="F19" s="51">
        <v>3774</v>
      </c>
      <c r="G19" s="51">
        <v>13124</v>
      </c>
      <c r="H19" s="51">
        <v>15523</v>
      </c>
      <c r="I19" s="51">
        <v>6005</v>
      </c>
      <c r="J19" s="51">
        <v>34652</v>
      </c>
      <c r="K19" s="51">
        <v>47647</v>
      </c>
      <c r="L19" s="51"/>
      <c r="M19" s="51">
        <v>2825</v>
      </c>
      <c r="N19" s="51">
        <v>4</v>
      </c>
      <c r="O19" s="51">
        <v>8</v>
      </c>
      <c r="P19" s="51">
        <v>497</v>
      </c>
      <c r="Q19" s="51">
        <v>75</v>
      </c>
      <c r="R19" s="51">
        <v>2473</v>
      </c>
      <c r="S19" s="51">
        <v>1610</v>
      </c>
      <c r="T19" s="51">
        <v>14</v>
      </c>
      <c r="U19" s="51">
        <v>4097</v>
      </c>
      <c r="V19" s="51">
        <v>7506</v>
      </c>
      <c r="W19" s="51"/>
      <c r="X19" s="51">
        <v>-212</v>
      </c>
      <c r="Y19" s="51">
        <v>281</v>
      </c>
      <c r="Z19" s="51">
        <v>1327</v>
      </c>
      <c r="AA19" s="51">
        <v>4491</v>
      </c>
      <c r="AB19" s="51">
        <v>3699</v>
      </c>
      <c r="AC19" s="51">
        <v>10651</v>
      </c>
      <c r="AD19" s="51">
        <v>13913</v>
      </c>
      <c r="AE19" s="51">
        <v>5991</v>
      </c>
      <c r="AF19" s="51">
        <v>30555</v>
      </c>
      <c r="AG19" s="51">
        <v>40141</v>
      </c>
    </row>
    <row r="20" spans="1:33">
      <c r="A20" s="45" t="s">
        <v>50</v>
      </c>
      <c r="B20" s="51">
        <v>3722</v>
      </c>
      <c r="C20" s="51">
        <v>0</v>
      </c>
      <c r="D20" s="51">
        <v>707</v>
      </c>
      <c r="E20" s="51">
        <v>14904</v>
      </c>
      <c r="F20" s="51">
        <v>4285</v>
      </c>
      <c r="G20" s="51">
        <v>26520</v>
      </c>
      <c r="H20" s="51">
        <v>39597</v>
      </c>
      <c r="I20" s="51">
        <v>21110</v>
      </c>
      <c r="J20" s="51">
        <v>87227</v>
      </c>
      <c r="K20" s="51">
        <v>110845</v>
      </c>
      <c r="L20" s="51"/>
      <c r="M20" s="51">
        <v>3933</v>
      </c>
      <c r="N20" s="51">
        <v>0</v>
      </c>
      <c r="O20" s="51">
        <v>110</v>
      </c>
      <c r="P20" s="51">
        <v>3373</v>
      </c>
      <c r="Q20" s="51">
        <v>434</v>
      </c>
      <c r="R20" s="51">
        <v>3579</v>
      </c>
      <c r="S20" s="51">
        <v>5160</v>
      </c>
      <c r="T20" s="51">
        <v>207</v>
      </c>
      <c r="U20" s="51">
        <v>8946</v>
      </c>
      <c r="V20" s="51">
        <v>16796</v>
      </c>
      <c r="W20" s="51"/>
      <c r="X20" s="51">
        <v>-211</v>
      </c>
      <c r="Y20" s="51">
        <v>0</v>
      </c>
      <c r="Z20" s="51">
        <v>597</v>
      </c>
      <c r="AA20" s="51">
        <v>11531</v>
      </c>
      <c r="AB20" s="51">
        <v>3851</v>
      </c>
      <c r="AC20" s="51">
        <v>22941</v>
      </c>
      <c r="AD20" s="51">
        <v>34437</v>
      </c>
      <c r="AE20" s="51">
        <v>20903</v>
      </c>
      <c r="AF20" s="51">
        <v>78281</v>
      </c>
      <c r="AG20" s="51">
        <v>94049</v>
      </c>
    </row>
    <row r="21" spans="1:33">
      <c r="A21" s="45" t="s">
        <v>51</v>
      </c>
      <c r="B21" s="51">
        <v>2833</v>
      </c>
      <c r="C21" s="51">
        <v>6</v>
      </c>
      <c r="D21" s="51">
        <v>399</v>
      </c>
      <c r="E21" s="51">
        <v>4714</v>
      </c>
      <c r="F21" s="51">
        <v>1056</v>
      </c>
      <c r="G21" s="51">
        <v>16527</v>
      </c>
      <c r="H21" s="51">
        <v>15113</v>
      </c>
      <c r="I21" s="51">
        <v>3052</v>
      </c>
      <c r="J21" s="51">
        <v>34692</v>
      </c>
      <c r="K21" s="51">
        <v>43700</v>
      </c>
      <c r="L21" s="51"/>
      <c r="M21" s="51">
        <v>2335</v>
      </c>
      <c r="N21" s="51">
        <v>11</v>
      </c>
      <c r="O21" s="51">
        <v>0</v>
      </c>
      <c r="P21" s="51">
        <v>358</v>
      </c>
      <c r="Q21" s="51">
        <v>24</v>
      </c>
      <c r="R21" s="51">
        <v>3058</v>
      </c>
      <c r="S21" s="51">
        <v>395</v>
      </c>
      <c r="T21" s="51">
        <v>26</v>
      </c>
      <c r="U21" s="51">
        <v>3479</v>
      </c>
      <c r="V21" s="51">
        <v>6207</v>
      </c>
      <c r="W21" s="51"/>
      <c r="X21" s="51">
        <v>498</v>
      </c>
      <c r="Y21" s="51">
        <v>-5</v>
      </c>
      <c r="Z21" s="51">
        <v>399</v>
      </c>
      <c r="AA21" s="51">
        <v>4356</v>
      </c>
      <c r="AB21" s="51">
        <v>1032</v>
      </c>
      <c r="AC21" s="51">
        <v>13469</v>
      </c>
      <c r="AD21" s="51">
        <v>14718</v>
      </c>
      <c r="AE21" s="51">
        <v>3026</v>
      </c>
      <c r="AF21" s="51">
        <v>31213</v>
      </c>
      <c r="AG21" s="51">
        <v>37493</v>
      </c>
    </row>
    <row r="22" spans="1:33">
      <c r="A22" s="45" t="s">
        <v>52</v>
      </c>
      <c r="B22" s="51">
        <v>1160</v>
      </c>
      <c r="C22" s="51">
        <v>0</v>
      </c>
      <c r="D22" s="51">
        <v>188</v>
      </c>
      <c r="E22" s="51">
        <v>1538</v>
      </c>
      <c r="F22" s="51">
        <v>229</v>
      </c>
      <c r="G22" s="51">
        <v>2284</v>
      </c>
      <c r="H22" s="51">
        <v>3733</v>
      </c>
      <c r="I22" s="51">
        <v>1481</v>
      </c>
      <c r="J22" s="51">
        <v>7498</v>
      </c>
      <c r="K22" s="51">
        <v>10613</v>
      </c>
      <c r="L22" s="51"/>
      <c r="M22" s="51">
        <v>787</v>
      </c>
      <c r="N22" s="51">
        <v>0</v>
      </c>
      <c r="O22" s="51">
        <v>0</v>
      </c>
      <c r="P22" s="51">
        <v>57</v>
      </c>
      <c r="Q22" s="51">
        <v>0</v>
      </c>
      <c r="R22" s="51">
        <v>549</v>
      </c>
      <c r="S22" s="51">
        <v>245</v>
      </c>
      <c r="T22" s="51">
        <v>0</v>
      </c>
      <c r="U22" s="51">
        <v>794</v>
      </c>
      <c r="V22" s="51">
        <v>1638</v>
      </c>
      <c r="W22" s="51"/>
      <c r="X22" s="51">
        <v>373</v>
      </c>
      <c r="Y22" s="51">
        <v>0</v>
      </c>
      <c r="Z22" s="51">
        <v>188</v>
      </c>
      <c r="AA22" s="51">
        <v>1481</v>
      </c>
      <c r="AB22" s="51">
        <v>229</v>
      </c>
      <c r="AC22" s="51">
        <v>1735</v>
      </c>
      <c r="AD22" s="51">
        <v>3488</v>
      </c>
      <c r="AE22" s="51">
        <v>1481</v>
      </c>
      <c r="AF22" s="51">
        <v>6704</v>
      </c>
      <c r="AG22" s="51">
        <v>8975</v>
      </c>
    </row>
    <row r="23" spans="1:33">
      <c r="A23" s="45" t="s">
        <v>53</v>
      </c>
      <c r="B23" s="51">
        <v>165</v>
      </c>
      <c r="C23" s="51">
        <v>0</v>
      </c>
      <c r="D23" s="51">
        <v>64</v>
      </c>
      <c r="E23" s="51">
        <v>986</v>
      </c>
      <c r="F23" s="51">
        <v>590</v>
      </c>
      <c r="G23" s="51">
        <v>3507</v>
      </c>
      <c r="H23" s="51">
        <v>3794</v>
      </c>
      <c r="I23" s="51">
        <v>1179</v>
      </c>
      <c r="J23" s="51">
        <v>8480</v>
      </c>
      <c r="K23" s="51">
        <v>10285</v>
      </c>
      <c r="L23" s="51"/>
      <c r="M23" s="51">
        <v>264</v>
      </c>
      <c r="N23" s="51">
        <v>0</v>
      </c>
      <c r="O23" s="51">
        <v>0</v>
      </c>
      <c r="P23" s="51">
        <v>57</v>
      </c>
      <c r="Q23" s="51">
        <v>7</v>
      </c>
      <c r="R23" s="51">
        <v>333</v>
      </c>
      <c r="S23" s="51">
        <v>388</v>
      </c>
      <c r="T23" s="51">
        <v>3</v>
      </c>
      <c r="U23" s="51">
        <v>724</v>
      </c>
      <c r="V23" s="51">
        <v>1052</v>
      </c>
      <c r="W23" s="51"/>
      <c r="X23" s="51">
        <v>-99</v>
      </c>
      <c r="Y23" s="51">
        <v>0</v>
      </c>
      <c r="Z23" s="51">
        <v>64</v>
      </c>
      <c r="AA23" s="51">
        <v>929</v>
      </c>
      <c r="AB23" s="51">
        <v>583</v>
      </c>
      <c r="AC23" s="51">
        <v>3174</v>
      </c>
      <c r="AD23" s="51">
        <v>3406</v>
      </c>
      <c r="AE23" s="51">
        <v>1176</v>
      </c>
      <c r="AF23" s="51">
        <v>7756</v>
      </c>
      <c r="AG23" s="51">
        <v>9233</v>
      </c>
    </row>
    <row r="24" spans="1:33">
      <c r="A24" s="45" t="s">
        <v>54</v>
      </c>
      <c r="B24" s="51">
        <v>669</v>
      </c>
      <c r="C24" s="51">
        <v>230</v>
      </c>
      <c r="D24" s="51">
        <v>752</v>
      </c>
      <c r="E24" s="51">
        <v>1672</v>
      </c>
      <c r="F24" s="51">
        <v>545</v>
      </c>
      <c r="G24" s="51">
        <v>3129</v>
      </c>
      <c r="H24" s="51">
        <v>5786</v>
      </c>
      <c r="I24" s="51">
        <v>718</v>
      </c>
      <c r="J24" s="51">
        <v>9633</v>
      </c>
      <c r="K24" s="51">
        <v>13501</v>
      </c>
      <c r="L24" s="51"/>
      <c r="M24" s="51">
        <v>656</v>
      </c>
      <c r="N24" s="51">
        <v>0</v>
      </c>
      <c r="O24" s="51">
        <v>8</v>
      </c>
      <c r="P24" s="51">
        <v>156</v>
      </c>
      <c r="Q24" s="51">
        <v>10</v>
      </c>
      <c r="R24" s="51">
        <v>580</v>
      </c>
      <c r="S24" s="51">
        <v>1398</v>
      </c>
      <c r="T24" s="51">
        <v>37</v>
      </c>
      <c r="U24" s="51">
        <v>2015</v>
      </c>
      <c r="V24" s="51">
        <v>2845</v>
      </c>
      <c r="W24" s="51"/>
      <c r="X24" s="51">
        <v>13</v>
      </c>
      <c r="Y24" s="51">
        <v>230</v>
      </c>
      <c r="Z24" s="51">
        <v>744</v>
      </c>
      <c r="AA24" s="51">
        <v>1516</v>
      </c>
      <c r="AB24" s="51">
        <v>535</v>
      </c>
      <c r="AC24" s="51">
        <v>2549</v>
      </c>
      <c r="AD24" s="51">
        <v>4388</v>
      </c>
      <c r="AE24" s="51">
        <v>681</v>
      </c>
      <c r="AF24" s="51">
        <v>7618</v>
      </c>
      <c r="AG24" s="51">
        <v>10656</v>
      </c>
    </row>
    <row r="25" spans="1:33">
      <c r="A25" s="45" t="s">
        <v>55</v>
      </c>
      <c r="B25" s="51">
        <v>1321</v>
      </c>
      <c r="C25" s="51">
        <v>34</v>
      </c>
      <c r="D25" s="51">
        <v>344</v>
      </c>
      <c r="E25" s="51">
        <v>1838</v>
      </c>
      <c r="F25" s="51">
        <v>714</v>
      </c>
      <c r="G25" s="51">
        <v>5773</v>
      </c>
      <c r="H25" s="51">
        <v>9080</v>
      </c>
      <c r="I25" s="51">
        <v>2273</v>
      </c>
      <c r="J25" s="51">
        <v>17126</v>
      </c>
      <c r="K25" s="51">
        <v>21377</v>
      </c>
      <c r="L25" s="51"/>
      <c r="M25" s="51">
        <v>535</v>
      </c>
      <c r="N25" s="51">
        <v>0</v>
      </c>
      <c r="O25" s="51">
        <v>1</v>
      </c>
      <c r="P25" s="51">
        <v>78</v>
      </c>
      <c r="Q25" s="51">
        <v>9</v>
      </c>
      <c r="R25" s="51">
        <v>1719</v>
      </c>
      <c r="S25" s="51">
        <v>683</v>
      </c>
      <c r="T25" s="51">
        <v>18</v>
      </c>
      <c r="U25" s="51">
        <v>2420</v>
      </c>
      <c r="V25" s="51">
        <v>3043</v>
      </c>
      <c r="W25" s="51"/>
      <c r="X25" s="51">
        <v>786</v>
      </c>
      <c r="Y25" s="51">
        <v>34</v>
      </c>
      <c r="Z25" s="51">
        <v>343</v>
      </c>
      <c r="AA25" s="51">
        <v>1760</v>
      </c>
      <c r="AB25" s="51">
        <v>705</v>
      </c>
      <c r="AC25" s="51">
        <v>4054</v>
      </c>
      <c r="AD25" s="51">
        <v>8397</v>
      </c>
      <c r="AE25" s="51">
        <v>2255</v>
      </c>
      <c r="AF25" s="51">
        <v>14706</v>
      </c>
      <c r="AG25" s="51">
        <v>18334</v>
      </c>
    </row>
    <row r="26" spans="1:33">
      <c r="A26" s="45" t="s">
        <v>56</v>
      </c>
      <c r="B26" s="51">
        <v>2907</v>
      </c>
      <c r="C26" s="51">
        <v>0</v>
      </c>
      <c r="D26" s="51">
        <v>0</v>
      </c>
      <c r="E26" s="51">
        <v>4656</v>
      </c>
      <c r="F26" s="51">
        <v>2614</v>
      </c>
      <c r="G26" s="51">
        <v>15958</v>
      </c>
      <c r="H26" s="51">
        <v>12702</v>
      </c>
      <c r="I26" s="51">
        <v>7160</v>
      </c>
      <c r="J26" s="51">
        <v>35820</v>
      </c>
      <c r="K26" s="51">
        <v>45997</v>
      </c>
      <c r="L26" s="51"/>
      <c r="M26" s="51">
        <v>1784</v>
      </c>
      <c r="N26" s="51">
        <v>0</v>
      </c>
      <c r="O26" s="51">
        <v>0</v>
      </c>
      <c r="P26" s="51">
        <v>504</v>
      </c>
      <c r="Q26" s="51">
        <v>50</v>
      </c>
      <c r="R26" s="51">
        <v>1392</v>
      </c>
      <c r="S26" s="51">
        <v>497</v>
      </c>
      <c r="T26" s="51">
        <v>10</v>
      </c>
      <c r="U26" s="51">
        <v>1899</v>
      </c>
      <c r="V26" s="51">
        <v>4237</v>
      </c>
      <c r="W26" s="51"/>
      <c r="X26" s="51">
        <v>1123</v>
      </c>
      <c r="Y26" s="51">
        <v>0</v>
      </c>
      <c r="Z26" s="51">
        <v>0</v>
      </c>
      <c r="AA26" s="51">
        <v>4152</v>
      </c>
      <c r="AB26" s="51">
        <v>2564</v>
      </c>
      <c r="AC26" s="51">
        <v>14566</v>
      </c>
      <c r="AD26" s="51">
        <v>12205</v>
      </c>
      <c r="AE26" s="51">
        <v>7150</v>
      </c>
      <c r="AF26" s="51">
        <v>33921</v>
      </c>
      <c r="AG26" s="51">
        <v>41760</v>
      </c>
    </row>
    <row r="27" spans="1:33">
      <c r="A27" s="45" t="s">
        <v>57</v>
      </c>
      <c r="B27" s="51">
        <v>228</v>
      </c>
      <c r="C27" s="51">
        <v>80</v>
      </c>
      <c r="D27" s="51">
        <v>63</v>
      </c>
      <c r="E27" s="51">
        <v>613</v>
      </c>
      <c r="F27" s="51">
        <v>190</v>
      </c>
      <c r="G27" s="51">
        <v>1155</v>
      </c>
      <c r="H27" s="51">
        <v>1791</v>
      </c>
      <c r="I27" s="51">
        <v>182</v>
      </c>
      <c r="J27" s="51">
        <v>3128</v>
      </c>
      <c r="K27" s="51">
        <v>4302</v>
      </c>
      <c r="L27" s="51"/>
      <c r="M27" s="51">
        <v>178</v>
      </c>
      <c r="N27" s="51">
        <v>0</v>
      </c>
      <c r="O27" s="51">
        <v>0</v>
      </c>
      <c r="P27" s="51">
        <v>32</v>
      </c>
      <c r="Q27" s="51">
        <v>2</v>
      </c>
      <c r="R27" s="51">
        <v>538</v>
      </c>
      <c r="S27" s="51">
        <v>263</v>
      </c>
      <c r="T27" s="51">
        <v>9</v>
      </c>
      <c r="U27" s="51">
        <v>810</v>
      </c>
      <c r="V27" s="51">
        <v>1022</v>
      </c>
      <c r="W27" s="51"/>
      <c r="X27" s="51">
        <v>50</v>
      </c>
      <c r="Y27" s="51">
        <v>80</v>
      </c>
      <c r="Z27" s="51">
        <v>63</v>
      </c>
      <c r="AA27" s="51">
        <v>581</v>
      </c>
      <c r="AB27" s="51">
        <v>188</v>
      </c>
      <c r="AC27" s="51">
        <v>617</v>
      </c>
      <c r="AD27" s="51">
        <v>1528</v>
      </c>
      <c r="AE27" s="51">
        <v>173</v>
      </c>
      <c r="AF27" s="51">
        <v>2318</v>
      </c>
      <c r="AG27" s="51">
        <v>3280</v>
      </c>
    </row>
    <row r="28" spans="1:33">
      <c r="A28" s="45" t="s">
        <v>58</v>
      </c>
      <c r="B28" s="51">
        <v>856</v>
      </c>
      <c r="C28" s="51">
        <v>0</v>
      </c>
      <c r="D28" s="51">
        <v>2732</v>
      </c>
      <c r="E28" s="51">
        <v>2496</v>
      </c>
      <c r="F28" s="51">
        <v>565</v>
      </c>
      <c r="G28" s="51">
        <v>6265</v>
      </c>
      <c r="H28" s="51">
        <v>8271</v>
      </c>
      <c r="I28" s="51">
        <v>2677</v>
      </c>
      <c r="J28" s="51">
        <v>17213</v>
      </c>
      <c r="K28" s="51">
        <v>23862</v>
      </c>
      <c r="L28" s="51"/>
      <c r="M28" s="51">
        <v>1513</v>
      </c>
      <c r="N28" s="51">
        <v>0</v>
      </c>
      <c r="O28" s="51">
        <v>759</v>
      </c>
      <c r="P28" s="51">
        <v>676</v>
      </c>
      <c r="Q28" s="51">
        <v>43</v>
      </c>
      <c r="R28" s="51">
        <v>1076</v>
      </c>
      <c r="S28" s="51">
        <v>519</v>
      </c>
      <c r="T28" s="51">
        <v>121</v>
      </c>
      <c r="U28" s="51">
        <v>1716</v>
      </c>
      <c r="V28" s="51">
        <v>4707</v>
      </c>
      <c r="W28" s="51"/>
      <c r="X28" s="51">
        <v>-657</v>
      </c>
      <c r="Y28" s="51">
        <v>0</v>
      </c>
      <c r="Z28" s="51">
        <v>1973</v>
      </c>
      <c r="AA28" s="51">
        <v>1820</v>
      </c>
      <c r="AB28" s="51">
        <v>522</v>
      </c>
      <c r="AC28" s="51">
        <v>5189</v>
      </c>
      <c r="AD28" s="51">
        <v>7752</v>
      </c>
      <c r="AE28" s="51">
        <v>2556</v>
      </c>
      <c r="AF28" s="51">
        <v>15497</v>
      </c>
      <c r="AG28" s="51">
        <v>19155</v>
      </c>
    </row>
    <row r="29" spans="1:33">
      <c r="A29" s="45" t="s">
        <v>59</v>
      </c>
      <c r="B29" s="51">
        <v>680</v>
      </c>
      <c r="C29" s="51">
        <v>0</v>
      </c>
      <c r="D29" s="51">
        <v>106</v>
      </c>
      <c r="E29" s="51">
        <v>1892</v>
      </c>
      <c r="F29" s="51">
        <v>459</v>
      </c>
      <c r="G29" s="51">
        <v>5661</v>
      </c>
      <c r="H29" s="51">
        <v>8944</v>
      </c>
      <c r="I29" s="51">
        <v>1846</v>
      </c>
      <c r="J29" s="51">
        <v>16451</v>
      </c>
      <c r="K29" s="51">
        <v>19588</v>
      </c>
      <c r="L29" s="51"/>
      <c r="M29" s="51">
        <v>357</v>
      </c>
      <c r="N29" s="51">
        <v>0</v>
      </c>
      <c r="O29" s="51">
        <v>4</v>
      </c>
      <c r="P29" s="51">
        <v>0</v>
      </c>
      <c r="Q29" s="51">
        <v>0</v>
      </c>
      <c r="R29" s="51">
        <v>650</v>
      </c>
      <c r="S29" s="51">
        <v>0</v>
      </c>
      <c r="T29" s="51">
        <v>25</v>
      </c>
      <c r="U29" s="51">
        <v>675</v>
      </c>
      <c r="V29" s="51">
        <v>1036</v>
      </c>
      <c r="W29" s="51"/>
      <c r="X29" s="51">
        <v>323</v>
      </c>
      <c r="Y29" s="51">
        <v>0</v>
      </c>
      <c r="Z29" s="51">
        <v>102</v>
      </c>
      <c r="AA29" s="51">
        <v>1892</v>
      </c>
      <c r="AB29" s="51">
        <v>459</v>
      </c>
      <c r="AC29" s="51">
        <v>5011</v>
      </c>
      <c r="AD29" s="51">
        <v>8944</v>
      </c>
      <c r="AE29" s="51">
        <v>1821</v>
      </c>
      <c r="AF29" s="51">
        <v>15776</v>
      </c>
      <c r="AG29" s="51">
        <v>18552</v>
      </c>
    </row>
    <row r="30" spans="1:33">
      <c r="A30" s="45" t="s">
        <v>60</v>
      </c>
      <c r="B30" s="51">
        <v>688</v>
      </c>
      <c r="C30" s="51">
        <v>30</v>
      </c>
      <c r="D30" s="51">
        <v>1140</v>
      </c>
      <c r="E30" s="51">
        <v>1580</v>
      </c>
      <c r="F30" s="51">
        <v>678</v>
      </c>
      <c r="G30" s="51">
        <v>4906</v>
      </c>
      <c r="H30" s="51">
        <v>6259</v>
      </c>
      <c r="I30" s="51">
        <v>1621</v>
      </c>
      <c r="J30" s="51">
        <v>12786</v>
      </c>
      <c r="K30" s="51">
        <v>16902</v>
      </c>
      <c r="L30" s="51"/>
      <c r="M30" s="51">
        <v>621</v>
      </c>
      <c r="N30" s="51">
        <v>2</v>
      </c>
      <c r="O30" s="51">
        <v>79</v>
      </c>
      <c r="P30" s="51">
        <v>189</v>
      </c>
      <c r="Q30" s="51">
        <v>17</v>
      </c>
      <c r="R30" s="51">
        <v>701</v>
      </c>
      <c r="S30" s="51">
        <v>1209</v>
      </c>
      <c r="T30" s="51">
        <v>83</v>
      </c>
      <c r="U30" s="51">
        <v>1993</v>
      </c>
      <c r="V30" s="51">
        <v>2901</v>
      </c>
      <c r="W30" s="51"/>
      <c r="X30" s="51">
        <v>67</v>
      </c>
      <c r="Y30" s="51">
        <v>28</v>
      </c>
      <c r="Z30" s="51">
        <v>1061</v>
      </c>
      <c r="AA30" s="51">
        <v>1391</v>
      </c>
      <c r="AB30" s="51">
        <v>661</v>
      </c>
      <c r="AC30" s="51">
        <v>4205</v>
      </c>
      <c r="AD30" s="51">
        <v>5050</v>
      </c>
      <c r="AE30" s="51">
        <v>1538</v>
      </c>
      <c r="AF30" s="51">
        <v>10793</v>
      </c>
      <c r="AG30" s="51">
        <v>14001</v>
      </c>
    </row>
    <row r="31" spans="1:33">
      <c r="A31" s="45" t="s">
        <v>61</v>
      </c>
      <c r="B31" s="51">
        <v>391</v>
      </c>
      <c r="C31" s="51">
        <v>0</v>
      </c>
      <c r="D31" s="51">
        <v>0</v>
      </c>
      <c r="E31" s="51">
        <v>674</v>
      </c>
      <c r="F31" s="51">
        <v>293</v>
      </c>
      <c r="G31" s="51">
        <v>728</v>
      </c>
      <c r="H31" s="51">
        <v>3153</v>
      </c>
      <c r="I31" s="51">
        <v>349</v>
      </c>
      <c r="J31" s="51">
        <v>4230</v>
      </c>
      <c r="K31" s="51">
        <v>5588</v>
      </c>
      <c r="L31" s="51"/>
      <c r="M31" s="51">
        <v>167</v>
      </c>
      <c r="N31" s="51">
        <v>0</v>
      </c>
      <c r="O31" s="51">
        <v>0</v>
      </c>
      <c r="P31" s="51">
        <v>195</v>
      </c>
      <c r="Q31" s="51">
        <v>8</v>
      </c>
      <c r="R31" s="51">
        <v>236</v>
      </c>
      <c r="S31" s="51">
        <v>2441</v>
      </c>
      <c r="T31" s="51">
        <v>0</v>
      </c>
      <c r="U31" s="51">
        <v>2677</v>
      </c>
      <c r="V31" s="51">
        <v>3047</v>
      </c>
      <c r="W31" s="51"/>
      <c r="X31" s="51">
        <v>224</v>
      </c>
      <c r="Y31" s="51">
        <v>0</v>
      </c>
      <c r="Z31" s="51">
        <v>0</v>
      </c>
      <c r="AA31" s="51">
        <v>479</v>
      </c>
      <c r="AB31" s="51">
        <v>285</v>
      </c>
      <c r="AC31" s="51">
        <v>492</v>
      </c>
      <c r="AD31" s="51">
        <v>712</v>
      </c>
      <c r="AE31" s="51">
        <v>349</v>
      </c>
      <c r="AF31" s="51">
        <v>1553</v>
      </c>
      <c r="AG31" s="51">
        <v>2541</v>
      </c>
    </row>
    <row r="32" spans="1:33">
      <c r="A32" s="45" t="s">
        <v>62</v>
      </c>
      <c r="B32" s="51">
        <v>1678</v>
      </c>
      <c r="C32" s="51">
        <v>60</v>
      </c>
      <c r="D32" s="51">
        <v>0</v>
      </c>
      <c r="E32" s="51">
        <v>1829</v>
      </c>
      <c r="F32" s="51">
        <v>789</v>
      </c>
      <c r="G32" s="51">
        <v>5522</v>
      </c>
      <c r="H32" s="51">
        <v>4357</v>
      </c>
      <c r="I32" s="51">
        <v>1960</v>
      </c>
      <c r="J32" s="51">
        <v>11839</v>
      </c>
      <c r="K32" s="51">
        <v>16195</v>
      </c>
      <c r="L32" s="51"/>
      <c r="M32" s="51">
        <v>1340</v>
      </c>
      <c r="N32" s="51">
        <v>0</v>
      </c>
      <c r="O32" s="51">
        <v>0</v>
      </c>
      <c r="P32" s="51">
        <v>112</v>
      </c>
      <c r="Q32" s="51">
        <v>8</v>
      </c>
      <c r="R32" s="51">
        <v>881</v>
      </c>
      <c r="S32" s="51">
        <v>38</v>
      </c>
      <c r="T32" s="51">
        <v>1</v>
      </c>
      <c r="U32" s="51">
        <v>920</v>
      </c>
      <c r="V32" s="51">
        <v>2380</v>
      </c>
      <c r="W32" s="51"/>
      <c r="X32" s="51">
        <v>338</v>
      </c>
      <c r="Y32" s="51">
        <v>60</v>
      </c>
      <c r="Z32" s="51">
        <v>0</v>
      </c>
      <c r="AA32" s="51">
        <v>1717</v>
      </c>
      <c r="AB32" s="51">
        <v>781</v>
      </c>
      <c r="AC32" s="51">
        <v>4641</v>
      </c>
      <c r="AD32" s="51">
        <v>4319</v>
      </c>
      <c r="AE32" s="51">
        <v>1959</v>
      </c>
      <c r="AF32" s="51">
        <v>10919</v>
      </c>
      <c r="AG32" s="51">
        <v>13815</v>
      </c>
    </row>
    <row r="33" spans="1:33">
      <c r="A33" s="45" t="s">
        <v>63</v>
      </c>
      <c r="B33" s="51">
        <v>1868</v>
      </c>
      <c r="C33" s="51">
        <v>0</v>
      </c>
      <c r="D33" s="51">
        <v>268</v>
      </c>
      <c r="E33" s="51">
        <v>4932</v>
      </c>
      <c r="F33" s="51">
        <v>1307</v>
      </c>
      <c r="G33" s="51">
        <v>11706</v>
      </c>
      <c r="H33" s="51">
        <v>14982</v>
      </c>
      <c r="I33" s="51">
        <v>8526</v>
      </c>
      <c r="J33" s="51">
        <v>35214</v>
      </c>
      <c r="K33" s="51">
        <v>43589</v>
      </c>
      <c r="L33" s="51"/>
      <c r="M33" s="51">
        <v>2499</v>
      </c>
      <c r="N33" s="51">
        <v>0</v>
      </c>
      <c r="O33" s="51">
        <v>0</v>
      </c>
      <c r="P33" s="51">
        <v>1131</v>
      </c>
      <c r="Q33" s="51">
        <v>21</v>
      </c>
      <c r="R33" s="51">
        <v>1112</v>
      </c>
      <c r="S33" s="51">
        <v>176</v>
      </c>
      <c r="T33" s="51">
        <v>1355</v>
      </c>
      <c r="U33" s="51">
        <v>2643</v>
      </c>
      <c r="V33" s="51">
        <v>6294</v>
      </c>
      <c r="W33" s="51"/>
      <c r="X33" s="51">
        <v>-631</v>
      </c>
      <c r="Y33" s="51">
        <v>0</v>
      </c>
      <c r="Z33" s="51">
        <v>268</v>
      </c>
      <c r="AA33" s="51">
        <v>3801</v>
      </c>
      <c r="AB33" s="51">
        <v>1286</v>
      </c>
      <c r="AC33" s="51">
        <v>10594</v>
      </c>
      <c r="AD33" s="51">
        <v>14806</v>
      </c>
      <c r="AE33" s="51">
        <v>7171</v>
      </c>
      <c r="AF33" s="51">
        <v>32571</v>
      </c>
      <c r="AG33" s="51">
        <v>37295</v>
      </c>
    </row>
    <row r="34" spans="1:33">
      <c r="A34" s="45" t="s">
        <v>64</v>
      </c>
      <c r="B34" s="51">
        <v>684</v>
      </c>
      <c r="C34" s="51">
        <v>0</v>
      </c>
      <c r="D34" s="51">
        <v>230</v>
      </c>
      <c r="E34" s="51">
        <v>1406</v>
      </c>
      <c r="F34" s="51">
        <v>911</v>
      </c>
      <c r="G34" s="51">
        <v>4784</v>
      </c>
      <c r="H34" s="51">
        <v>3784</v>
      </c>
      <c r="I34" s="51">
        <v>1909</v>
      </c>
      <c r="J34" s="51">
        <v>10477</v>
      </c>
      <c r="K34" s="51">
        <v>13708</v>
      </c>
      <c r="L34" s="51"/>
      <c r="M34" s="51">
        <v>712</v>
      </c>
      <c r="N34" s="51">
        <v>0</v>
      </c>
      <c r="O34" s="51">
        <v>10</v>
      </c>
      <c r="P34" s="51">
        <v>116</v>
      </c>
      <c r="Q34" s="51">
        <v>-131</v>
      </c>
      <c r="R34" s="51">
        <v>594</v>
      </c>
      <c r="S34" s="51">
        <v>412</v>
      </c>
      <c r="T34" s="51">
        <v>74</v>
      </c>
      <c r="U34" s="51">
        <v>1080</v>
      </c>
      <c r="V34" s="51">
        <v>1787</v>
      </c>
      <c r="W34" s="51"/>
      <c r="X34" s="51">
        <v>-28</v>
      </c>
      <c r="Y34" s="51">
        <v>0</v>
      </c>
      <c r="Z34" s="51">
        <v>220</v>
      </c>
      <c r="AA34" s="51">
        <v>1290</v>
      </c>
      <c r="AB34" s="51">
        <v>1042</v>
      </c>
      <c r="AC34" s="51">
        <v>4190</v>
      </c>
      <c r="AD34" s="51">
        <v>3372</v>
      </c>
      <c r="AE34" s="51">
        <v>1835</v>
      </c>
      <c r="AF34" s="51">
        <v>9397</v>
      </c>
      <c r="AG34" s="51">
        <v>11921</v>
      </c>
    </row>
    <row r="35" spans="1:33">
      <c r="A35" s="45" t="s">
        <v>65</v>
      </c>
      <c r="B35" s="51">
        <v>1035</v>
      </c>
      <c r="C35" s="51">
        <v>0</v>
      </c>
      <c r="D35" s="51">
        <v>0</v>
      </c>
      <c r="E35" s="51">
        <v>1714</v>
      </c>
      <c r="F35" s="51">
        <v>439</v>
      </c>
      <c r="G35" s="51">
        <v>2410</v>
      </c>
      <c r="H35" s="51">
        <v>5438</v>
      </c>
      <c r="I35" s="51">
        <v>1871</v>
      </c>
      <c r="J35" s="51">
        <v>9719</v>
      </c>
      <c r="K35" s="51">
        <v>12907</v>
      </c>
      <c r="L35" s="51"/>
      <c r="M35" s="51">
        <v>1479</v>
      </c>
      <c r="N35" s="51">
        <v>0</v>
      </c>
      <c r="O35" s="51">
        <v>0</v>
      </c>
      <c r="P35" s="51">
        <v>113</v>
      </c>
      <c r="Q35" s="51">
        <v>0</v>
      </c>
      <c r="R35" s="51">
        <v>563</v>
      </c>
      <c r="S35" s="51">
        <v>257</v>
      </c>
      <c r="T35" s="51">
        <v>0</v>
      </c>
      <c r="U35" s="51">
        <v>820</v>
      </c>
      <c r="V35" s="51">
        <v>2412</v>
      </c>
      <c r="W35" s="51"/>
      <c r="X35" s="51">
        <v>-444</v>
      </c>
      <c r="Y35" s="51">
        <v>0</v>
      </c>
      <c r="Z35" s="51">
        <v>0</v>
      </c>
      <c r="AA35" s="51">
        <v>1601</v>
      </c>
      <c r="AB35" s="51">
        <v>439</v>
      </c>
      <c r="AC35" s="51">
        <v>1847</v>
      </c>
      <c r="AD35" s="51">
        <v>5181</v>
      </c>
      <c r="AE35" s="51">
        <v>1871</v>
      </c>
      <c r="AF35" s="51">
        <v>8899</v>
      </c>
      <c r="AG35" s="51">
        <v>10495</v>
      </c>
    </row>
    <row r="36" spans="1:33">
      <c r="A36" s="45" t="s">
        <v>66</v>
      </c>
      <c r="B36" s="51">
        <v>967</v>
      </c>
      <c r="C36" s="51">
        <v>0</v>
      </c>
      <c r="D36" s="51">
        <v>660</v>
      </c>
      <c r="E36" s="51">
        <v>2106</v>
      </c>
      <c r="F36" s="51">
        <v>2391</v>
      </c>
      <c r="G36" s="51">
        <v>6404</v>
      </c>
      <c r="H36" s="51">
        <v>8379</v>
      </c>
      <c r="I36" s="51">
        <v>2522</v>
      </c>
      <c r="J36" s="51">
        <v>17305</v>
      </c>
      <c r="K36" s="51">
        <v>23429</v>
      </c>
      <c r="L36" s="51"/>
      <c r="M36" s="51">
        <v>507</v>
      </c>
      <c r="N36" s="51">
        <v>0</v>
      </c>
      <c r="O36" s="51">
        <v>0</v>
      </c>
      <c r="P36" s="51">
        <v>259</v>
      </c>
      <c r="Q36" s="51">
        <v>128</v>
      </c>
      <c r="R36" s="51">
        <v>1062</v>
      </c>
      <c r="S36" s="51">
        <v>24</v>
      </c>
      <c r="T36" s="51">
        <v>19</v>
      </c>
      <c r="U36" s="51">
        <v>1105</v>
      </c>
      <c r="V36" s="51">
        <v>1999</v>
      </c>
      <c r="W36" s="51"/>
      <c r="X36" s="51">
        <v>460</v>
      </c>
      <c r="Y36" s="51">
        <v>0</v>
      </c>
      <c r="Z36" s="51">
        <v>660</v>
      </c>
      <c r="AA36" s="51">
        <v>1847</v>
      </c>
      <c r="AB36" s="51">
        <v>2263</v>
      </c>
      <c r="AC36" s="51">
        <v>5342</v>
      </c>
      <c r="AD36" s="51">
        <v>8355</v>
      </c>
      <c r="AE36" s="51">
        <v>2503</v>
      </c>
      <c r="AF36" s="51">
        <v>16200</v>
      </c>
      <c r="AG36" s="51">
        <v>21430</v>
      </c>
    </row>
    <row r="37" spans="1:33">
      <c r="A37" s="49">
        <v>1</v>
      </c>
      <c r="B37" s="49">
        <v>2</v>
      </c>
      <c r="C37" s="49">
        <v>3</v>
      </c>
      <c r="D37" s="49">
        <v>4</v>
      </c>
      <c r="E37" s="49">
        <v>5</v>
      </c>
      <c r="F37" s="49">
        <v>6</v>
      </c>
      <c r="G37" s="49">
        <v>7</v>
      </c>
      <c r="H37" s="49">
        <v>8</v>
      </c>
      <c r="I37" s="49">
        <v>9</v>
      </c>
      <c r="J37" s="49">
        <v>10</v>
      </c>
      <c r="K37" s="49">
        <v>11</v>
      </c>
      <c r="L37" s="49">
        <v>12</v>
      </c>
      <c r="M37" s="49">
        <v>13</v>
      </c>
      <c r="N37" s="49">
        <v>14</v>
      </c>
      <c r="O37" s="49">
        <v>15</v>
      </c>
      <c r="P37" s="49">
        <v>16</v>
      </c>
      <c r="Q37" s="49">
        <v>17</v>
      </c>
      <c r="R37" s="49">
        <v>18</v>
      </c>
      <c r="S37" s="49">
        <v>19</v>
      </c>
      <c r="T37" s="49">
        <v>20</v>
      </c>
      <c r="U37" s="49">
        <v>21</v>
      </c>
      <c r="V37" s="49">
        <v>22</v>
      </c>
      <c r="W37" s="49">
        <v>23</v>
      </c>
      <c r="X37" s="49">
        <v>24</v>
      </c>
      <c r="Y37" s="49">
        <v>25</v>
      </c>
      <c r="Z37" s="49">
        <v>26</v>
      </c>
      <c r="AA37" s="49">
        <v>27</v>
      </c>
      <c r="AB37" s="49">
        <v>28</v>
      </c>
      <c r="AC37" s="49">
        <v>29</v>
      </c>
      <c r="AD37" s="49">
        <v>30</v>
      </c>
      <c r="AE37" s="49">
        <v>31</v>
      </c>
      <c r="AF37" s="49">
        <v>32</v>
      </c>
      <c r="AG37" s="49">
        <v>33</v>
      </c>
    </row>
    <row r="40" spans="1:33">
      <c r="AB40" s="50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4" tint="0.79998168889431442"/>
  </sheetPr>
  <dimension ref="A2:BI54"/>
  <sheetViews>
    <sheetView workbookViewId="0">
      <selection activeCell="O21" sqref="O21"/>
    </sheetView>
  </sheetViews>
  <sheetFormatPr defaultRowHeight="12.75"/>
  <cols>
    <col min="1" max="16384" width="9.140625" style="56"/>
  </cols>
  <sheetData>
    <row r="2" spans="1:61">
      <c r="C2" s="58" t="s">
        <v>126</v>
      </c>
      <c r="D2" s="57"/>
      <c r="E2" s="57"/>
      <c r="F2" s="57"/>
      <c r="G2" s="57"/>
      <c r="H2" s="57"/>
      <c r="I2" s="57"/>
      <c r="W2" s="61" t="s">
        <v>119</v>
      </c>
      <c r="AQ2" s="56" t="s">
        <v>87</v>
      </c>
    </row>
    <row r="3" spans="1:61">
      <c r="A3" s="59"/>
      <c r="C3" s="56" t="s">
        <v>118</v>
      </c>
      <c r="D3" s="56" t="s">
        <v>117</v>
      </c>
      <c r="E3" s="56" t="s">
        <v>116</v>
      </c>
      <c r="F3" s="56" t="s">
        <v>115</v>
      </c>
      <c r="G3" s="56" t="s">
        <v>114</v>
      </c>
      <c r="H3" s="56" t="s">
        <v>113</v>
      </c>
      <c r="I3" s="56" t="s">
        <v>112</v>
      </c>
      <c r="J3" s="60" t="s">
        <v>111</v>
      </c>
      <c r="K3" s="60" t="s">
        <v>110</v>
      </c>
      <c r="L3" s="60" t="s">
        <v>125</v>
      </c>
      <c r="M3" s="60" t="s">
        <v>124</v>
      </c>
      <c r="N3" s="60" t="s">
        <v>123</v>
      </c>
      <c r="O3" s="60" t="s">
        <v>122</v>
      </c>
      <c r="P3" s="60" t="s">
        <v>121</v>
      </c>
      <c r="Q3" s="60" t="s">
        <v>127</v>
      </c>
      <c r="R3" s="59" t="s">
        <v>128</v>
      </c>
      <c r="S3" s="59" t="s">
        <v>129</v>
      </c>
      <c r="T3" s="59" t="s">
        <v>130</v>
      </c>
      <c r="U3" s="59" t="s">
        <v>131</v>
      </c>
      <c r="W3" s="56" t="s">
        <v>118</v>
      </c>
      <c r="X3" s="56" t="s">
        <v>117</v>
      </c>
      <c r="Y3" s="56" t="s">
        <v>116</v>
      </c>
      <c r="Z3" s="56" t="s">
        <v>115</v>
      </c>
      <c r="AA3" s="56" t="s">
        <v>114</v>
      </c>
      <c r="AB3" s="56" t="s">
        <v>113</v>
      </c>
      <c r="AC3" s="56" t="s">
        <v>112</v>
      </c>
      <c r="AD3" s="60" t="s">
        <v>111</v>
      </c>
      <c r="AE3" s="60" t="s">
        <v>110</v>
      </c>
      <c r="AF3" s="60" t="s">
        <v>125</v>
      </c>
      <c r="AG3" s="60" t="s">
        <v>124</v>
      </c>
      <c r="AH3" s="60" t="s">
        <v>123</v>
      </c>
      <c r="AI3" s="60" t="s">
        <v>122</v>
      </c>
      <c r="AJ3" s="60" t="s">
        <v>121</v>
      </c>
      <c r="AK3" s="60" t="s">
        <v>127</v>
      </c>
      <c r="AL3" s="59" t="s">
        <v>128</v>
      </c>
      <c r="AM3" s="59" t="s">
        <v>129</v>
      </c>
      <c r="AN3" s="59" t="s">
        <v>130</v>
      </c>
      <c r="AO3" s="59" t="s">
        <v>131</v>
      </c>
      <c r="AQ3" s="56" t="s">
        <v>118</v>
      </c>
      <c r="AR3" s="56" t="s">
        <v>117</v>
      </c>
      <c r="AS3" s="56" t="s">
        <v>116</v>
      </c>
      <c r="AT3" s="56" t="s">
        <v>115</v>
      </c>
      <c r="AU3" s="56" t="s">
        <v>114</v>
      </c>
      <c r="AV3" s="56" t="s">
        <v>113</v>
      </c>
      <c r="AW3" s="56" t="s">
        <v>112</v>
      </c>
      <c r="AX3" s="60" t="s">
        <v>111</v>
      </c>
      <c r="AY3" s="60" t="s">
        <v>110</v>
      </c>
      <c r="AZ3" s="60" t="s">
        <v>125</v>
      </c>
      <c r="BA3" s="60" t="s">
        <v>124</v>
      </c>
      <c r="BB3" s="60" t="s">
        <v>123</v>
      </c>
      <c r="BC3" s="60" t="s">
        <v>122</v>
      </c>
      <c r="BD3" s="60" t="s">
        <v>121</v>
      </c>
      <c r="BE3" s="60" t="s">
        <v>127</v>
      </c>
      <c r="BF3" s="59" t="s">
        <v>128</v>
      </c>
      <c r="BG3" s="59" t="s">
        <v>129</v>
      </c>
      <c r="BH3" s="59" t="s">
        <v>130</v>
      </c>
      <c r="BI3" s="59" t="s">
        <v>131</v>
      </c>
    </row>
    <row r="4" spans="1:61">
      <c r="B4" s="56" t="s">
        <v>3</v>
      </c>
      <c r="C4" s="56">
        <v>57328</v>
      </c>
      <c r="D4" s="56">
        <v>33171</v>
      </c>
      <c r="E4" s="56">
        <v>8781</v>
      </c>
      <c r="F4" s="56">
        <v>99280</v>
      </c>
      <c r="G4" s="56">
        <v>36696</v>
      </c>
      <c r="H4" s="56">
        <v>13767</v>
      </c>
      <c r="I4" s="56">
        <v>3866</v>
      </c>
      <c r="J4" s="56">
        <v>19377</v>
      </c>
      <c r="K4" s="56">
        <v>8739</v>
      </c>
      <c r="L4" s="56">
        <v>16615</v>
      </c>
      <c r="M4" s="56">
        <v>9399</v>
      </c>
      <c r="N4" s="56">
        <v>13992</v>
      </c>
      <c r="O4" s="56">
        <v>510</v>
      </c>
      <c r="P4" s="56">
        <v>11636</v>
      </c>
      <c r="Q4" s="56">
        <v>7178</v>
      </c>
      <c r="R4" s="56">
        <v>154158</v>
      </c>
      <c r="S4" s="56">
        <v>118656</v>
      </c>
      <c r="T4" s="56">
        <v>167844</v>
      </c>
      <c r="U4" s="56">
        <v>681713</v>
      </c>
      <c r="W4" s="56">
        <v>29993</v>
      </c>
      <c r="X4" s="56">
        <v>10233</v>
      </c>
      <c r="Y4" s="56">
        <v>2201</v>
      </c>
      <c r="Z4" s="56">
        <v>42427</v>
      </c>
      <c r="AA4" s="56">
        <v>19738</v>
      </c>
      <c r="AB4" s="56">
        <v>9420</v>
      </c>
      <c r="AC4" s="56">
        <v>167</v>
      </c>
      <c r="AD4" s="56">
        <v>21201</v>
      </c>
      <c r="AE4" s="56">
        <v>4872</v>
      </c>
      <c r="AF4" s="56">
        <v>2875</v>
      </c>
      <c r="AG4" s="56">
        <v>291</v>
      </c>
      <c r="AH4" s="56">
        <v>936</v>
      </c>
      <c r="AI4" s="56">
        <v>17</v>
      </c>
      <c r="AJ4" s="56">
        <v>4175</v>
      </c>
      <c r="AK4" s="56">
        <v>398</v>
      </c>
      <c r="AL4" s="56">
        <v>2416</v>
      </c>
      <c r="AM4" s="56">
        <v>2516</v>
      </c>
      <c r="AN4" s="56">
        <v>106202</v>
      </c>
      <c r="AO4" s="56">
        <v>217651</v>
      </c>
      <c r="AQ4" s="56">
        <v>27335</v>
      </c>
      <c r="AR4" s="56">
        <v>22938</v>
      </c>
      <c r="AS4" s="56">
        <v>6580</v>
      </c>
      <c r="AT4" s="56">
        <v>56853</v>
      </c>
      <c r="AU4" s="56">
        <v>16958</v>
      </c>
      <c r="AV4" s="56">
        <v>4347</v>
      </c>
      <c r="AW4" s="56">
        <v>3699</v>
      </c>
      <c r="AX4" s="56">
        <v>-1824</v>
      </c>
      <c r="AY4" s="56">
        <v>3867</v>
      </c>
      <c r="AZ4" s="56">
        <v>13740</v>
      </c>
      <c r="BA4" s="56">
        <v>9108</v>
      </c>
      <c r="BB4" s="56">
        <v>13056</v>
      </c>
      <c r="BC4" s="56">
        <v>493</v>
      </c>
      <c r="BD4" s="56">
        <v>7461</v>
      </c>
      <c r="BE4" s="56">
        <v>6780</v>
      </c>
      <c r="BF4" s="56">
        <v>151742</v>
      </c>
      <c r="BG4" s="56">
        <v>116140</v>
      </c>
      <c r="BH4" s="56">
        <v>61642</v>
      </c>
      <c r="BI4" s="56">
        <v>464062</v>
      </c>
    </row>
    <row r="5" spans="1:61">
      <c r="B5" s="56" t="s">
        <v>35</v>
      </c>
      <c r="C5" s="56">
        <v>1348</v>
      </c>
      <c r="D5" s="56">
        <v>931</v>
      </c>
      <c r="E5" s="56">
        <v>264</v>
      </c>
      <c r="F5" s="56">
        <v>2543</v>
      </c>
      <c r="G5" s="56">
        <v>1398</v>
      </c>
      <c r="H5" s="56">
        <v>389</v>
      </c>
      <c r="I5" s="56">
        <v>110</v>
      </c>
      <c r="J5" s="56">
        <v>577</v>
      </c>
      <c r="K5" s="56">
        <v>843</v>
      </c>
      <c r="L5" s="56">
        <v>248</v>
      </c>
      <c r="M5" s="56">
        <v>515</v>
      </c>
      <c r="N5" s="56">
        <v>638</v>
      </c>
      <c r="O5" s="56">
        <v>0</v>
      </c>
      <c r="P5" s="56">
        <v>0</v>
      </c>
      <c r="Q5" s="56">
        <v>33</v>
      </c>
      <c r="R5" s="56">
        <v>6189</v>
      </c>
      <c r="S5" s="56">
        <v>5183</v>
      </c>
      <c r="T5" s="56">
        <v>6</v>
      </c>
      <c r="U5" s="56">
        <v>18672</v>
      </c>
      <c r="W5" s="56">
        <v>832</v>
      </c>
      <c r="X5" s="56">
        <v>0</v>
      </c>
      <c r="Y5" s="56">
        <v>16</v>
      </c>
      <c r="Z5" s="56">
        <v>848</v>
      </c>
      <c r="AA5" s="56">
        <v>948</v>
      </c>
      <c r="AB5" s="56">
        <v>422</v>
      </c>
      <c r="AC5" s="56">
        <v>0</v>
      </c>
      <c r="AD5" s="56">
        <v>869</v>
      </c>
      <c r="AE5" s="56">
        <v>410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0</v>
      </c>
      <c r="AL5" s="56">
        <v>312</v>
      </c>
      <c r="AM5" s="56">
        <v>0</v>
      </c>
      <c r="AN5" s="56">
        <v>0</v>
      </c>
      <c r="AO5" s="56">
        <v>3809</v>
      </c>
      <c r="AQ5" s="56">
        <v>516</v>
      </c>
      <c r="AR5" s="56">
        <v>931</v>
      </c>
      <c r="AS5" s="56">
        <v>248</v>
      </c>
      <c r="AT5" s="56">
        <v>1695</v>
      </c>
      <c r="AU5" s="56">
        <v>450</v>
      </c>
      <c r="AV5" s="56">
        <v>-33</v>
      </c>
      <c r="AW5" s="56">
        <v>110</v>
      </c>
      <c r="AX5" s="56">
        <v>-292</v>
      </c>
      <c r="AY5" s="56">
        <v>433</v>
      </c>
      <c r="AZ5" s="56">
        <v>248</v>
      </c>
      <c r="BA5" s="56">
        <v>515</v>
      </c>
      <c r="BB5" s="56">
        <v>638</v>
      </c>
      <c r="BC5" s="56">
        <v>0</v>
      </c>
      <c r="BD5" s="56">
        <v>0</v>
      </c>
      <c r="BE5" s="56">
        <v>33</v>
      </c>
      <c r="BF5" s="56">
        <v>5877</v>
      </c>
      <c r="BG5" s="56">
        <v>5183</v>
      </c>
      <c r="BH5" s="56">
        <v>6</v>
      </c>
      <c r="BI5" s="56">
        <v>14863</v>
      </c>
    </row>
    <row r="6" spans="1:61">
      <c r="B6" s="56" t="s">
        <v>36</v>
      </c>
      <c r="C6" s="56">
        <v>5125</v>
      </c>
      <c r="D6" s="56">
        <v>1713</v>
      </c>
      <c r="E6" s="56">
        <v>699</v>
      </c>
      <c r="F6" s="56">
        <v>7537</v>
      </c>
      <c r="G6" s="56">
        <v>1420</v>
      </c>
      <c r="H6" s="56">
        <v>806</v>
      </c>
      <c r="I6" s="56">
        <v>76</v>
      </c>
      <c r="J6" s="56">
        <v>986</v>
      </c>
      <c r="K6" s="56">
        <v>106</v>
      </c>
      <c r="L6" s="56">
        <v>282</v>
      </c>
      <c r="M6" s="56">
        <v>584</v>
      </c>
      <c r="N6" s="56">
        <v>725</v>
      </c>
      <c r="O6" s="56">
        <v>0</v>
      </c>
      <c r="P6" s="56">
        <v>0</v>
      </c>
      <c r="Q6" s="56">
        <v>0</v>
      </c>
      <c r="R6" s="56">
        <v>10548</v>
      </c>
      <c r="S6" s="56">
        <v>0</v>
      </c>
      <c r="T6" s="56">
        <v>2705</v>
      </c>
      <c r="U6" s="56">
        <v>25775</v>
      </c>
      <c r="W6" s="56">
        <v>590</v>
      </c>
      <c r="X6" s="56">
        <v>0</v>
      </c>
      <c r="Y6" s="56">
        <v>80</v>
      </c>
      <c r="Z6" s="56">
        <v>670</v>
      </c>
      <c r="AA6" s="56">
        <v>1420</v>
      </c>
      <c r="AB6" s="56">
        <v>330</v>
      </c>
      <c r="AC6" s="56">
        <v>0</v>
      </c>
      <c r="AD6" s="56">
        <v>426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1002</v>
      </c>
      <c r="AM6" s="56">
        <v>0</v>
      </c>
      <c r="AN6" s="56">
        <v>2587</v>
      </c>
      <c r="AO6" s="56">
        <v>6435</v>
      </c>
      <c r="AQ6" s="56">
        <v>4535</v>
      </c>
      <c r="AR6" s="56">
        <v>1713</v>
      </c>
      <c r="AS6" s="56">
        <v>619</v>
      </c>
      <c r="AT6" s="56">
        <v>6867</v>
      </c>
      <c r="AU6" s="56">
        <v>0</v>
      </c>
      <c r="AV6" s="56">
        <v>476</v>
      </c>
      <c r="AW6" s="56">
        <v>76</v>
      </c>
      <c r="AX6" s="56">
        <v>560</v>
      </c>
      <c r="AY6" s="56">
        <v>106</v>
      </c>
      <c r="AZ6" s="56">
        <v>282</v>
      </c>
      <c r="BA6" s="56">
        <v>584</v>
      </c>
      <c r="BB6" s="56">
        <v>725</v>
      </c>
      <c r="BC6" s="56">
        <v>0</v>
      </c>
      <c r="BD6" s="56">
        <v>0</v>
      </c>
      <c r="BE6" s="56">
        <v>0</v>
      </c>
      <c r="BF6" s="56">
        <v>9546</v>
      </c>
      <c r="BG6" s="56">
        <v>0</v>
      </c>
      <c r="BH6" s="56">
        <v>118</v>
      </c>
      <c r="BI6" s="56">
        <v>19340</v>
      </c>
    </row>
    <row r="7" spans="1:61">
      <c r="B7" s="56" t="s">
        <v>37</v>
      </c>
      <c r="C7" s="56">
        <v>1376</v>
      </c>
      <c r="D7" s="56">
        <v>1761</v>
      </c>
      <c r="E7" s="56">
        <v>137</v>
      </c>
      <c r="F7" s="56">
        <v>3274</v>
      </c>
      <c r="G7" s="56">
        <v>476</v>
      </c>
      <c r="H7" s="56">
        <v>273</v>
      </c>
      <c r="I7" s="56">
        <v>186</v>
      </c>
      <c r="J7" s="56">
        <v>374</v>
      </c>
      <c r="K7" s="56">
        <v>204</v>
      </c>
      <c r="L7" s="56">
        <v>871</v>
      </c>
      <c r="M7" s="56">
        <v>0</v>
      </c>
      <c r="N7" s="56">
        <v>0</v>
      </c>
      <c r="O7" s="56">
        <v>0</v>
      </c>
      <c r="P7" s="56">
        <v>0</v>
      </c>
      <c r="Q7" s="56">
        <v>60</v>
      </c>
      <c r="R7" s="56">
        <v>3974</v>
      </c>
      <c r="S7" s="56">
        <v>0</v>
      </c>
      <c r="T7" s="56">
        <v>10071</v>
      </c>
      <c r="U7" s="56">
        <v>19763</v>
      </c>
      <c r="W7" s="56">
        <v>669</v>
      </c>
      <c r="X7" s="56">
        <v>948</v>
      </c>
      <c r="Y7" s="56">
        <v>0</v>
      </c>
      <c r="Z7" s="56">
        <v>1617</v>
      </c>
      <c r="AA7" s="56">
        <v>0</v>
      </c>
      <c r="AB7" s="56">
        <v>165</v>
      </c>
      <c r="AC7" s="56">
        <v>18</v>
      </c>
      <c r="AD7" s="56">
        <v>308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55</v>
      </c>
      <c r="AN7" s="56">
        <v>4212</v>
      </c>
      <c r="AO7" s="56">
        <v>6375</v>
      </c>
      <c r="AQ7" s="56">
        <v>707</v>
      </c>
      <c r="AR7" s="56">
        <v>813</v>
      </c>
      <c r="AS7" s="56">
        <v>137</v>
      </c>
      <c r="AT7" s="56">
        <v>1657</v>
      </c>
      <c r="AU7" s="56">
        <v>476</v>
      </c>
      <c r="AV7" s="56">
        <v>108</v>
      </c>
      <c r="AW7" s="56">
        <v>168</v>
      </c>
      <c r="AX7" s="56">
        <v>66</v>
      </c>
      <c r="AY7" s="56">
        <v>204</v>
      </c>
      <c r="AZ7" s="56">
        <v>871</v>
      </c>
      <c r="BA7" s="56">
        <v>0</v>
      </c>
      <c r="BB7" s="56">
        <v>0</v>
      </c>
      <c r="BC7" s="56">
        <v>0</v>
      </c>
      <c r="BD7" s="56">
        <v>0</v>
      </c>
      <c r="BE7" s="56">
        <v>60</v>
      </c>
      <c r="BF7" s="56">
        <v>3974</v>
      </c>
      <c r="BG7" s="56">
        <v>-55</v>
      </c>
      <c r="BH7" s="56">
        <v>5859</v>
      </c>
      <c r="BI7" s="56">
        <v>13388</v>
      </c>
    </row>
    <row r="8" spans="1:61">
      <c r="B8" s="56" t="s">
        <v>38</v>
      </c>
      <c r="C8" s="56">
        <v>982</v>
      </c>
      <c r="D8" s="56">
        <v>398</v>
      </c>
      <c r="E8" s="56">
        <v>511</v>
      </c>
      <c r="F8" s="56">
        <v>1891</v>
      </c>
      <c r="G8" s="56">
        <v>884</v>
      </c>
      <c r="H8" s="56">
        <v>488</v>
      </c>
      <c r="I8" s="56">
        <v>131</v>
      </c>
      <c r="J8" s="56">
        <v>360</v>
      </c>
      <c r="K8" s="56">
        <v>121</v>
      </c>
      <c r="L8" s="56">
        <v>128</v>
      </c>
      <c r="M8" s="56">
        <v>338</v>
      </c>
      <c r="N8" s="56">
        <v>816</v>
      </c>
      <c r="O8" s="56">
        <v>0</v>
      </c>
      <c r="P8" s="56">
        <v>0</v>
      </c>
      <c r="Q8" s="56">
        <v>51</v>
      </c>
      <c r="R8" s="56">
        <v>4498</v>
      </c>
      <c r="S8" s="56">
        <v>3106</v>
      </c>
      <c r="T8" s="56">
        <v>75</v>
      </c>
      <c r="U8" s="56">
        <v>12887</v>
      </c>
      <c r="W8" s="56">
        <v>543</v>
      </c>
      <c r="X8" s="56">
        <v>160</v>
      </c>
      <c r="Y8" s="56">
        <v>107</v>
      </c>
      <c r="Z8" s="56">
        <v>810</v>
      </c>
      <c r="AA8" s="56">
        <v>356</v>
      </c>
      <c r="AB8" s="56">
        <v>273</v>
      </c>
      <c r="AC8" s="56">
        <v>0</v>
      </c>
      <c r="AD8" s="56">
        <v>324</v>
      </c>
      <c r="AE8" s="56">
        <v>0</v>
      </c>
      <c r="AF8" s="56">
        <v>0</v>
      </c>
      <c r="AG8" s="56">
        <v>0</v>
      </c>
      <c r="AH8" s="56">
        <v>0</v>
      </c>
      <c r="AI8" s="56">
        <v>3</v>
      </c>
      <c r="AJ8" s="56">
        <v>0</v>
      </c>
      <c r="AK8" s="56">
        <v>0</v>
      </c>
      <c r="AL8" s="56">
        <v>28</v>
      </c>
      <c r="AM8" s="56">
        <v>28</v>
      </c>
      <c r="AN8" s="56">
        <v>1</v>
      </c>
      <c r="AO8" s="56">
        <v>1823</v>
      </c>
      <c r="AQ8" s="56">
        <v>439</v>
      </c>
      <c r="AR8" s="56">
        <v>238</v>
      </c>
      <c r="AS8" s="56">
        <v>404</v>
      </c>
      <c r="AT8" s="56">
        <v>1081</v>
      </c>
      <c r="AU8" s="56">
        <v>528</v>
      </c>
      <c r="AV8" s="56">
        <v>215</v>
      </c>
      <c r="AW8" s="56">
        <v>131</v>
      </c>
      <c r="AX8" s="56">
        <v>36</v>
      </c>
      <c r="AY8" s="56">
        <v>121</v>
      </c>
      <c r="AZ8" s="56">
        <v>128</v>
      </c>
      <c r="BA8" s="56">
        <v>338</v>
      </c>
      <c r="BB8" s="56">
        <v>816</v>
      </c>
      <c r="BC8" s="56">
        <v>-3</v>
      </c>
      <c r="BD8" s="56">
        <v>0</v>
      </c>
      <c r="BE8" s="56">
        <v>51</v>
      </c>
      <c r="BF8" s="56">
        <v>4470</v>
      </c>
      <c r="BG8" s="56">
        <v>3078</v>
      </c>
      <c r="BH8" s="56">
        <v>74</v>
      </c>
      <c r="BI8" s="56">
        <v>11064</v>
      </c>
    </row>
    <row r="9" spans="1:61">
      <c r="B9" s="56" t="s">
        <v>39</v>
      </c>
      <c r="C9" s="56">
        <v>721</v>
      </c>
      <c r="D9" s="56">
        <v>216</v>
      </c>
      <c r="E9" s="56">
        <v>118</v>
      </c>
      <c r="F9" s="56">
        <v>1055</v>
      </c>
      <c r="G9" s="56">
        <v>0</v>
      </c>
      <c r="H9" s="56">
        <v>244</v>
      </c>
      <c r="I9" s="56">
        <v>111</v>
      </c>
      <c r="J9" s="56">
        <v>130</v>
      </c>
      <c r="K9" s="56">
        <v>85</v>
      </c>
      <c r="L9" s="56">
        <v>117</v>
      </c>
      <c r="M9" s="56">
        <v>117</v>
      </c>
      <c r="N9" s="56">
        <v>117</v>
      </c>
      <c r="O9" s="56">
        <v>0</v>
      </c>
      <c r="P9" s="56">
        <v>0</v>
      </c>
      <c r="Q9" s="56">
        <v>14</v>
      </c>
      <c r="R9" s="56">
        <v>2410</v>
      </c>
      <c r="S9" s="56">
        <v>1166</v>
      </c>
      <c r="T9" s="56">
        <v>759</v>
      </c>
      <c r="U9" s="56">
        <v>6325</v>
      </c>
      <c r="W9" s="56">
        <v>0</v>
      </c>
      <c r="X9" s="56">
        <v>15</v>
      </c>
      <c r="Y9" s="56">
        <v>0</v>
      </c>
      <c r="Z9" s="56">
        <v>15</v>
      </c>
      <c r="AA9" s="56">
        <v>0</v>
      </c>
      <c r="AB9" s="56">
        <v>248</v>
      </c>
      <c r="AC9" s="56">
        <v>0</v>
      </c>
      <c r="AD9" s="56">
        <v>106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0</v>
      </c>
      <c r="AK9" s="56">
        <v>0</v>
      </c>
      <c r="AL9" s="56">
        <v>0</v>
      </c>
      <c r="AM9" s="56">
        <v>0</v>
      </c>
      <c r="AN9" s="56">
        <v>0</v>
      </c>
      <c r="AO9" s="56">
        <v>369</v>
      </c>
      <c r="AQ9" s="56">
        <v>721</v>
      </c>
      <c r="AR9" s="56">
        <v>201</v>
      </c>
      <c r="AS9" s="56">
        <v>118</v>
      </c>
      <c r="AT9" s="56">
        <v>1040</v>
      </c>
      <c r="AU9" s="56">
        <v>0</v>
      </c>
      <c r="AV9" s="56">
        <v>-4</v>
      </c>
      <c r="AW9" s="56">
        <v>111</v>
      </c>
      <c r="AX9" s="56">
        <v>24</v>
      </c>
      <c r="AY9" s="56">
        <v>85</v>
      </c>
      <c r="AZ9" s="56">
        <v>117</v>
      </c>
      <c r="BA9" s="56">
        <v>117</v>
      </c>
      <c r="BB9" s="56">
        <v>117</v>
      </c>
      <c r="BC9" s="56">
        <v>0</v>
      </c>
      <c r="BD9" s="56">
        <v>0</v>
      </c>
      <c r="BE9" s="56">
        <v>14</v>
      </c>
      <c r="BF9" s="56">
        <v>2410</v>
      </c>
      <c r="BG9" s="56">
        <v>1166</v>
      </c>
      <c r="BH9" s="56">
        <v>759</v>
      </c>
      <c r="BI9" s="56">
        <v>5956</v>
      </c>
    </row>
    <row r="10" spans="1:61">
      <c r="B10" s="56" t="s">
        <v>40</v>
      </c>
      <c r="C10" s="56">
        <v>1220</v>
      </c>
      <c r="D10" s="56">
        <v>414</v>
      </c>
      <c r="E10" s="56">
        <v>515</v>
      </c>
      <c r="F10" s="56">
        <v>2149</v>
      </c>
      <c r="G10" s="56">
        <v>0</v>
      </c>
      <c r="H10" s="56">
        <v>1135</v>
      </c>
      <c r="I10" s="56">
        <v>430</v>
      </c>
      <c r="J10" s="56">
        <v>569</v>
      </c>
      <c r="K10" s="56">
        <v>1278</v>
      </c>
      <c r="L10" s="56">
        <v>566</v>
      </c>
      <c r="M10" s="56">
        <v>409</v>
      </c>
      <c r="N10" s="56">
        <v>543</v>
      </c>
      <c r="O10" s="56">
        <v>0</v>
      </c>
      <c r="P10" s="56">
        <v>159</v>
      </c>
      <c r="Q10" s="56">
        <v>0</v>
      </c>
      <c r="R10" s="56">
        <v>6355</v>
      </c>
      <c r="S10" s="56">
        <v>8958</v>
      </c>
      <c r="T10" s="56">
        <v>906</v>
      </c>
      <c r="U10" s="56">
        <v>23457</v>
      </c>
      <c r="W10" s="56">
        <v>887</v>
      </c>
      <c r="X10" s="56">
        <v>0</v>
      </c>
      <c r="Y10" s="56">
        <v>0</v>
      </c>
      <c r="Z10" s="56">
        <v>887</v>
      </c>
      <c r="AA10" s="56">
        <v>0</v>
      </c>
      <c r="AB10" s="56">
        <v>888</v>
      </c>
      <c r="AC10" s="56">
        <v>63</v>
      </c>
      <c r="AD10" s="56">
        <v>391</v>
      </c>
      <c r="AE10" s="56">
        <v>1073</v>
      </c>
      <c r="AF10" s="56">
        <v>333</v>
      </c>
      <c r="AG10" s="56">
        <v>0</v>
      </c>
      <c r="AH10" s="56">
        <v>0</v>
      </c>
      <c r="AI10" s="56">
        <v>0</v>
      </c>
      <c r="AJ10" s="56">
        <v>0</v>
      </c>
      <c r="AK10" s="56">
        <v>0</v>
      </c>
      <c r="AL10" s="56">
        <v>0</v>
      </c>
      <c r="AM10" s="56">
        <v>41</v>
      </c>
      <c r="AN10" s="56">
        <v>1326</v>
      </c>
      <c r="AO10" s="56">
        <v>5002</v>
      </c>
      <c r="AQ10" s="56">
        <v>333</v>
      </c>
      <c r="AR10" s="56">
        <v>414</v>
      </c>
      <c r="AS10" s="56">
        <v>515</v>
      </c>
      <c r="AT10" s="56">
        <v>1262</v>
      </c>
      <c r="AU10" s="56">
        <v>0</v>
      </c>
      <c r="AV10" s="56">
        <v>247</v>
      </c>
      <c r="AW10" s="56">
        <v>367</v>
      </c>
      <c r="AX10" s="56">
        <v>178</v>
      </c>
      <c r="AY10" s="56">
        <v>205</v>
      </c>
      <c r="AZ10" s="56">
        <v>233</v>
      </c>
      <c r="BA10" s="56">
        <v>409</v>
      </c>
      <c r="BB10" s="56">
        <v>543</v>
      </c>
      <c r="BC10" s="56">
        <v>0</v>
      </c>
      <c r="BD10" s="56">
        <v>159</v>
      </c>
      <c r="BE10" s="56">
        <v>0</v>
      </c>
      <c r="BF10" s="56">
        <v>6355</v>
      </c>
      <c r="BG10" s="56">
        <v>8917</v>
      </c>
      <c r="BH10" s="56">
        <v>-420</v>
      </c>
      <c r="BI10" s="56">
        <v>18455</v>
      </c>
    </row>
    <row r="11" spans="1:61">
      <c r="B11" s="56" t="s">
        <v>41</v>
      </c>
      <c r="C11" s="56">
        <v>3289</v>
      </c>
      <c r="D11" s="56">
        <v>1468</v>
      </c>
      <c r="E11" s="56">
        <v>284</v>
      </c>
      <c r="F11" s="56">
        <v>5041</v>
      </c>
      <c r="G11" s="56">
        <v>1986</v>
      </c>
      <c r="H11" s="56">
        <v>280</v>
      </c>
      <c r="I11" s="56">
        <v>0</v>
      </c>
      <c r="J11" s="56">
        <v>405</v>
      </c>
      <c r="K11" s="56">
        <v>29</v>
      </c>
      <c r="L11" s="56">
        <v>288</v>
      </c>
      <c r="M11" s="56">
        <v>356</v>
      </c>
      <c r="N11" s="56">
        <v>534</v>
      </c>
      <c r="O11" s="56">
        <v>0</v>
      </c>
      <c r="P11" s="56">
        <v>955</v>
      </c>
      <c r="Q11" s="56">
        <v>0</v>
      </c>
      <c r="R11" s="56">
        <v>3057</v>
      </c>
      <c r="S11" s="56">
        <v>3236</v>
      </c>
      <c r="T11" s="56">
        <v>5741</v>
      </c>
      <c r="U11" s="56">
        <v>21908</v>
      </c>
      <c r="W11" s="56">
        <v>1263</v>
      </c>
      <c r="X11" s="56">
        <v>0</v>
      </c>
      <c r="Y11" s="56">
        <v>104</v>
      </c>
      <c r="Z11" s="56">
        <v>1367</v>
      </c>
      <c r="AA11" s="56">
        <v>1397</v>
      </c>
      <c r="AB11" s="56">
        <v>244</v>
      </c>
      <c r="AC11" s="56">
        <v>0</v>
      </c>
      <c r="AD11" s="56">
        <v>508</v>
      </c>
      <c r="AE11" s="56">
        <v>0</v>
      </c>
      <c r="AF11" s="56">
        <v>133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14226</v>
      </c>
      <c r="AO11" s="56">
        <v>17875</v>
      </c>
      <c r="AQ11" s="56">
        <v>2026</v>
      </c>
      <c r="AR11" s="56">
        <v>1468</v>
      </c>
      <c r="AS11" s="56">
        <v>180</v>
      </c>
      <c r="AT11" s="56">
        <v>3674</v>
      </c>
      <c r="AU11" s="56">
        <v>589</v>
      </c>
      <c r="AV11" s="56">
        <v>36</v>
      </c>
      <c r="AW11" s="56">
        <v>0</v>
      </c>
      <c r="AX11" s="56">
        <v>-103</v>
      </c>
      <c r="AY11" s="56">
        <v>29</v>
      </c>
      <c r="AZ11" s="56">
        <v>155</v>
      </c>
      <c r="BA11" s="56">
        <v>356</v>
      </c>
      <c r="BB11" s="56">
        <v>534</v>
      </c>
      <c r="BC11" s="56">
        <v>0</v>
      </c>
      <c r="BD11" s="56">
        <v>955</v>
      </c>
      <c r="BE11" s="56">
        <v>0</v>
      </c>
      <c r="BF11" s="56">
        <v>3057</v>
      </c>
      <c r="BG11" s="56">
        <v>3236</v>
      </c>
      <c r="BH11" s="56">
        <v>-8485</v>
      </c>
      <c r="BI11" s="56">
        <v>4033</v>
      </c>
    </row>
    <row r="12" spans="1:61">
      <c r="B12" s="56" t="s">
        <v>42</v>
      </c>
      <c r="C12" s="56">
        <v>993</v>
      </c>
      <c r="D12" s="56">
        <v>895</v>
      </c>
      <c r="E12" s="56">
        <v>223</v>
      </c>
      <c r="F12" s="56">
        <v>2111</v>
      </c>
      <c r="G12" s="56">
        <v>882</v>
      </c>
      <c r="H12" s="56">
        <v>554</v>
      </c>
      <c r="I12" s="56">
        <v>61</v>
      </c>
      <c r="J12" s="56">
        <v>233</v>
      </c>
      <c r="K12" s="56">
        <v>64</v>
      </c>
      <c r="L12" s="56">
        <v>243</v>
      </c>
      <c r="M12" s="56">
        <v>149</v>
      </c>
      <c r="N12" s="56">
        <v>283</v>
      </c>
      <c r="O12" s="56">
        <v>0</v>
      </c>
      <c r="P12" s="56">
        <v>88</v>
      </c>
      <c r="Q12" s="56">
        <v>105</v>
      </c>
      <c r="R12" s="56">
        <v>3560</v>
      </c>
      <c r="S12" s="56">
        <v>0</v>
      </c>
      <c r="T12" s="56">
        <v>-1033</v>
      </c>
      <c r="U12" s="56">
        <v>7300</v>
      </c>
      <c r="W12" s="56">
        <v>656</v>
      </c>
      <c r="X12" s="56">
        <v>425</v>
      </c>
      <c r="Y12" s="56">
        <v>0</v>
      </c>
      <c r="Z12" s="56">
        <v>1081</v>
      </c>
      <c r="AA12" s="56">
        <v>789</v>
      </c>
      <c r="AB12" s="56">
        <v>194</v>
      </c>
      <c r="AC12" s="56">
        <v>0</v>
      </c>
      <c r="AD12" s="56">
        <v>292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277</v>
      </c>
      <c r="AO12" s="56">
        <v>2633</v>
      </c>
      <c r="AQ12" s="56">
        <v>337</v>
      </c>
      <c r="AR12" s="56">
        <v>470</v>
      </c>
      <c r="AS12" s="56">
        <v>223</v>
      </c>
      <c r="AT12" s="56">
        <v>1030</v>
      </c>
      <c r="AU12" s="56">
        <v>93</v>
      </c>
      <c r="AV12" s="56">
        <v>360</v>
      </c>
      <c r="AW12" s="56">
        <v>61</v>
      </c>
      <c r="AX12" s="56">
        <v>-59</v>
      </c>
      <c r="AY12" s="56">
        <v>64</v>
      </c>
      <c r="AZ12" s="56">
        <v>243</v>
      </c>
      <c r="BA12" s="56">
        <v>149</v>
      </c>
      <c r="BB12" s="56">
        <v>283</v>
      </c>
      <c r="BC12" s="56">
        <v>0</v>
      </c>
      <c r="BD12" s="56">
        <v>88</v>
      </c>
      <c r="BE12" s="56">
        <v>105</v>
      </c>
      <c r="BF12" s="56">
        <v>3560</v>
      </c>
      <c r="BG12" s="56">
        <v>0</v>
      </c>
      <c r="BH12" s="56">
        <v>-1310</v>
      </c>
      <c r="BI12" s="56">
        <v>4667</v>
      </c>
    </row>
    <row r="13" spans="1:61">
      <c r="B13" s="56" t="s">
        <v>43</v>
      </c>
      <c r="C13" s="56">
        <v>610</v>
      </c>
      <c r="D13" s="56">
        <v>532</v>
      </c>
      <c r="E13" s="56">
        <v>197</v>
      </c>
      <c r="F13" s="56">
        <v>1339</v>
      </c>
      <c r="G13" s="56">
        <v>532</v>
      </c>
      <c r="H13" s="56">
        <v>143</v>
      </c>
      <c r="I13" s="56">
        <v>51</v>
      </c>
      <c r="J13" s="56">
        <v>262</v>
      </c>
      <c r="K13" s="56">
        <v>141</v>
      </c>
      <c r="L13" s="56">
        <v>213</v>
      </c>
      <c r="M13" s="56">
        <v>153</v>
      </c>
      <c r="N13" s="56">
        <v>299</v>
      </c>
      <c r="O13" s="56">
        <v>0</v>
      </c>
      <c r="P13" s="56">
        <v>105</v>
      </c>
      <c r="Q13" s="56">
        <v>445</v>
      </c>
      <c r="R13" s="56">
        <v>2670</v>
      </c>
      <c r="S13" s="56">
        <v>6695</v>
      </c>
      <c r="T13" s="56">
        <v>189</v>
      </c>
      <c r="U13" s="56">
        <v>13237</v>
      </c>
      <c r="W13" s="56">
        <v>603</v>
      </c>
      <c r="X13" s="56">
        <v>148</v>
      </c>
      <c r="Y13" s="56">
        <v>20</v>
      </c>
      <c r="Z13" s="56">
        <v>771</v>
      </c>
      <c r="AA13" s="56">
        <v>160</v>
      </c>
      <c r="AB13" s="56">
        <v>135</v>
      </c>
      <c r="AC13" s="56">
        <v>0</v>
      </c>
      <c r="AD13" s="56">
        <v>269</v>
      </c>
      <c r="AE13" s="56">
        <v>140</v>
      </c>
      <c r="AF13" s="56">
        <v>0</v>
      </c>
      <c r="AG13" s="56">
        <v>0</v>
      </c>
      <c r="AH13" s="56">
        <v>0</v>
      </c>
      <c r="AI13" s="56">
        <v>0</v>
      </c>
      <c r="AJ13" s="56">
        <v>1</v>
      </c>
      <c r="AK13" s="56">
        <v>11</v>
      </c>
      <c r="AL13" s="56">
        <v>0</v>
      </c>
      <c r="AM13" s="56">
        <v>95</v>
      </c>
      <c r="AN13" s="56">
        <v>0</v>
      </c>
      <c r="AO13" s="56">
        <v>1582</v>
      </c>
      <c r="AQ13" s="56">
        <v>7</v>
      </c>
      <c r="AR13" s="56">
        <v>384</v>
      </c>
      <c r="AS13" s="56">
        <v>177</v>
      </c>
      <c r="AT13" s="56">
        <v>568</v>
      </c>
      <c r="AU13" s="56">
        <v>372</v>
      </c>
      <c r="AV13" s="56">
        <v>8</v>
      </c>
      <c r="AW13" s="56">
        <v>51</v>
      </c>
      <c r="AX13" s="56">
        <v>-7</v>
      </c>
      <c r="AY13" s="56">
        <v>1</v>
      </c>
      <c r="AZ13" s="56">
        <v>213</v>
      </c>
      <c r="BA13" s="56">
        <v>153</v>
      </c>
      <c r="BB13" s="56">
        <v>299</v>
      </c>
      <c r="BC13" s="56">
        <v>0</v>
      </c>
      <c r="BD13" s="56">
        <v>104</v>
      </c>
      <c r="BE13" s="56">
        <v>434</v>
      </c>
      <c r="BF13" s="56">
        <v>2670</v>
      </c>
      <c r="BG13" s="56">
        <v>6600</v>
      </c>
      <c r="BH13" s="56">
        <v>189</v>
      </c>
      <c r="BI13" s="56">
        <v>11655</v>
      </c>
    </row>
    <row r="14" spans="1:61">
      <c r="B14" s="56" t="s">
        <v>44</v>
      </c>
      <c r="C14" s="56">
        <v>1051</v>
      </c>
      <c r="D14" s="56">
        <v>914</v>
      </c>
      <c r="E14" s="56">
        <v>174</v>
      </c>
      <c r="F14" s="56">
        <v>2139</v>
      </c>
      <c r="G14" s="56">
        <v>914</v>
      </c>
      <c r="H14" s="56">
        <v>426</v>
      </c>
      <c r="I14" s="56">
        <v>116</v>
      </c>
      <c r="J14" s="56">
        <v>154</v>
      </c>
      <c r="K14" s="56">
        <v>84</v>
      </c>
      <c r="L14" s="56">
        <v>116</v>
      </c>
      <c r="M14" s="56">
        <v>264</v>
      </c>
      <c r="N14" s="56">
        <v>289</v>
      </c>
      <c r="O14" s="56">
        <v>0</v>
      </c>
      <c r="P14" s="56">
        <v>112</v>
      </c>
      <c r="Q14" s="56">
        <v>65</v>
      </c>
      <c r="R14" s="56">
        <v>1628</v>
      </c>
      <c r="S14" s="56">
        <v>6</v>
      </c>
      <c r="T14" s="56">
        <v>12698</v>
      </c>
      <c r="U14" s="56">
        <v>19011</v>
      </c>
      <c r="W14" s="56">
        <v>654</v>
      </c>
      <c r="X14" s="56">
        <v>339</v>
      </c>
      <c r="Y14" s="56">
        <v>0</v>
      </c>
      <c r="Z14" s="56">
        <v>993</v>
      </c>
      <c r="AA14" s="56">
        <v>338</v>
      </c>
      <c r="AB14" s="56">
        <v>161</v>
      </c>
      <c r="AC14" s="56">
        <v>0</v>
      </c>
      <c r="AD14" s="56">
        <v>167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0</v>
      </c>
      <c r="AN14" s="56">
        <v>13524</v>
      </c>
      <c r="AO14" s="56">
        <v>15183</v>
      </c>
      <c r="AQ14" s="56">
        <v>397</v>
      </c>
      <c r="AR14" s="56">
        <v>575</v>
      </c>
      <c r="AS14" s="56">
        <v>174</v>
      </c>
      <c r="AT14" s="56">
        <v>1146</v>
      </c>
      <c r="AU14" s="56">
        <v>576</v>
      </c>
      <c r="AV14" s="56">
        <v>265</v>
      </c>
      <c r="AW14" s="56">
        <v>116</v>
      </c>
      <c r="AX14" s="56">
        <v>-13</v>
      </c>
      <c r="AY14" s="56">
        <v>84</v>
      </c>
      <c r="AZ14" s="56">
        <v>116</v>
      </c>
      <c r="BA14" s="56">
        <v>264</v>
      </c>
      <c r="BB14" s="56">
        <v>289</v>
      </c>
      <c r="BC14" s="56">
        <v>0</v>
      </c>
      <c r="BD14" s="56">
        <v>112</v>
      </c>
      <c r="BE14" s="56">
        <v>65</v>
      </c>
      <c r="BF14" s="56">
        <v>1628</v>
      </c>
      <c r="BG14" s="56">
        <v>6</v>
      </c>
      <c r="BH14" s="56">
        <v>-826</v>
      </c>
      <c r="BI14" s="56">
        <v>3828</v>
      </c>
    </row>
    <row r="15" spans="1:61">
      <c r="B15" s="56" t="s">
        <v>45</v>
      </c>
      <c r="C15" s="56">
        <v>754</v>
      </c>
      <c r="D15" s="56">
        <v>553</v>
      </c>
      <c r="E15" s="56">
        <v>128</v>
      </c>
      <c r="F15" s="56">
        <v>1435</v>
      </c>
      <c r="G15" s="56">
        <v>512</v>
      </c>
      <c r="H15" s="56">
        <v>267</v>
      </c>
      <c r="I15" s="56">
        <v>62</v>
      </c>
      <c r="J15" s="56">
        <v>263</v>
      </c>
      <c r="K15" s="56">
        <v>108</v>
      </c>
      <c r="L15" s="56">
        <v>133</v>
      </c>
      <c r="M15" s="56">
        <v>184</v>
      </c>
      <c r="N15" s="56">
        <v>169</v>
      </c>
      <c r="O15" s="56">
        <v>0</v>
      </c>
      <c r="P15" s="56">
        <v>68</v>
      </c>
      <c r="Q15" s="56">
        <v>1</v>
      </c>
      <c r="R15" s="56">
        <v>2517</v>
      </c>
      <c r="S15" s="56">
        <v>871</v>
      </c>
      <c r="T15" s="56">
        <v>0</v>
      </c>
      <c r="U15" s="56">
        <v>6590</v>
      </c>
      <c r="W15" s="56">
        <v>431</v>
      </c>
      <c r="X15" s="56">
        <v>89</v>
      </c>
      <c r="Y15" s="56">
        <v>21</v>
      </c>
      <c r="Z15" s="56">
        <v>541</v>
      </c>
      <c r="AA15" s="56">
        <v>203</v>
      </c>
      <c r="AB15" s="56">
        <v>133</v>
      </c>
      <c r="AC15" s="56">
        <v>0</v>
      </c>
      <c r="AD15" s="56">
        <v>151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82</v>
      </c>
      <c r="AM15" s="56">
        <v>0</v>
      </c>
      <c r="AN15" s="56">
        <v>503</v>
      </c>
      <c r="AO15" s="56">
        <v>1613</v>
      </c>
      <c r="AQ15" s="56">
        <v>323</v>
      </c>
      <c r="AR15" s="56">
        <v>464</v>
      </c>
      <c r="AS15" s="56">
        <v>107</v>
      </c>
      <c r="AT15" s="56">
        <v>894</v>
      </c>
      <c r="AU15" s="56">
        <v>309</v>
      </c>
      <c r="AV15" s="56">
        <v>134</v>
      </c>
      <c r="AW15" s="56">
        <v>62</v>
      </c>
      <c r="AX15" s="56">
        <v>112</v>
      </c>
      <c r="AY15" s="56">
        <v>108</v>
      </c>
      <c r="AZ15" s="56">
        <v>133</v>
      </c>
      <c r="BA15" s="56">
        <v>184</v>
      </c>
      <c r="BB15" s="56">
        <v>169</v>
      </c>
      <c r="BC15" s="56">
        <v>0</v>
      </c>
      <c r="BD15" s="56">
        <v>68</v>
      </c>
      <c r="BE15" s="56">
        <v>1</v>
      </c>
      <c r="BF15" s="56">
        <v>2435</v>
      </c>
      <c r="BG15" s="56">
        <v>871</v>
      </c>
      <c r="BH15" s="56">
        <v>-503</v>
      </c>
      <c r="BI15" s="56">
        <v>4977</v>
      </c>
    </row>
    <row r="16" spans="1:61">
      <c r="B16" s="56" t="s">
        <v>46</v>
      </c>
      <c r="C16" s="56">
        <v>6679</v>
      </c>
      <c r="D16" s="56">
        <v>6454</v>
      </c>
      <c r="E16" s="56">
        <v>1235</v>
      </c>
      <c r="F16" s="56">
        <v>14368</v>
      </c>
      <c r="G16" s="56">
        <v>2623</v>
      </c>
      <c r="H16" s="56">
        <v>893</v>
      </c>
      <c r="I16" s="56">
        <v>288</v>
      </c>
      <c r="J16" s="56">
        <v>7489</v>
      </c>
      <c r="K16" s="56">
        <v>1211</v>
      </c>
      <c r="L16" s="56">
        <v>652</v>
      </c>
      <c r="M16" s="56">
        <v>1475</v>
      </c>
      <c r="N16" s="56">
        <v>1617</v>
      </c>
      <c r="O16" s="56">
        <v>0</v>
      </c>
      <c r="P16" s="56">
        <v>1889</v>
      </c>
      <c r="Q16" s="56">
        <v>0</v>
      </c>
      <c r="R16" s="56">
        <v>12176</v>
      </c>
      <c r="S16" s="56">
        <v>18880</v>
      </c>
      <c r="T16" s="56">
        <v>31412</v>
      </c>
      <c r="U16" s="56">
        <v>94973</v>
      </c>
      <c r="W16" s="56">
        <v>4136</v>
      </c>
      <c r="X16" s="56">
        <v>2558</v>
      </c>
      <c r="Y16" s="56">
        <v>550</v>
      </c>
      <c r="Z16" s="56">
        <v>7244</v>
      </c>
      <c r="AA16" s="56">
        <v>124</v>
      </c>
      <c r="AB16" s="56">
        <v>930</v>
      </c>
      <c r="AC16" s="56">
        <v>8</v>
      </c>
      <c r="AD16" s="56">
        <v>7504</v>
      </c>
      <c r="AE16" s="56">
        <v>1154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0</v>
      </c>
      <c r="AM16" s="56">
        <v>0</v>
      </c>
      <c r="AN16" s="56">
        <v>33248</v>
      </c>
      <c r="AO16" s="56">
        <v>50212</v>
      </c>
      <c r="AQ16" s="56">
        <v>2543</v>
      </c>
      <c r="AR16" s="56">
        <v>3896</v>
      </c>
      <c r="AS16" s="56">
        <v>685</v>
      </c>
      <c r="AT16" s="56">
        <v>7124</v>
      </c>
      <c r="AU16" s="56">
        <v>2499</v>
      </c>
      <c r="AV16" s="56">
        <v>-37</v>
      </c>
      <c r="AW16" s="56">
        <v>280</v>
      </c>
      <c r="AX16" s="56">
        <v>-15</v>
      </c>
      <c r="AY16" s="56">
        <v>57</v>
      </c>
      <c r="AZ16" s="56">
        <v>652</v>
      </c>
      <c r="BA16" s="56">
        <v>1475</v>
      </c>
      <c r="BB16" s="56">
        <v>1617</v>
      </c>
      <c r="BC16" s="56">
        <v>0</v>
      </c>
      <c r="BD16" s="56">
        <v>1889</v>
      </c>
      <c r="BE16" s="56">
        <v>0</v>
      </c>
      <c r="BF16" s="56">
        <v>12176</v>
      </c>
      <c r="BG16" s="56">
        <v>18880</v>
      </c>
      <c r="BH16" s="56">
        <v>-1836</v>
      </c>
      <c r="BI16" s="56">
        <v>44761</v>
      </c>
    </row>
    <row r="17" spans="2:61">
      <c r="B17" s="56" t="s">
        <v>47</v>
      </c>
      <c r="C17" s="56">
        <v>533</v>
      </c>
      <c r="D17" s="56">
        <v>229</v>
      </c>
      <c r="E17" s="56">
        <v>124</v>
      </c>
      <c r="F17" s="56">
        <v>886</v>
      </c>
      <c r="G17" s="56">
        <v>242</v>
      </c>
      <c r="H17" s="56">
        <v>92</v>
      </c>
      <c r="I17" s="56">
        <v>75</v>
      </c>
      <c r="J17" s="56">
        <v>61</v>
      </c>
      <c r="K17" s="56">
        <v>114</v>
      </c>
      <c r="L17" s="56">
        <v>71</v>
      </c>
      <c r="M17" s="56">
        <v>51</v>
      </c>
      <c r="N17" s="56">
        <v>152</v>
      </c>
      <c r="O17" s="56">
        <v>0</v>
      </c>
      <c r="P17" s="56">
        <v>22</v>
      </c>
      <c r="Q17" s="56">
        <v>156</v>
      </c>
      <c r="R17" s="56">
        <v>2758</v>
      </c>
      <c r="S17" s="56">
        <v>1019</v>
      </c>
      <c r="T17" s="56">
        <v>0</v>
      </c>
      <c r="U17" s="56">
        <v>5699</v>
      </c>
      <c r="W17" s="56">
        <v>168</v>
      </c>
      <c r="X17" s="56">
        <v>0</v>
      </c>
      <c r="Y17" s="56">
        <v>2</v>
      </c>
      <c r="Z17" s="56">
        <v>170</v>
      </c>
      <c r="AA17" s="56">
        <v>164</v>
      </c>
      <c r="AB17" s="56">
        <v>36</v>
      </c>
      <c r="AC17" s="56">
        <v>0</v>
      </c>
      <c r="AD17" s="56">
        <v>43</v>
      </c>
      <c r="AE17" s="56">
        <v>94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97</v>
      </c>
      <c r="AM17" s="56">
        <v>0</v>
      </c>
      <c r="AN17" s="56">
        <v>0</v>
      </c>
      <c r="AO17" s="56">
        <v>604</v>
      </c>
      <c r="AQ17" s="56">
        <v>365</v>
      </c>
      <c r="AR17" s="56">
        <v>229</v>
      </c>
      <c r="AS17" s="56">
        <v>122</v>
      </c>
      <c r="AT17" s="56">
        <v>716</v>
      </c>
      <c r="AU17" s="56">
        <v>78</v>
      </c>
      <c r="AV17" s="56">
        <v>56</v>
      </c>
      <c r="AW17" s="56">
        <v>75</v>
      </c>
      <c r="AX17" s="56">
        <v>18</v>
      </c>
      <c r="AY17" s="56">
        <v>20</v>
      </c>
      <c r="AZ17" s="56">
        <v>71</v>
      </c>
      <c r="BA17" s="56">
        <v>51</v>
      </c>
      <c r="BB17" s="56">
        <v>152</v>
      </c>
      <c r="BC17" s="56">
        <v>0</v>
      </c>
      <c r="BD17" s="56">
        <v>22</v>
      </c>
      <c r="BE17" s="56">
        <v>156</v>
      </c>
      <c r="BF17" s="56">
        <v>2661</v>
      </c>
      <c r="BG17" s="56">
        <v>1019</v>
      </c>
      <c r="BH17" s="56">
        <v>0</v>
      </c>
      <c r="BI17" s="56">
        <v>5095</v>
      </c>
    </row>
    <row r="18" spans="2:61">
      <c r="B18" s="56" t="s">
        <v>48</v>
      </c>
      <c r="C18" s="56">
        <v>1405</v>
      </c>
      <c r="D18" s="56">
        <v>182</v>
      </c>
      <c r="E18" s="56">
        <v>403</v>
      </c>
      <c r="F18" s="56">
        <v>1990</v>
      </c>
      <c r="G18" s="56">
        <v>2034</v>
      </c>
      <c r="H18" s="56">
        <v>607</v>
      </c>
      <c r="I18" s="56">
        <v>187</v>
      </c>
      <c r="J18" s="56">
        <v>590</v>
      </c>
      <c r="K18" s="56">
        <v>121</v>
      </c>
      <c r="L18" s="56">
        <v>1119</v>
      </c>
      <c r="M18" s="56">
        <v>0</v>
      </c>
      <c r="N18" s="56">
        <v>0</v>
      </c>
      <c r="O18" s="56">
        <v>0</v>
      </c>
      <c r="P18" s="56">
        <v>246</v>
      </c>
      <c r="Q18" s="56">
        <v>464</v>
      </c>
      <c r="R18" s="56">
        <v>3123</v>
      </c>
      <c r="S18" s="56">
        <v>2100</v>
      </c>
      <c r="T18" s="56">
        <v>4081</v>
      </c>
      <c r="U18" s="56">
        <v>16662</v>
      </c>
      <c r="W18" s="56">
        <v>805</v>
      </c>
      <c r="X18" s="56">
        <v>162</v>
      </c>
      <c r="Y18" s="56">
        <v>71</v>
      </c>
      <c r="Z18" s="56">
        <v>1038</v>
      </c>
      <c r="AA18" s="56">
        <v>0</v>
      </c>
      <c r="AB18" s="56">
        <v>262</v>
      </c>
      <c r="AC18" s="56">
        <v>9</v>
      </c>
      <c r="AD18" s="56">
        <v>384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4</v>
      </c>
      <c r="AK18" s="56">
        <v>0</v>
      </c>
      <c r="AL18" s="56">
        <v>0</v>
      </c>
      <c r="AM18" s="56">
        <v>0</v>
      </c>
      <c r="AN18" s="56">
        <v>776</v>
      </c>
      <c r="AO18" s="56">
        <v>2473</v>
      </c>
      <c r="AQ18" s="56">
        <v>600</v>
      </c>
      <c r="AR18" s="56">
        <v>20</v>
      </c>
      <c r="AS18" s="56">
        <v>332</v>
      </c>
      <c r="AT18" s="56">
        <v>952</v>
      </c>
      <c r="AU18" s="56">
        <v>2034</v>
      </c>
      <c r="AV18" s="56">
        <v>345</v>
      </c>
      <c r="AW18" s="56">
        <v>178</v>
      </c>
      <c r="AX18" s="56">
        <v>206</v>
      </c>
      <c r="AY18" s="56">
        <v>121</v>
      </c>
      <c r="AZ18" s="56">
        <v>1119</v>
      </c>
      <c r="BA18" s="56">
        <v>0</v>
      </c>
      <c r="BB18" s="56">
        <v>0</v>
      </c>
      <c r="BC18" s="56">
        <v>0</v>
      </c>
      <c r="BD18" s="56">
        <v>242</v>
      </c>
      <c r="BE18" s="56">
        <v>464</v>
      </c>
      <c r="BF18" s="56">
        <v>3123</v>
      </c>
      <c r="BG18" s="56">
        <v>2100</v>
      </c>
      <c r="BH18" s="56">
        <v>3305</v>
      </c>
      <c r="BI18" s="56">
        <v>14189</v>
      </c>
    </row>
    <row r="19" spans="2:61">
      <c r="B19" s="56" t="s">
        <v>49</v>
      </c>
      <c r="C19" s="56">
        <v>3835</v>
      </c>
      <c r="D19" s="56">
        <v>2224</v>
      </c>
      <c r="E19" s="56">
        <v>353</v>
      </c>
      <c r="F19" s="56">
        <v>6412</v>
      </c>
      <c r="G19" s="56">
        <v>2347</v>
      </c>
      <c r="H19" s="56">
        <v>1298</v>
      </c>
      <c r="I19" s="56">
        <v>273</v>
      </c>
      <c r="J19" s="56">
        <v>660</v>
      </c>
      <c r="K19" s="56">
        <v>1266</v>
      </c>
      <c r="L19" s="56">
        <v>822</v>
      </c>
      <c r="M19" s="56">
        <v>649</v>
      </c>
      <c r="N19" s="56">
        <v>1105</v>
      </c>
      <c r="O19" s="56">
        <v>0</v>
      </c>
      <c r="P19" s="56">
        <v>204</v>
      </c>
      <c r="Q19" s="56">
        <v>154</v>
      </c>
      <c r="R19" s="56">
        <v>10059</v>
      </c>
      <c r="S19" s="56">
        <v>11488</v>
      </c>
      <c r="T19" s="56">
        <v>36158</v>
      </c>
      <c r="U19" s="56">
        <v>72895</v>
      </c>
      <c r="W19" s="56">
        <v>1994</v>
      </c>
      <c r="X19" s="56">
        <v>0</v>
      </c>
      <c r="Y19" s="56">
        <v>168</v>
      </c>
      <c r="Z19" s="56">
        <v>2162</v>
      </c>
      <c r="AA19" s="56">
        <v>1711</v>
      </c>
      <c r="AB19" s="56">
        <v>570</v>
      </c>
      <c r="AC19" s="56">
        <v>0</v>
      </c>
      <c r="AD19" s="56">
        <v>729</v>
      </c>
      <c r="AE19" s="56">
        <v>727</v>
      </c>
      <c r="AF19" s="56">
        <v>241</v>
      </c>
      <c r="AG19" s="56">
        <v>0</v>
      </c>
      <c r="AH19" s="56">
        <v>1</v>
      </c>
      <c r="AI19" s="56">
        <v>0</v>
      </c>
      <c r="AJ19" s="56">
        <v>1</v>
      </c>
      <c r="AK19" s="56">
        <v>0</v>
      </c>
      <c r="AL19" s="56">
        <v>387</v>
      </c>
      <c r="AM19" s="56">
        <v>1004</v>
      </c>
      <c r="AN19" s="56">
        <v>259</v>
      </c>
      <c r="AO19" s="56">
        <v>7792</v>
      </c>
      <c r="AQ19" s="56">
        <v>1841</v>
      </c>
      <c r="AR19" s="56">
        <v>2224</v>
      </c>
      <c r="AS19" s="56">
        <v>185</v>
      </c>
      <c r="AT19" s="56">
        <v>4250</v>
      </c>
      <c r="AU19" s="56">
        <v>636</v>
      </c>
      <c r="AV19" s="56">
        <v>728</v>
      </c>
      <c r="AW19" s="56">
        <v>273</v>
      </c>
      <c r="AX19" s="56">
        <v>-69</v>
      </c>
      <c r="AY19" s="56">
        <v>539</v>
      </c>
      <c r="AZ19" s="56">
        <v>581</v>
      </c>
      <c r="BA19" s="56">
        <v>649</v>
      </c>
      <c r="BB19" s="56">
        <v>1104</v>
      </c>
      <c r="BC19" s="56">
        <v>0</v>
      </c>
      <c r="BD19" s="56">
        <v>203</v>
      </c>
      <c r="BE19" s="56">
        <v>154</v>
      </c>
      <c r="BF19" s="56">
        <v>9672</v>
      </c>
      <c r="BG19" s="56">
        <v>10484</v>
      </c>
      <c r="BH19" s="56">
        <v>35899</v>
      </c>
      <c r="BI19" s="56">
        <v>65103</v>
      </c>
    </row>
    <row r="20" spans="2:61">
      <c r="B20" s="56" t="s">
        <v>50</v>
      </c>
      <c r="C20" s="56">
        <v>6982</v>
      </c>
      <c r="D20" s="56">
        <v>4741</v>
      </c>
      <c r="E20" s="56">
        <v>970</v>
      </c>
      <c r="F20" s="56">
        <v>12693</v>
      </c>
      <c r="G20" s="56">
        <v>5808</v>
      </c>
      <c r="H20" s="56">
        <v>633</v>
      </c>
      <c r="I20" s="56">
        <v>182</v>
      </c>
      <c r="J20" s="56">
        <v>1149</v>
      </c>
      <c r="K20" s="56">
        <v>298</v>
      </c>
      <c r="L20" s="56">
        <v>1073</v>
      </c>
      <c r="M20" s="56">
        <v>555</v>
      </c>
      <c r="N20" s="56">
        <v>1532</v>
      </c>
      <c r="O20" s="56">
        <v>0</v>
      </c>
      <c r="P20" s="56">
        <v>5241</v>
      </c>
      <c r="Q20" s="56">
        <v>0</v>
      </c>
      <c r="R20" s="56">
        <v>12665</v>
      </c>
      <c r="S20" s="56">
        <v>19527</v>
      </c>
      <c r="T20" s="56">
        <v>12995</v>
      </c>
      <c r="U20" s="56">
        <v>74351</v>
      </c>
      <c r="W20" s="56">
        <v>4989</v>
      </c>
      <c r="X20" s="56">
        <v>202</v>
      </c>
      <c r="Y20" s="56">
        <v>712</v>
      </c>
      <c r="Z20" s="56">
        <v>5903</v>
      </c>
      <c r="AA20" s="56">
        <v>5168</v>
      </c>
      <c r="AB20" s="56">
        <v>981</v>
      </c>
      <c r="AC20" s="56">
        <v>0</v>
      </c>
      <c r="AD20" s="56">
        <v>2441</v>
      </c>
      <c r="AE20" s="56">
        <v>5</v>
      </c>
      <c r="AF20" s="56">
        <v>10</v>
      </c>
      <c r="AG20" s="56">
        <v>39</v>
      </c>
      <c r="AH20" s="56">
        <v>175</v>
      </c>
      <c r="AI20" s="56">
        <v>0</v>
      </c>
      <c r="AJ20" s="56">
        <v>4143</v>
      </c>
      <c r="AK20" s="56">
        <v>0</v>
      </c>
      <c r="AL20" s="56">
        <v>0</v>
      </c>
      <c r="AM20" s="56">
        <v>0</v>
      </c>
      <c r="AN20" s="56">
        <v>8070</v>
      </c>
      <c r="AO20" s="56">
        <v>26935</v>
      </c>
      <c r="AQ20" s="56">
        <v>1993</v>
      </c>
      <c r="AR20" s="56">
        <v>4539</v>
      </c>
      <c r="AS20" s="56">
        <v>258</v>
      </c>
      <c r="AT20" s="56">
        <v>6790</v>
      </c>
      <c r="AU20" s="56">
        <v>640</v>
      </c>
      <c r="AV20" s="56">
        <v>-348</v>
      </c>
      <c r="AW20" s="56">
        <v>182</v>
      </c>
      <c r="AX20" s="56">
        <v>-1292</v>
      </c>
      <c r="AY20" s="56">
        <v>293</v>
      </c>
      <c r="AZ20" s="56">
        <v>1063</v>
      </c>
      <c r="BA20" s="56">
        <v>516</v>
      </c>
      <c r="BB20" s="56">
        <v>1357</v>
      </c>
      <c r="BC20" s="56">
        <v>0</v>
      </c>
      <c r="BD20" s="56">
        <v>1098</v>
      </c>
      <c r="BE20" s="56">
        <v>0</v>
      </c>
      <c r="BF20" s="56">
        <v>12665</v>
      </c>
      <c r="BG20" s="56">
        <v>19527</v>
      </c>
      <c r="BH20" s="56">
        <v>4925</v>
      </c>
      <c r="BI20" s="56">
        <v>47416</v>
      </c>
    </row>
    <row r="21" spans="2:61">
      <c r="B21" s="56" t="s">
        <v>51</v>
      </c>
      <c r="C21" s="56">
        <v>1051</v>
      </c>
      <c r="D21" s="56">
        <v>755</v>
      </c>
      <c r="E21" s="56">
        <v>318</v>
      </c>
      <c r="F21" s="56">
        <v>2124</v>
      </c>
      <c r="G21" s="56">
        <v>725</v>
      </c>
      <c r="H21" s="56">
        <v>420</v>
      </c>
      <c r="I21" s="56">
        <v>190</v>
      </c>
      <c r="J21" s="56">
        <v>105</v>
      </c>
      <c r="K21" s="56">
        <v>132</v>
      </c>
      <c r="L21" s="56">
        <v>466</v>
      </c>
      <c r="M21" s="56">
        <v>466</v>
      </c>
      <c r="N21" s="56">
        <v>1397</v>
      </c>
      <c r="O21" s="56">
        <v>0</v>
      </c>
      <c r="P21" s="56">
        <v>0</v>
      </c>
      <c r="Q21" s="56">
        <v>0</v>
      </c>
      <c r="R21" s="56">
        <v>8205</v>
      </c>
      <c r="S21" s="56">
        <v>5693</v>
      </c>
      <c r="T21" s="56">
        <v>1384</v>
      </c>
      <c r="U21" s="56">
        <v>21307</v>
      </c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418</v>
      </c>
      <c r="AC21" s="56">
        <v>1</v>
      </c>
      <c r="AD21" s="56">
        <v>531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5064</v>
      </c>
      <c r="AO21" s="56">
        <v>6014</v>
      </c>
      <c r="AQ21" s="56">
        <v>1051</v>
      </c>
      <c r="AR21" s="56">
        <v>755</v>
      </c>
      <c r="AS21" s="56">
        <v>318</v>
      </c>
      <c r="AT21" s="56">
        <v>2124</v>
      </c>
      <c r="AU21" s="56">
        <v>725</v>
      </c>
      <c r="AV21" s="56">
        <v>2</v>
      </c>
      <c r="AW21" s="56">
        <v>189</v>
      </c>
      <c r="AX21" s="56">
        <v>-426</v>
      </c>
      <c r="AY21" s="56">
        <v>132</v>
      </c>
      <c r="AZ21" s="56">
        <v>466</v>
      </c>
      <c r="BA21" s="56">
        <v>466</v>
      </c>
      <c r="BB21" s="56">
        <v>1397</v>
      </c>
      <c r="BC21" s="56">
        <v>0</v>
      </c>
      <c r="BD21" s="56">
        <v>0</v>
      </c>
      <c r="BE21" s="56">
        <v>0</v>
      </c>
      <c r="BF21" s="56">
        <v>8205</v>
      </c>
      <c r="BG21" s="56">
        <v>5693</v>
      </c>
      <c r="BH21" s="56">
        <v>-3680</v>
      </c>
      <c r="BI21" s="56">
        <v>15293</v>
      </c>
    </row>
    <row r="22" spans="2:61">
      <c r="B22" s="56" t="s">
        <v>52</v>
      </c>
      <c r="C22" s="56">
        <v>1973</v>
      </c>
      <c r="D22" s="56">
        <v>485</v>
      </c>
      <c r="E22" s="56">
        <v>126</v>
      </c>
      <c r="F22" s="56">
        <v>2584</v>
      </c>
      <c r="G22" s="56">
        <v>863</v>
      </c>
      <c r="H22" s="56">
        <v>158</v>
      </c>
      <c r="I22" s="56">
        <v>56</v>
      </c>
      <c r="J22" s="56">
        <v>180</v>
      </c>
      <c r="K22" s="56">
        <v>0</v>
      </c>
      <c r="L22" s="56">
        <v>532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2254</v>
      </c>
      <c r="S22" s="56">
        <v>2695</v>
      </c>
      <c r="T22" s="56">
        <v>17</v>
      </c>
      <c r="U22" s="56">
        <v>9339</v>
      </c>
      <c r="W22" s="56">
        <v>890</v>
      </c>
      <c r="X22" s="56">
        <v>503</v>
      </c>
      <c r="Y22" s="56">
        <v>11</v>
      </c>
      <c r="Z22" s="56">
        <v>1404</v>
      </c>
      <c r="AA22" s="56">
        <v>478</v>
      </c>
      <c r="AB22" s="56">
        <v>91</v>
      </c>
      <c r="AC22" s="56">
        <v>0</v>
      </c>
      <c r="AD22" s="56">
        <v>268</v>
      </c>
      <c r="AE22" s="56">
        <v>0</v>
      </c>
      <c r="AF22" s="56">
        <v>0</v>
      </c>
      <c r="AG22" s="56">
        <v>0</v>
      </c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56">
        <v>6</v>
      </c>
      <c r="AN22" s="56">
        <v>87</v>
      </c>
      <c r="AO22" s="56">
        <v>2334</v>
      </c>
      <c r="AQ22" s="56">
        <v>1083</v>
      </c>
      <c r="AR22" s="56">
        <v>-18</v>
      </c>
      <c r="AS22" s="56">
        <v>115</v>
      </c>
      <c r="AT22" s="56">
        <v>1180</v>
      </c>
      <c r="AU22" s="56">
        <v>385</v>
      </c>
      <c r="AV22" s="56">
        <v>67</v>
      </c>
      <c r="AW22" s="56">
        <v>56</v>
      </c>
      <c r="AX22" s="56">
        <v>-88</v>
      </c>
      <c r="AY22" s="56">
        <v>0</v>
      </c>
      <c r="AZ22" s="56">
        <v>532</v>
      </c>
      <c r="BA22" s="56">
        <v>0</v>
      </c>
      <c r="BB22" s="56">
        <v>0</v>
      </c>
      <c r="BC22" s="56">
        <v>0</v>
      </c>
      <c r="BD22" s="56">
        <v>0</v>
      </c>
      <c r="BE22" s="56">
        <v>0</v>
      </c>
      <c r="BF22" s="56">
        <v>2254</v>
      </c>
      <c r="BG22" s="56">
        <v>2689</v>
      </c>
      <c r="BH22" s="56">
        <v>-70</v>
      </c>
      <c r="BI22" s="56">
        <v>7005</v>
      </c>
    </row>
    <row r="23" spans="2:61">
      <c r="B23" s="56" t="s">
        <v>53</v>
      </c>
      <c r="C23" s="56">
        <v>1146</v>
      </c>
      <c r="D23" s="56">
        <v>0</v>
      </c>
      <c r="E23" s="56">
        <v>137</v>
      </c>
      <c r="F23" s="56">
        <v>1283</v>
      </c>
      <c r="G23" s="56">
        <v>1035</v>
      </c>
      <c r="H23" s="56">
        <v>116</v>
      </c>
      <c r="I23" s="56">
        <v>14</v>
      </c>
      <c r="J23" s="56">
        <v>120</v>
      </c>
      <c r="K23" s="56">
        <v>50</v>
      </c>
      <c r="L23" s="56">
        <v>97</v>
      </c>
      <c r="M23" s="56">
        <v>221</v>
      </c>
      <c r="N23" s="56">
        <v>242</v>
      </c>
      <c r="O23" s="56">
        <v>0</v>
      </c>
      <c r="P23" s="56">
        <v>86</v>
      </c>
      <c r="Q23" s="56">
        <v>742</v>
      </c>
      <c r="R23" s="56">
        <v>3003</v>
      </c>
      <c r="S23" s="56">
        <v>1408</v>
      </c>
      <c r="T23" s="56">
        <v>-1517</v>
      </c>
      <c r="U23" s="56">
        <v>6900</v>
      </c>
      <c r="W23" s="56">
        <v>549</v>
      </c>
      <c r="X23" s="56">
        <v>0</v>
      </c>
      <c r="Y23" s="56">
        <v>0</v>
      </c>
      <c r="Z23" s="56">
        <v>549</v>
      </c>
      <c r="AA23" s="56">
        <v>457</v>
      </c>
      <c r="AB23" s="56">
        <v>111</v>
      </c>
      <c r="AC23" s="56">
        <v>0</v>
      </c>
      <c r="AD23" s="56">
        <v>121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111</v>
      </c>
      <c r="AM23" s="56">
        <v>0</v>
      </c>
      <c r="AN23" s="56">
        <v>417</v>
      </c>
      <c r="AO23" s="56">
        <v>1766</v>
      </c>
      <c r="AQ23" s="56">
        <v>597</v>
      </c>
      <c r="AR23" s="56">
        <v>0</v>
      </c>
      <c r="AS23" s="56">
        <v>137</v>
      </c>
      <c r="AT23" s="56">
        <v>734</v>
      </c>
      <c r="AU23" s="56">
        <v>578</v>
      </c>
      <c r="AV23" s="56">
        <v>5</v>
      </c>
      <c r="AW23" s="56">
        <v>14</v>
      </c>
      <c r="AX23" s="56">
        <v>-1</v>
      </c>
      <c r="AY23" s="56">
        <v>50</v>
      </c>
      <c r="AZ23" s="56">
        <v>97</v>
      </c>
      <c r="BA23" s="56">
        <v>221</v>
      </c>
      <c r="BB23" s="56">
        <v>242</v>
      </c>
      <c r="BC23" s="56">
        <v>0</v>
      </c>
      <c r="BD23" s="56">
        <v>86</v>
      </c>
      <c r="BE23" s="56">
        <v>742</v>
      </c>
      <c r="BF23" s="56">
        <v>2892</v>
      </c>
      <c r="BG23" s="56">
        <v>1408</v>
      </c>
      <c r="BH23" s="56">
        <v>-1934</v>
      </c>
      <c r="BI23" s="56">
        <v>5134</v>
      </c>
    </row>
    <row r="24" spans="2:61">
      <c r="B24" s="56" t="s">
        <v>54</v>
      </c>
      <c r="C24" s="56">
        <v>676</v>
      </c>
      <c r="D24" s="56">
        <v>476</v>
      </c>
      <c r="E24" s="56">
        <v>164</v>
      </c>
      <c r="F24" s="56">
        <v>1316</v>
      </c>
      <c r="G24" s="56">
        <v>583</v>
      </c>
      <c r="H24" s="56">
        <v>222</v>
      </c>
      <c r="I24" s="56">
        <v>40</v>
      </c>
      <c r="J24" s="56">
        <v>182</v>
      </c>
      <c r="K24" s="56">
        <v>83</v>
      </c>
      <c r="L24" s="56">
        <v>103</v>
      </c>
      <c r="M24" s="56">
        <v>214</v>
      </c>
      <c r="N24" s="56">
        <v>266</v>
      </c>
      <c r="O24" s="56">
        <v>0</v>
      </c>
      <c r="P24" s="56">
        <v>0</v>
      </c>
      <c r="Q24" s="56">
        <v>0</v>
      </c>
      <c r="R24" s="56">
        <v>2631</v>
      </c>
      <c r="S24" s="56">
        <v>1132</v>
      </c>
      <c r="T24" s="56">
        <v>224</v>
      </c>
      <c r="U24" s="56">
        <v>6996</v>
      </c>
      <c r="W24" s="56">
        <v>277</v>
      </c>
      <c r="X24" s="56">
        <v>176</v>
      </c>
      <c r="Y24" s="56">
        <v>2</v>
      </c>
      <c r="Z24" s="56">
        <v>455</v>
      </c>
      <c r="AA24" s="56">
        <v>220</v>
      </c>
      <c r="AB24" s="56">
        <v>113</v>
      </c>
      <c r="AC24" s="56">
        <v>0</v>
      </c>
      <c r="AD24" s="56">
        <v>206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29</v>
      </c>
      <c r="AM24" s="56">
        <v>50</v>
      </c>
      <c r="AN24" s="56">
        <v>63</v>
      </c>
      <c r="AO24" s="56">
        <v>1136</v>
      </c>
      <c r="AQ24" s="56">
        <v>399</v>
      </c>
      <c r="AR24" s="56">
        <v>300</v>
      </c>
      <c r="AS24" s="56">
        <v>162</v>
      </c>
      <c r="AT24" s="56">
        <v>861</v>
      </c>
      <c r="AU24" s="56">
        <v>363</v>
      </c>
      <c r="AV24" s="56">
        <v>109</v>
      </c>
      <c r="AW24" s="56">
        <v>40</v>
      </c>
      <c r="AX24" s="56">
        <v>-24</v>
      </c>
      <c r="AY24" s="56">
        <v>83</v>
      </c>
      <c r="AZ24" s="56">
        <v>103</v>
      </c>
      <c r="BA24" s="56">
        <v>214</v>
      </c>
      <c r="BB24" s="56">
        <v>266</v>
      </c>
      <c r="BC24" s="56">
        <v>0</v>
      </c>
      <c r="BD24" s="56">
        <v>0</v>
      </c>
      <c r="BE24" s="56">
        <v>0</v>
      </c>
      <c r="BF24" s="56">
        <v>2602</v>
      </c>
      <c r="BG24" s="56">
        <v>1082</v>
      </c>
      <c r="BH24" s="56">
        <v>161</v>
      </c>
      <c r="BI24" s="56">
        <v>5860</v>
      </c>
    </row>
    <row r="25" spans="2:61">
      <c r="B25" s="56" t="s">
        <v>55</v>
      </c>
      <c r="C25" s="56">
        <v>1747</v>
      </c>
      <c r="D25" s="56">
        <v>1012</v>
      </c>
      <c r="E25" s="56">
        <v>179</v>
      </c>
      <c r="F25" s="56">
        <v>2938</v>
      </c>
      <c r="G25" s="56">
        <v>1112</v>
      </c>
      <c r="H25" s="56">
        <v>526</v>
      </c>
      <c r="I25" s="56">
        <v>159</v>
      </c>
      <c r="J25" s="56">
        <v>372</v>
      </c>
      <c r="K25" s="56">
        <v>19</v>
      </c>
      <c r="L25" s="56">
        <v>292</v>
      </c>
      <c r="M25" s="56">
        <v>178</v>
      </c>
      <c r="N25" s="56">
        <v>340</v>
      </c>
      <c r="O25" s="56">
        <v>0</v>
      </c>
      <c r="P25" s="56">
        <v>0</v>
      </c>
      <c r="Q25" s="56">
        <v>3</v>
      </c>
      <c r="R25" s="56">
        <v>4003</v>
      </c>
      <c r="S25" s="56">
        <v>3739</v>
      </c>
      <c r="T25" s="56">
        <v>62</v>
      </c>
      <c r="U25" s="56">
        <v>13743</v>
      </c>
      <c r="W25" s="56">
        <v>1140</v>
      </c>
      <c r="X25" s="56">
        <v>541</v>
      </c>
      <c r="Y25" s="56">
        <v>29</v>
      </c>
      <c r="Z25" s="56">
        <v>1710</v>
      </c>
      <c r="AA25" s="56">
        <v>547</v>
      </c>
      <c r="AB25" s="56">
        <v>225</v>
      </c>
      <c r="AC25" s="56">
        <v>9</v>
      </c>
      <c r="AD25" s="56">
        <v>423</v>
      </c>
      <c r="AE25" s="56">
        <v>0</v>
      </c>
      <c r="AF25" s="56">
        <v>0</v>
      </c>
      <c r="AG25" s="56">
        <v>0</v>
      </c>
      <c r="AH25" s="56">
        <v>0</v>
      </c>
      <c r="AI25" s="56">
        <v>0</v>
      </c>
      <c r="AJ25" s="56">
        <v>0</v>
      </c>
      <c r="AK25" s="56">
        <v>0</v>
      </c>
      <c r="AL25" s="56">
        <v>10</v>
      </c>
      <c r="AM25" s="56">
        <v>0</v>
      </c>
      <c r="AN25" s="56">
        <v>21</v>
      </c>
      <c r="AO25" s="56">
        <v>2945</v>
      </c>
      <c r="AQ25" s="56">
        <v>607</v>
      </c>
      <c r="AR25" s="56">
        <v>471</v>
      </c>
      <c r="AS25" s="56">
        <v>150</v>
      </c>
      <c r="AT25" s="56">
        <v>1228</v>
      </c>
      <c r="AU25" s="56">
        <v>565</v>
      </c>
      <c r="AV25" s="56">
        <v>301</v>
      </c>
      <c r="AW25" s="56">
        <v>150</v>
      </c>
      <c r="AX25" s="56">
        <v>-51</v>
      </c>
      <c r="AY25" s="56">
        <v>19</v>
      </c>
      <c r="AZ25" s="56">
        <v>292</v>
      </c>
      <c r="BA25" s="56">
        <v>178</v>
      </c>
      <c r="BB25" s="56">
        <v>340</v>
      </c>
      <c r="BC25" s="56">
        <v>0</v>
      </c>
      <c r="BD25" s="56">
        <v>0</v>
      </c>
      <c r="BE25" s="56">
        <v>3</v>
      </c>
      <c r="BF25" s="56">
        <v>3993</v>
      </c>
      <c r="BG25" s="56">
        <v>3739</v>
      </c>
      <c r="BH25" s="56">
        <v>41</v>
      </c>
      <c r="BI25" s="56">
        <v>10798</v>
      </c>
    </row>
    <row r="26" spans="2:61">
      <c r="B26" s="56" t="s">
        <v>56</v>
      </c>
      <c r="C26" s="56">
        <v>3113</v>
      </c>
      <c r="D26" s="56">
        <v>1301</v>
      </c>
      <c r="E26" s="56">
        <v>145</v>
      </c>
      <c r="F26" s="56">
        <v>4559</v>
      </c>
      <c r="G26" s="56">
        <v>3547</v>
      </c>
      <c r="H26" s="56">
        <v>771</v>
      </c>
      <c r="I26" s="56">
        <v>99</v>
      </c>
      <c r="J26" s="56">
        <v>738</v>
      </c>
      <c r="K26" s="56">
        <v>166</v>
      </c>
      <c r="L26" s="56">
        <v>1873</v>
      </c>
      <c r="M26" s="56">
        <v>0</v>
      </c>
      <c r="N26" s="56">
        <v>0</v>
      </c>
      <c r="O26" s="56">
        <v>0</v>
      </c>
      <c r="P26" s="56">
        <v>418</v>
      </c>
      <c r="Q26" s="56">
        <v>0</v>
      </c>
      <c r="R26" s="56">
        <v>3953</v>
      </c>
      <c r="S26" s="56">
        <v>9395</v>
      </c>
      <c r="T26" s="56">
        <v>18611</v>
      </c>
      <c r="U26" s="56">
        <v>44130</v>
      </c>
      <c r="W26" s="56">
        <v>2447</v>
      </c>
      <c r="X26" s="56">
        <v>501</v>
      </c>
      <c r="Y26" s="56">
        <v>0</v>
      </c>
      <c r="Z26" s="56">
        <v>2948</v>
      </c>
      <c r="AA26" s="56">
        <v>1695</v>
      </c>
      <c r="AB26" s="56">
        <v>396</v>
      </c>
      <c r="AC26" s="56">
        <v>0</v>
      </c>
      <c r="AD26" s="56">
        <v>826</v>
      </c>
      <c r="AE26" s="56">
        <v>291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3725</v>
      </c>
      <c r="AO26" s="56">
        <v>9881</v>
      </c>
      <c r="AQ26" s="56">
        <v>666</v>
      </c>
      <c r="AR26" s="56">
        <v>800</v>
      </c>
      <c r="AS26" s="56">
        <v>145</v>
      </c>
      <c r="AT26" s="56">
        <v>1611</v>
      </c>
      <c r="AU26" s="56">
        <v>1852</v>
      </c>
      <c r="AV26" s="56">
        <v>375</v>
      </c>
      <c r="AW26" s="56">
        <v>99</v>
      </c>
      <c r="AX26" s="56">
        <v>-88</v>
      </c>
      <c r="AY26" s="56">
        <v>-125</v>
      </c>
      <c r="AZ26" s="56">
        <v>1873</v>
      </c>
      <c r="BA26" s="56">
        <v>0</v>
      </c>
      <c r="BB26" s="56">
        <v>0</v>
      </c>
      <c r="BC26" s="56">
        <v>0</v>
      </c>
      <c r="BD26" s="56">
        <v>418</v>
      </c>
      <c r="BE26" s="56">
        <v>0</v>
      </c>
      <c r="BF26" s="56">
        <v>3953</v>
      </c>
      <c r="BG26" s="56">
        <v>9395</v>
      </c>
      <c r="BH26" s="56">
        <v>14886</v>
      </c>
      <c r="BI26" s="56">
        <v>34249</v>
      </c>
    </row>
    <row r="27" spans="2:61">
      <c r="B27" s="56" t="s">
        <v>57</v>
      </c>
      <c r="C27" s="56">
        <v>441</v>
      </c>
      <c r="D27" s="56">
        <v>0</v>
      </c>
      <c r="E27" s="56">
        <v>163</v>
      </c>
      <c r="F27" s="56">
        <v>604</v>
      </c>
      <c r="G27" s="56">
        <v>261</v>
      </c>
      <c r="H27" s="56">
        <v>69</v>
      </c>
      <c r="I27" s="56">
        <v>149</v>
      </c>
      <c r="J27" s="56">
        <v>113</v>
      </c>
      <c r="K27" s="56">
        <v>165</v>
      </c>
      <c r="L27" s="56">
        <v>296</v>
      </c>
      <c r="M27" s="56">
        <v>0</v>
      </c>
      <c r="N27" s="56">
        <v>0</v>
      </c>
      <c r="O27" s="56">
        <v>0</v>
      </c>
      <c r="P27" s="56">
        <v>20</v>
      </c>
      <c r="Q27" s="56">
        <v>0</v>
      </c>
      <c r="R27" s="56">
        <v>3309</v>
      </c>
      <c r="S27" s="56">
        <v>538</v>
      </c>
      <c r="T27" s="56">
        <v>4045</v>
      </c>
      <c r="U27" s="56">
        <v>9569</v>
      </c>
      <c r="W27" s="56">
        <v>86</v>
      </c>
      <c r="X27" s="56">
        <v>0</v>
      </c>
      <c r="Y27" s="56">
        <v>0</v>
      </c>
      <c r="Z27" s="56">
        <v>86</v>
      </c>
      <c r="AA27" s="56">
        <v>0</v>
      </c>
      <c r="AB27" s="56">
        <v>25</v>
      </c>
      <c r="AC27" s="56">
        <v>19</v>
      </c>
      <c r="AD27" s="56">
        <v>63</v>
      </c>
      <c r="AE27" s="56">
        <v>115</v>
      </c>
      <c r="AF27" s="56">
        <v>0</v>
      </c>
      <c r="AG27" s="56">
        <v>0</v>
      </c>
      <c r="AH27" s="56">
        <v>0</v>
      </c>
      <c r="AI27" s="56">
        <v>0</v>
      </c>
      <c r="AJ27" s="56">
        <v>0</v>
      </c>
      <c r="AK27" s="56">
        <v>0</v>
      </c>
      <c r="AL27" s="56">
        <v>28</v>
      </c>
      <c r="AM27" s="56">
        <v>0</v>
      </c>
      <c r="AN27" s="56">
        <v>44</v>
      </c>
      <c r="AO27" s="56">
        <v>380</v>
      </c>
      <c r="AQ27" s="56">
        <v>355</v>
      </c>
      <c r="AR27" s="56">
        <v>0</v>
      </c>
      <c r="AS27" s="56">
        <v>163</v>
      </c>
      <c r="AT27" s="56">
        <v>518</v>
      </c>
      <c r="AU27" s="56">
        <v>261</v>
      </c>
      <c r="AV27" s="56">
        <v>44</v>
      </c>
      <c r="AW27" s="56">
        <v>130</v>
      </c>
      <c r="AX27" s="56">
        <v>50</v>
      </c>
      <c r="AY27" s="56">
        <v>50</v>
      </c>
      <c r="AZ27" s="56">
        <v>296</v>
      </c>
      <c r="BA27" s="56">
        <v>0</v>
      </c>
      <c r="BB27" s="56">
        <v>0</v>
      </c>
      <c r="BC27" s="56">
        <v>0</v>
      </c>
      <c r="BD27" s="56">
        <v>20</v>
      </c>
      <c r="BE27" s="56">
        <v>0</v>
      </c>
      <c r="BF27" s="56">
        <v>3281</v>
      </c>
      <c r="BG27" s="56">
        <v>538</v>
      </c>
      <c r="BH27" s="56">
        <v>4001</v>
      </c>
      <c r="BI27" s="56">
        <v>9189</v>
      </c>
    </row>
    <row r="28" spans="2:61">
      <c r="B28" s="56" t="s">
        <v>58</v>
      </c>
      <c r="C28" s="56">
        <v>2226</v>
      </c>
      <c r="D28" s="56">
        <v>598</v>
      </c>
      <c r="E28" s="56">
        <v>80</v>
      </c>
      <c r="F28" s="56">
        <v>2904</v>
      </c>
      <c r="G28" s="56">
        <v>560</v>
      </c>
      <c r="H28" s="56">
        <v>423</v>
      </c>
      <c r="I28" s="56">
        <v>1</v>
      </c>
      <c r="J28" s="56">
        <v>324</v>
      </c>
      <c r="K28" s="56">
        <v>556</v>
      </c>
      <c r="L28" s="56">
        <v>1093</v>
      </c>
      <c r="M28" s="56">
        <v>0</v>
      </c>
      <c r="N28" s="56">
        <v>0</v>
      </c>
      <c r="O28" s="56">
        <v>0</v>
      </c>
      <c r="P28" s="56">
        <v>96</v>
      </c>
      <c r="Q28" s="56">
        <v>102</v>
      </c>
      <c r="R28" s="56">
        <v>3628</v>
      </c>
      <c r="S28" s="56">
        <v>1445</v>
      </c>
      <c r="T28" s="56">
        <v>-1233</v>
      </c>
      <c r="U28" s="56">
        <v>9899</v>
      </c>
      <c r="W28" s="56">
        <v>915</v>
      </c>
      <c r="X28" s="56">
        <v>304</v>
      </c>
      <c r="Y28" s="56">
        <v>48</v>
      </c>
      <c r="Z28" s="56">
        <v>1267</v>
      </c>
      <c r="AA28" s="56">
        <v>318</v>
      </c>
      <c r="AB28" s="56">
        <v>272</v>
      </c>
      <c r="AC28" s="56">
        <v>0</v>
      </c>
      <c r="AD28" s="56">
        <v>433</v>
      </c>
      <c r="AE28" s="56">
        <v>1</v>
      </c>
      <c r="AF28" s="56">
        <v>0</v>
      </c>
      <c r="AG28" s="56">
        <v>0</v>
      </c>
      <c r="AH28" s="56">
        <v>0</v>
      </c>
      <c r="AI28" s="56">
        <v>0</v>
      </c>
      <c r="AJ28" s="56">
        <v>0</v>
      </c>
      <c r="AK28" s="56">
        <v>0</v>
      </c>
      <c r="AL28" s="56">
        <v>0</v>
      </c>
      <c r="AM28" s="56">
        <v>0</v>
      </c>
      <c r="AN28" s="56">
        <v>440</v>
      </c>
      <c r="AO28" s="56">
        <v>2731</v>
      </c>
      <c r="AQ28" s="56">
        <v>1311</v>
      </c>
      <c r="AR28" s="56">
        <v>294</v>
      </c>
      <c r="AS28" s="56">
        <v>32</v>
      </c>
      <c r="AT28" s="56">
        <v>1637</v>
      </c>
      <c r="AU28" s="56">
        <v>242</v>
      </c>
      <c r="AV28" s="56">
        <v>151</v>
      </c>
      <c r="AW28" s="56">
        <v>1</v>
      </c>
      <c r="AX28" s="56">
        <v>-109</v>
      </c>
      <c r="AY28" s="56">
        <v>555</v>
      </c>
      <c r="AZ28" s="56">
        <v>1093</v>
      </c>
      <c r="BA28" s="56">
        <v>0</v>
      </c>
      <c r="BB28" s="56">
        <v>0</v>
      </c>
      <c r="BC28" s="56">
        <v>0</v>
      </c>
      <c r="BD28" s="56">
        <v>96</v>
      </c>
      <c r="BE28" s="56">
        <v>102</v>
      </c>
      <c r="BF28" s="56">
        <v>3628</v>
      </c>
      <c r="BG28" s="56">
        <v>1445</v>
      </c>
      <c r="BH28" s="56">
        <v>-1673</v>
      </c>
      <c r="BI28" s="56">
        <v>7168</v>
      </c>
    </row>
    <row r="29" spans="2:61">
      <c r="B29" s="56" t="s">
        <v>59</v>
      </c>
      <c r="C29" s="56">
        <v>1706</v>
      </c>
      <c r="D29" s="56">
        <v>1330</v>
      </c>
      <c r="E29" s="56">
        <v>385</v>
      </c>
      <c r="F29" s="56">
        <v>3421</v>
      </c>
      <c r="G29" s="56">
        <v>1605</v>
      </c>
      <c r="H29" s="56">
        <v>237</v>
      </c>
      <c r="I29" s="56">
        <v>97</v>
      </c>
      <c r="J29" s="56">
        <v>648</v>
      </c>
      <c r="K29" s="56">
        <v>28</v>
      </c>
      <c r="L29" s="56">
        <v>212</v>
      </c>
      <c r="M29" s="56">
        <v>116</v>
      </c>
      <c r="N29" s="56">
        <v>904</v>
      </c>
      <c r="O29" s="56">
        <v>0</v>
      </c>
      <c r="P29" s="56">
        <v>74</v>
      </c>
      <c r="Q29" s="56">
        <v>1174</v>
      </c>
      <c r="R29" s="56">
        <v>8214</v>
      </c>
      <c r="S29" s="56">
        <v>3803</v>
      </c>
      <c r="T29" s="56">
        <v>8737</v>
      </c>
      <c r="U29" s="56">
        <v>29270</v>
      </c>
      <c r="W29" s="56">
        <v>1126</v>
      </c>
      <c r="X29" s="56">
        <v>277</v>
      </c>
      <c r="Y29" s="56">
        <v>135</v>
      </c>
      <c r="Z29" s="56">
        <v>1538</v>
      </c>
      <c r="AA29" s="56">
        <v>687</v>
      </c>
      <c r="AB29" s="56">
        <v>249</v>
      </c>
      <c r="AC29" s="56">
        <v>0</v>
      </c>
      <c r="AD29" s="56">
        <v>486</v>
      </c>
      <c r="AE29" s="56">
        <v>0</v>
      </c>
      <c r="AF29" s="56">
        <v>0</v>
      </c>
      <c r="AG29" s="56">
        <v>0</v>
      </c>
      <c r="AH29" s="56">
        <v>0</v>
      </c>
      <c r="AI29" s="56">
        <v>0</v>
      </c>
      <c r="AJ29" s="56">
        <v>0</v>
      </c>
      <c r="AK29" s="56">
        <v>0</v>
      </c>
      <c r="AL29" s="56">
        <v>0</v>
      </c>
      <c r="AM29" s="56">
        <v>0</v>
      </c>
      <c r="AN29" s="56">
        <v>5863</v>
      </c>
      <c r="AO29" s="56">
        <v>8823</v>
      </c>
      <c r="AQ29" s="56">
        <v>580</v>
      </c>
      <c r="AR29" s="56">
        <v>1053</v>
      </c>
      <c r="AS29" s="56">
        <v>250</v>
      </c>
      <c r="AT29" s="56">
        <v>1883</v>
      </c>
      <c r="AU29" s="56">
        <v>918</v>
      </c>
      <c r="AV29" s="56">
        <v>-12</v>
      </c>
      <c r="AW29" s="56">
        <v>97</v>
      </c>
      <c r="AX29" s="56">
        <v>162</v>
      </c>
      <c r="AY29" s="56">
        <v>28</v>
      </c>
      <c r="AZ29" s="56">
        <v>212</v>
      </c>
      <c r="BA29" s="56">
        <v>116</v>
      </c>
      <c r="BB29" s="56">
        <v>904</v>
      </c>
      <c r="BC29" s="56">
        <v>0</v>
      </c>
      <c r="BD29" s="56">
        <v>74</v>
      </c>
      <c r="BE29" s="56">
        <v>1174</v>
      </c>
      <c r="BF29" s="56">
        <v>8214</v>
      </c>
      <c r="BG29" s="56">
        <v>3803</v>
      </c>
      <c r="BH29" s="56">
        <v>2874</v>
      </c>
      <c r="BI29" s="56">
        <v>20447</v>
      </c>
    </row>
    <row r="30" spans="2:61">
      <c r="B30" s="56" t="s">
        <v>60</v>
      </c>
      <c r="C30" s="56">
        <v>177</v>
      </c>
      <c r="D30" s="56">
        <v>974</v>
      </c>
      <c r="E30" s="56">
        <v>37</v>
      </c>
      <c r="F30" s="56">
        <v>1188</v>
      </c>
      <c r="G30" s="56">
        <v>55</v>
      </c>
      <c r="H30" s="56">
        <v>554</v>
      </c>
      <c r="I30" s="56">
        <v>214</v>
      </c>
      <c r="J30" s="56">
        <v>200</v>
      </c>
      <c r="K30" s="56">
        <v>233</v>
      </c>
      <c r="L30" s="56">
        <v>240</v>
      </c>
      <c r="M30" s="56">
        <v>282</v>
      </c>
      <c r="N30" s="56">
        <v>292</v>
      </c>
      <c r="O30" s="56">
        <v>0</v>
      </c>
      <c r="P30" s="56">
        <v>109</v>
      </c>
      <c r="Q30" s="56">
        <v>1101</v>
      </c>
      <c r="R30" s="56">
        <v>2829</v>
      </c>
      <c r="S30" s="56">
        <v>0</v>
      </c>
      <c r="T30" s="56">
        <v>0</v>
      </c>
      <c r="U30" s="56">
        <v>7297</v>
      </c>
      <c r="W30" s="56">
        <v>94</v>
      </c>
      <c r="X30" s="56">
        <v>517</v>
      </c>
      <c r="Y30" s="56">
        <v>20</v>
      </c>
      <c r="Z30" s="56">
        <v>631</v>
      </c>
      <c r="AA30" s="56">
        <v>0</v>
      </c>
      <c r="AB30" s="56">
        <v>216</v>
      </c>
      <c r="AC30" s="56">
        <v>13</v>
      </c>
      <c r="AD30" s="56">
        <v>352</v>
      </c>
      <c r="AE30" s="56">
        <v>229</v>
      </c>
      <c r="AF30" s="56">
        <v>123</v>
      </c>
      <c r="AG30" s="56">
        <v>0</v>
      </c>
      <c r="AH30" s="56">
        <v>2</v>
      </c>
      <c r="AI30" s="56">
        <v>0</v>
      </c>
      <c r="AJ30" s="56">
        <v>5</v>
      </c>
      <c r="AK30" s="56">
        <v>362</v>
      </c>
      <c r="AL30" s="56">
        <v>5</v>
      </c>
      <c r="AM30" s="56">
        <v>250</v>
      </c>
      <c r="AN30" s="56">
        <v>0</v>
      </c>
      <c r="AO30" s="56">
        <v>2188</v>
      </c>
      <c r="AQ30" s="56">
        <v>83</v>
      </c>
      <c r="AR30" s="56">
        <v>457</v>
      </c>
      <c r="AS30" s="56">
        <v>17</v>
      </c>
      <c r="AT30" s="56">
        <v>557</v>
      </c>
      <c r="AU30" s="56">
        <v>55</v>
      </c>
      <c r="AV30" s="56">
        <v>338</v>
      </c>
      <c r="AW30" s="56">
        <v>201</v>
      </c>
      <c r="AX30" s="56">
        <v>-152</v>
      </c>
      <c r="AY30" s="56">
        <v>4</v>
      </c>
      <c r="AZ30" s="56">
        <v>117</v>
      </c>
      <c r="BA30" s="56">
        <v>282</v>
      </c>
      <c r="BB30" s="56">
        <v>290</v>
      </c>
      <c r="BC30" s="56">
        <v>0</v>
      </c>
      <c r="BD30" s="56">
        <v>104</v>
      </c>
      <c r="BE30" s="56">
        <v>739</v>
      </c>
      <c r="BF30" s="56">
        <v>2824</v>
      </c>
      <c r="BG30" s="56">
        <v>-250</v>
      </c>
      <c r="BH30" s="56">
        <v>0</v>
      </c>
      <c r="BI30" s="56">
        <v>5109</v>
      </c>
    </row>
    <row r="31" spans="2:61">
      <c r="B31" s="56" t="s">
        <v>61</v>
      </c>
      <c r="C31" s="56">
        <v>232</v>
      </c>
      <c r="D31" s="56">
        <v>157</v>
      </c>
      <c r="E31" s="56">
        <v>82</v>
      </c>
      <c r="F31" s="56">
        <v>471</v>
      </c>
      <c r="G31" s="56">
        <v>113</v>
      </c>
      <c r="H31" s="56">
        <v>82</v>
      </c>
      <c r="I31" s="56">
        <v>114</v>
      </c>
      <c r="J31" s="56">
        <v>79</v>
      </c>
      <c r="K31" s="56">
        <v>1</v>
      </c>
      <c r="L31" s="56">
        <v>70</v>
      </c>
      <c r="M31" s="56">
        <v>98</v>
      </c>
      <c r="N31" s="56">
        <v>113</v>
      </c>
      <c r="O31" s="56">
        <v>2</v>
      </c>
      <c r="P31" s="56">
        <v>1</v>
      </c>
      <c r="Q31" s="56">
        <v>264</v>
      </c>
      <c r="R31" s="56">
        <v>2405</v>
      </c>
      <c r="S31" s="56">
        <v>1510</v>
      </c>
      <c r="T31" s="56">
        <v>51</v>
      </c>
      <c r="U31" s="56">
        <v>5374</v>
      </c>
      <c r="W31" s="56">
        <v>65</v>
      </c>
      <c r="X31" s="56">
        <v>10</v>
      </c>
      <c r="Y31" s="56">
        <v>-135</v>
      </c>
      <c r="Z31" s="56">
        <v>-60</v>
      </c>
      <c r="AA31" s="56">
        <v>68</v>
      </c>
      <c r="AB31" s="56">
        <v>30</v>
      </c>
      <c r="AC31" s="56">
        <v>20</v>
      </c>
      <c r="AD31" s="56">
        <v>88</v>
      </c>
      <c r="AE31" s="56">
        <v>2</v>
      </c>
      <c r="AF31" s="56">
        <v>0</v>
      </c>
      <c r="AG31" s="56">
        <v>0</v>
      </c>
      <c r="AH31" s="56">
        <v>0</v>
      </c>
      <c r="AI31" s="56">
        <v>0</v>
      </c>
      <c r="AJ31" s="56">
        <v>0</v>
      </c>
      <c r="AK31" s="56">
        <v>25</v>
      </c>
      <c r="AL31" s="56">
        <v>0</v>
      </c>
      <c r="AM31" s="56">
        <v>0</v>
      </c>
      <c r="AN31" s="56">
        <v>63</v>
      </c>
      <c r="AO31" s="56">
        <v>236</v>
      </c>
      <c r="AQ31" s="56">
        <v>167</v>
      </c>
      <c r="AR31" s="56">
        <v>147</v>
      </c>
      <c r="AS31" s="56">
        <v>217</v>
      </c>
      <c r="AT31" s="56">
        <v>531</v>
      </c>
      <c r="AU31" s="56">
        <v>45</v>
      </c>
      <c r="AV31" s="56">
        <v>52</v>
      </c>
      <c r="AW31" s="56">
        <v>94</v>
      </c>
      <c r="AX31" s="56">
        <v>-9</v>
      </c>
      <c r="AY31" s="56">
        <v>-1</v>
      </c>
      <c r="AZ31" s="56">
        <v>70</v>
      </c>
      <c r="BA31" s="56">
        <v>98</v>
      </c>
      <c r="BB31" s="56">
        <v>113</v>
      </c>
      <c r="BC31" s="56">
        <v>2</v>
      </c>
      <c r="BD31" s="56">
        <v>1</v>
      </c>
      <c r="BE31" s="56">
        <v>239</v>
      </c>
      <c r="BF31" s="56">
        <v>2405</v>
      </c>
      <c r="BG31" s="56">
        <v>1510</v>
      </c>
      <c r="BH31" s="56">
        <v>-12</v>
      </c>
      <c r="BI31" s="56">
        <v>5138</v>
      </c>
    </row>
    <row r="32" spans="2:61">
      <c r="B32" s="56" t="s">
        <v>62</v>
      </c>
      <c r="C32" s="56">
        <v>1156</v>
      </c>
      <c r="D32" s="56">
        <v>0</v>
      </c>
      <c r="E32" s="56">
        <v>0</v>
      </c>
      <c r="F32" s="56">
        <v>1156</v>
      </c>
      <c r="G32" s="56">
        <v>1499</v>
      </c>
      <c r="H32" s="56">
        <v>416</v>
      </c>
      <c r="I32" s="56">
        <v>109</v>
      </c>
      <c r="J32" s="56">
        <v>255</v>
      </c>
      <c r="K32" s="56">
        <v>788</v>
      </c>
      <c r="L32" s="56">
        <v>267</v>
      </c>
      <c r="M32" s="56">
        <v>163</v>
      </c>
      <c r="N32" s="56">
        <v>311</v>
      </c>
      <c r="O32" s="56">
        <v>84</v>
      </c>
      <c r="P32" s="56">
        <v>0</v>
      </c>
      <c r="Q32" s="56">
        <v>920</v>
      </c>
      <c r="R32" s="56">
        <v>3676</v>
      </c>
      <c r="S32" s="56">
        <v>548</v>
      </c>
      <c r="T32" s="56">
        <v>2982</v>
      </c>
      <c r="U32" s="56">
        <v>13174</v>
      </c>
      <c r="W32" s="56">
        <v>873</v>
      </c>
      <c r="X32" s="56">
        <v>0</v>
      </c>
      <c r="Y32" s="56">
        <v>0</v>
      </c>
      <c r="Z32" s="56">
        <v>873</v>
      </c>
      <c r="AA32" s="56">
        <v>450</v>
      </c>
      <c r="AB32" s="56">
        <v>233</v>
      </c>
      <c r="AC32" s="56">
        <v>0</v>
      </c>
      <c r="AD32" s="56">
        <v>345</v>
      </c>
      <c r="AE32" s="56">
        <v>426</v>
      </c>
      <c r="AF32" s="56">
        <v>0</v>
      </c>
      <c r="AG32" s="56">
        <v>0</v>
      </c>
      <c r="AH32" s="56">
        <v>0</v>
      </c>
      <c r="AI32" s="56">
        <v>14</v>
      </c>
      <c r="AJ32" s="56">
        <v>0</v>
      </c>
      <c r="AK32" s="56">
        <v>0</v>
      </c>
      <c r="AL32" s="56">
        <v>0</v>
      </c>
      <c r="AM32" s="56">
        <v>91</v>
      </c>
      <c r="AN32" s="56">
        <v>607</v>
      </c>
      <c r="AO32" s="56">
        <v>3039</v>
      </c>
      <c r="AQ32" s="56">
        <v>283</v>
      </c>
      <c r="AR32" s="56">
        <v>0</v>
      </c>
      <c r="AS32" s="56">
        <v>0</v>
      </c>
      <c r="AT32" s="56">
        <v>283</v>
      </c>
      <c r="AU32" s="56">
        <v>1049</v>
      </c>
      <c r="AV32" s="56">
        <v>183</v>
      </c>
      <c r="AW32" s="56">
        <v>109</v>
      </c>
      <c r="AX32" s="56">
        <v>-90</v>
      </c>
      <c r="AY32" s="56">
        <v>362</v>
      </c>
      <c r="AZ32" s="56">
        <v>267</v>
      </c>
      <c r="BA32" s="56">
        <v>163</v>
      </c>
      <c r="BB32" s="56">
        <v>311</v>
      </c>
      <c r="BC32" s="56">
        <v>70</v>
      </c>
      <c r="BD32" s="56">
        <v>0</v>
      </c>
      <c r="BE32" s="56">
        <v>920</v>
      </c>
      <c r="BF32" s="56">
        <v>3676</v>
      </c>
      <c r="BG32" s="56">
        <v>457</v>
      </c>
      <c r="BH32" s="56">
        <v>2375</v>
      </c>
      <c r="BI32" s="56">
        <v>10135</v>
      </c>
    </row>
    <row r="33" spans="2:61">
      <c r="B33" s="56" t="s">
        <v>63</v>
      </c>
      <c r="C33" s="56">
        <v>2659</v>
      </c>
      <c r="D33" s="56">
        <v>1480</v>
      </c>
      <c r="E33" s="56">
        <v>183</v>
      </c>
      <c r="F33" s="56">
        <v>4322</v>
      </c>
      <c r="G33" s="56">
        <v>1212</v>
      </c>
      <c r="H33" s="56">
        <v>413</v>
      </c>
      <c r="I33" s="56">
        <v>62</v>
      </c>
      <c r="J33" s="56">
        <v>803</v>
      </c>
      <c r="K33" s="56">
        <v>111</v>
      </c>
      <c r="L33" s="56">
        <v>1873</v>
      </c>
      <c r="M33" s="56">
        <v>0</v>
      </c>
      <c r="N33" s="56">
        <v>0</v>
      </c>
      <c r="O33" s="56">
        <v>0</v>
      </c>
      <c r="P33" s="56">
        <v>1080</v>
      </c>
      <c r="Q33" s="56">
        <v>841</v>
      </c>
      <c r="R33" s="56">
        <v>7791</v>
      </c>
      <c r="S33" s="56">
        <v>0</v>
      </c>
      <c r="T33" s="56">
        <v>14824</v>
      </c>
      <c r="U33" s="56">
        <v>33332</v>
      </c>
      <c r="W33" s="56">
        <v>1532</v>
      </c>
      <c r="X33" s="56">
        <v>1750</v>
      </c>
      <c r="Y33" s="56">
        <v>151</v>
      </c>
      <c r="Z33" s="56">
        <v>3433</v>
      </c>
      <c r="AA33" s="56">
        <v>1432</v>
      </c>
      <c r="AB33" s="56">
        <v>522</v>
      </c>
      <c r="AC33" s="56">
        <v>0</v>
      </c>
      <c r="AD33" s="56">
        <v>857</v>
      </c>
      <c r="AE33" s="56">
        <v>1</v>
      </c>
      <c r="AF33" s="56">
        <v>0</v>
      </c>
      <c r="AG33" s="56">
        <v>0</v>
      </c>
      <c r="AH33" s="56">
        <v>0</v>
      </c>
      <c r="AI33" s="56">
        <v>0</v>
      </c>
      <c r="AJ33" s="56">
        <v>21</v>
      </c>
      <c r="AK33" s="56">
        <v>0</v>
      </c>
      <c r="AL33" s="56">
        <v>0</v>
      </c>
      <c r="AM33" s="56">
        <v>0</v>
      </c>
      <c r="AN33" s="56">
        <v>6684</v>
      </c>
      <c r="AO33" s="56">
        <v>12950</v>
      </c>
      <c r="AQ33" s="56">
        <v>1127</v>
      </c>
      <c r="AR33" s="56">
        <v>-270</v>
      </c>
      <c r="AS33" s="56">
        <v>32</v>
      </c>
      <c r="AT33" s="56">
        <v>889</v>
      </c>
      <c r="AU33" s="56">
        <v>-220</v>
      </c>
      <c r="AV33" s="56">
        <v>-109</v>
      </c>
      <c r="AW33" s="56">
        <v>62</v>
      </c>
      <c r="AX33" s="56">
        <v>-54</v>
      </c>
      <c r="AY33" s="56">
        <v>110</v>
      </c>
      <c r="AZ33" s="56">
        <v>1873</v>
      </c>
      <c r="BA33" s="56">
        <v>0</v>
      </c>
      <c r="BB33" s="56">
        <v>0</v>
      </c>
      <c r="BC33" s="56">
        <v>0</v>
      </c>
      <c r="BD33" s="56">
        <v>1059</v>
      </c>
      <c r="BE33" s="56">
        <v>841</v>
      </c>
      <c r="BF33" s="56">
        <v>7791</v>
      </c>
      <c r="BG33" s="56">
        <v>0</v>
      </c>
      <c r="BH33" s="56">
        <v>8140</v>
      </c>
      <c r="BI33" s="56">
        <v>20382</v>
      </c>
    </row>
    <row r="34" spans="2:61">
      <c r="B34" s="56" t="s">
        <v>64</v>
      </c>
      <c r="C34" s="56">
        <v>328</v>
      </c>
      <c r="D34" s="56">
        <v>247</v>
      </c>
      <c r="E34" s="56">
        <v>61</v>
      </c>
      <c r="F34" s="56">
        <v>636</v>
      </c>
      <c r="G34" s="56">
        <v>536</v>
      </c>
      <c r="H34" s="56">
        <v>265</v>
      </c>
      <c r="I34" s="56">
        <v>114</v>
      </c>
      <c r="J34" s="56">
        <v>147</v>
      </c>
      <c r="K34" s="56">
        <v>290</v>
      </c>
      <c r="L34" s="56">
        <v>160</v>
      </c>
      <c r="M34" s="56">
        <v>240</v>
      </c>
      <c r="N34" s="56">
        <v>401</v>
      </c>
      <c r="O34" s="56">
        <v>0</v>
      </c>
      <c r="P34" s="56">
        <v>74</v>
      </c>
      <c r="Q34" s="56">
        <v>0</v>
      </c>
      <c r="R34" s="56">
        <v>2490</v>
      </c>
      <c r="S34" s="56">
        <v>1226</v>
      </c>
      <c r="T34" s="56">
        <v>0</v>
      </c>
      <c r="U34" s="56">
        <v>6579</v>
      </c>
      <c r="W34" s="56">
        <v>0</v>
      </c>
      <c r="X34" s="56">
        <v>234</v>
      </c>
      <c r="Y34" s="56">
        <v>23</v>
      </c>
      <c r="Z34" s="56">
        <v>257</v>
      </c>
      <c r="AA34" s="56">
        <v>234</v>
      </c>
      <c r="AB34" s="56">
        <v>186</v>
      </c>
      <c r="AC34" s="56">
        <v>7</v>
      </c>
      <c r="AD34" s="56">
        <v>291</v>
      </c>
      <c r="AE34" s="56">
        <v>204</v>
      </c>
      <c r="AF34" s="56">
        <v>0</v>
      </c>
      <c r="AG34" s="56">
        <v>0</v>
      </c>
      <c r="AH34" s="56">
        <v>0</v>
      </c>
      <c r="AI34" s="56">
        <v>0</v>
      </c>
      <c r="AJ34" s="56">
        <v>0</v>
      </c>
      <c r="AK34" s="56">
        <v>0</v>
      </c>
      <c r="AL34" s="56">
        <v>19</v>
      </c>
      <c r="AM34" s="56">
        <v>896</v>
      </c>
      <c r="AN34" s="56">
        <v>0</v>
      </c>
      <c r="AO34" s="56">
        <v>2094</v>
      </c>
      <c r="AQ34" s="56">
        <v>328</v>
      </c>
      <c r="AR34" s="56">
        <v>13</v>
      </c>
      <c r="AS34" s="56">
        <v>38</v>
      </c>
      <c r="AT34" s="56">
        <v>379</v>
      </c>
      <c r="AU34" s="56">
        <v>302</v>
      </c>
      <c r="AV34" s="56">
        <v>79</v>
      </c>
      <c r="AW34" s="56">
        <v>107</v>
      </c>
      <c r="AX34" s="56">
        <v>-144</v>
      </c>
      <c r="AY34" s="56">
        <v>86</v>
      </c>
      <c r="AZ34" s="56">
        <v>160</v>
      </c>
      <c r="BA34" s="56">
        <v>240</v>
      </c>
      <c r="BB34" s="56">
        <v>401</v>
      </c>
      <c r="BC34" s="56">
        <v>0</v>
      </c>
      <c r="BD34" s="56">
        <v>74</v>
      </c>
      <c r="BE34" s="56">
        <v>0</v>
      </c>
      <c r="BF34" s="56">
        <v>2471</v>
      </c>
      <c r="BG34" s="56">
        <v>330</v>
      </c>
      <c r="BH34" s="56">
        <v>0</v>
      </c>
      <c r="BI34" s="56">
        <v>4485</v>
      </c>
    </row>
    <row r="35" spans="2:61">
      <c r="B35" s="56" t="s">
        <v>65</v>
      </c>
      <c r="C35" s="56">
        <v>1569</v>
      </c>
      <c r="D35" s="56">
        <v>731</v>
      </c>
      <c r="E35" s="56">
        <v>351</v>
      </c>
      <c r="F35" s="56">
        <v>2651</v>
      </c>
      <c r="G35" s="56">
        <v>731</v>
      </c>
      <c r="H35" s="56">
        <v>368</v>
      </c>
      <c r="I35" s="56">
        <v>50</v>
      </c>
      <c r="J35" s="56">
        <v>382</v>
      </c>
      <c r="K35" s="56">
        <v>0</v>
      </c>
      <c r="L35" s="56">
        <v>0</v>
      </c>
      <c r="M35" s="56">
        <v>0</v>
      </c>
      <c r="N35" s="56">
        <v>718</v>
      </c>
      <c r="O35" s="56">
        <v>424</v>
      </c>
      <c r="P35" s="56">
        <v>0</v>
      </c>
      <c r="Q35" s="56">
        <v>373</v>
      </c>
      <c r="R35" s="56">
        <v>3331</v>
      </c>
      <c r="S35" s="56">
        <v>3289</v>
      </c>
      <c r="T35" s="56">
        <v>901</v>
      </c>
      <c r="U35" s="56">
        <v>13218</v>
      </c>
      <c r="W35" s="56">
        <v>779</v>
      </c>
      <c r="X35" s="56">
        <v>374</v>
      </c>
      <c r="Y35" s="56">
        <v>66</v>
      </c>
      <c r="Z35" s="56">
        <v>1219</v>
      </c>
      <c r="AA35" s="56">
        <v>374</v>
      </c>
      <c r="AB35" s="56">
        <v>108</v>
      </c>
      <c r="AC35" s="56">
        <v>0</v>
      </c>
      <c r="AD35" s="56">
        <v>495</v>
      </c>
      <c r="AE35" s="56">
        <v>0</v>
      </c>
      <c r="AF35" s="56">
        <v>0</v>
      </c>
      <c r="AG35" s="56">
        <v>0</v>
      </c>
      <c r="AH35" s="56">
        <v>0</v>
      </c>
      <c r="AI35" s="56">
        <v>0</v>
      </c>
      <c r="AJ35" s="56">
        <v>0</v>
      </c>
      <c r="AK35" s="56">
        <v>0</v>
      </c>
      <c r="AL35" s="56">
        <v>220</v>
      </c>
      <c r="AM35" s="56">
        <v>0</v>
      </c>
      <c r="AN35" s="56">
        <v>3230</v>
      </c>
      <c r="AO35" s="56">
        <v>5646</v>
      </c>
      <c r="AQ35" s="56">
        <v>790</v>
      </c>
      <c r="AR35" s="56">
        <v>357</v>
      </c>
      <c r="AS35" s="56">
        <v>285</v>
      </c>
      <c r="AT35" s="56">
        <v>1432</v>
      </c>
      <c r="AU35" s="56">
        <v>357</v>
      </c>
      <c r="AV35" s="56">
        <v>260</v>
      </c>
      <c r="AW35" s="56">
        <v>50</v>
      </c>
      <c r="AX35" s="56">
        <v>-113</v>
      </c>
      <c r="AY35" s="56">
        <v>0</v>
      </c>
      <c r="AZ35" s="56">
        <v>0</v>
      </c>
      <c r="BA35" s="56">
        <v>0</v>
      </c>
      <c r="BB35" s="56">
        <v>718</v>
      </c>
      <c r="BC35" s="56">
        <v>424</v>
      </c>
      <c r="BD35" s="56">
        <v>0</v>
      </c>
      <c r="BE35" s="56">
        <v>373</v>
      </c>
      <c r="BF35" s="56">
        <v>3111</v>
      </c>
      <c r="BG35" s="56">
        <v>3289</v>
      </c>
      <c r="BH35" s="56">
        <v>-2329</v>
      </c>
      <c r="BI35" s="56">
        <v>7572</v>
      </c>
    </row>
    <row r="36" spans="2:61">
      <c r="B36" s="56" t="s">
        <v>66</v>
      </c>
      <c r="C36" s="56">
        <v>225</v>
      </c>
      <c r="D36" s="56">
        <v>0</v>
      </c>
      <c r="E36" s="56">
        <v>35</v>
      </c>
      <c r="F36" s="56">
        <v>260</v>
      </c>
      <c r="G36" s="56">
        <v>201</v>
      </c>
      <c r="H36" s="56">
        <v>199</v>
      </c>
      <c r="I36" s="56">
        <v>59</v>
      </c>
      <c r="J36" s="56">
        <v>467</v>
      </c>
      <c r="K36" s="56">
        <v>44</v>
      </c>
      <c r="L36" s="56">
        <v>199</v>
      </c>
      <c r="M36" s="56">
        <v>451</v>
      </c>
      <c r="N36" s="56">
        <v>495</v>
      </c>
      <c r="O36" s="56">
        <v>0</v>
      </c>
      <c r="P36" s="56">
        <v>589</v>
      </c>
      <c r="Q36" s="56">
        <v>110</v>
      </c>
      <c r="R36" s="56">
        <v>3898</v>
      </c>
      <c r="S36" s="56">
        <v>0</v>
      </c>
      <c r="T36" s="56">
        <v>2063</v>
      </c>
      <c r="U36" s="56">
        <v>9035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253</v>
      </c>
      <c r="AC36" s="56">
        <v>0</v>
      </c>
      <c r="AD36" s="56">
        <v>504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955</v>
      </c>
      <c r="AO36" s="56">
        <v>1712</v>
      </c>
      <c r="AQ36" s="56">
        <v>225</v>
      </c>
      <c r="AR36" s="56">
        <v>0</v>
      </c>
      <c r="AS36" s="56">
        <v>35</v>
      </c>
      <c r="AT36" s="56">
        <v>260</v>
      </c>
      <c r="AU36" s="56">
        <v>201</v>
      </c>
      <c r="AV36" s="56">
        <v>-54</v>
      </c>
      <c r="AW36" s="56">
        <v>59</v>
      </c>
      <c r="AX36" s="56">
        <v>-37</v>
      </c>
      <c r="AY36" s="56">
        <v>44</v>
      </c>
      <c r="AZ36" s="56">
        <v>199</v>
      </c>
      <c r="BA36" s="56">
        <v>451</v>
      </c>
      <c r="BB36" s="56">
        <v>495</v>
      </c>
      <c r="BC36" s="56">
        <v>0</v>
      </c>
      <c r="BD36" s="56">
        <v>589</v>
      </c>
      <c r="BE36" s="56">
        <v>110</v>
      </c>
      <c r="BF36" s="56">
        <v>3898</v>
      </c>
      <c r="BG36" s="56">
        <v>0</v>
      </c>
      <c r="BH36" s="56">
        <v>1108</v>
      </c>
      <c r="BI36" s="56">
        <v>7323</v>
      </c>
    </row>
    <row r="37" spans="2:61">
      <c r="B37" s="56" t="s">
        <v>67</v>
      </c>
      <c r="C37" s="56">
        <v>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128</v>
      </c>
      <c r="M37" s="56">
        <v>-5</v>
      </c>
      <c r="N37" s="56">
        <v>-1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122</v>
      </c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6">
        <v>0</v>
      </c>
      <c r="AD37" s="56">
        <v>0</v>
      </c>
      <c r="AE37" s="56">
        <v>0</v>
      </c>
      <c r="AF37" s="56">
        <v>272</v>
      </c>
      <c r="AG37" s="56">
        <v>3</v>
      </c>
      <c r="AH37" s="56">
        <v>1</v>
      </c>
      <c r="AI37" s="56">
        <v>0</v>
      </c>
      <c r="AJ37" s="56">
        <v>0</v>
      </c>
      <c r="AK37" s="56">
        <v>0</v>
      </c>
      <c r="AL37" s="56">
        <v>0</v>
      </c>
      <c r="AM37" s="56">
        <v>0</v>
      </c>
      <c r="AN37" s="56">
        <v>0</v>
      </c>
      <c r="AO37" s="56">
        <v>276</v>
      </c>
      <c r="AQ37" s="56">
        <v>0</v>
      </c>
      <c r="AR37" s="56">
        <v>0</v>
      </c>
      <c r="AS37" s="56">
        <v>0</v>
      </c>
      <c r="AT37" s="56">
        <v>0</v>
      </c>
      <c r="AU37" s="56">
        <v>0</v>
      </c>
      <c r="AV37" s="56">
        <v>0</v>
      </c>
      <c r="AW37" s="56">
        <v>0</v>
      </c>
      <c r="AX37" s="56">
        <v>0</v>
      </c>
      <c r="AY37" s="56">
        <v>0</v>
      </c>
      <c r="AZ37" s="56">
        <v>-144</v>
      </c>
      <c r="BA37" s="56">
        <v>-8</v>
      </c>
      <c r="BB37" s="56">
        <v>-2</v>
      </c>
      <c r="BC37" s="56">
        <v>0</v>
      </c>
      <c r="BD37" s="56">
        <v>0</v>
      </c>
      <c r="BE37" s="56">
        <v>0</v>
      </c>
      <c r="BF37" s="56">
        <v>0</v>
      </c>
      <c r="BG37" s="56">
        <v>0</v>
      </c>
      <c r="BH37" s="56">
        <v>0</v>
      </c>
      <c r="BI37" s="56">
        <v>-154</v>
      </c>
    </row>
    <row r="38" spans="2:61">
      <c r="B38" s="56" t="s">
        <v>68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138</v>
      </c>
      <c r="M38" s="56">
        <v>152</v>
      </c>
      <c r="N38" s="56">
        <v>110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400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84</v>
      </c>
      <c r="AG38" s="56">
        <v>81</v>
      </c>
      <c r="AH38" s="56">
        <v>123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288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54</v>
      </c>
      <c r="BA38" s="56">
        <v>71</v>
      </c>
      <c r="BB38" s="56">
        <v>-13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112</v>
      </c>
    </row>
    <row r="39" spans="2:61">
      <c r="B39" s="56" t="s">
        <v>69</v>
      </c>
      <c r="C39" s="56">
        <v>0</v>
      </c>
      <c r="D39" s="56">
        <v>0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90</v>
      </c>
      <c r="M39" s="56">
        <v>-18</v>
      </c>
      <c r="N39" s="56">
        <v>79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151</v>
      </c>
      <c r="W39" s="56">
        <v>0</v>
      </c>
      <c r="X39" s="56">
        <v>0</v>
      </c>
      <c r="Y39" s="56">
        <v>0</v>
      </c>
      <c r="Z39" s="56">
        <v>0</v>
      </c>
      <c r="AA39" s="56">
        <v>0</v>
      </c>
      <c r="AB39" s="56">
        <v>0</v>
      </c>
      <c r="AC39" s="56">
        <v>0</v>
      </c>
      <c r="AD39" s="56">
        <v>0</v>
      </c>
      <c r="AE39" s="56">
        <v>0</v>
      </c>
      <c r="AF39" s="56">
        <v>150</v>
      </c>
      <c r="AG39" s="56">
        <v>10</v>
      </c>
      <c r="AH39" s="56">
        <v>8</v>
      </c>
      <c r="AI39" s="56">
        <v>0</v>
      </c>
      <c r="AJ39" s="56">
        <v>0</v>
      </c>
      <c r="AK39" s="56">
        <v>0</v>
      </c>
      <c r="AL39" s="56">
        <v>0</v>
      </c>
      <c r="AM39" s="56">
        <v>0</v>
      </c>
      <c r="AN39" s="56">
        <v>0</v>
      </c>
      <c r="AO39" s="56">
        <v>168</v>
      </c>
      <c r="AQ39" s="56">
        <v>0</v>
      </c>
      <c r="AR39" s="56">
        <v>0</v>
      </c>
      <c r="AS39" s="56">
        <v>0</v>
      </c>
      <c r="AT39" s="56">
        <v>0</v>
      </c>
      <c r="AU39" s="56">
        <v>0</v>
      </c>
      <c r="AV39" s="56">
        <v>0</v>
      </c>
      <c r="AW39" s="56">
        <v>0</v>
      </c>
      <c r="AX39" s="56">
        <v>0</v>
      </c>
      <c r="AY39" s="56">
        <v>0</v>
      </c>
      <c r="AZ39" s="56">
        <v>-60</v>
      </c>
      <c r="BA39" s="56">
        <v>-28</v>
      </c>
      <c r="BB39" s="56">
        <v>71</v>
      </c>
      <c r="BC39" s="56">
        <v>0</v>
      </c>
      <c r="BD39" s="56">
        <v>0</v>
      </c>
      <c r="BE39" s="56">
        <v>0</v>
      </c>
      <c r="BF39" s="56">
        <v>0</v>
      </c>
      <c r="BG39" s="56">
        <v>0</v>
      </c>
      <c r="BH39" s="56">
        <v>0</v>
      </c>
      <c r="BI39" s="56">
        <v>-17</v>
      </c>
    </row>
    <row r="40" spans="2:61">
      <c r="B40" s="56" t="s">
        <v>70</v>
      </c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343</v>
      </c>
      <c r="M40" s="56">
        <v>-6</v>
      </c>
      <c r="N40" s="56">
        <v>19</v>
      </c>
      <c r="O40" s="56">
        <v>0</v>
      </c>
      <c r="P40" s="56">
        <v>0</v>
      </c>
      <c r="Q40" s="56">
        <v>0</v>
      </c>
      <c r="R40" s="56">
        <v>18</v>
      </c>
      <c r="S40" s="56">
        <v>0</v>
      </c>
      <c r="T40" s="56">
        <v>0</v>
      </c>
      <c r="U40" s="56">
        <v>374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338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0</v>
      </c>
      <c r="AM40" s="56">
        <v>0</v>
      </c>
      <c r="AN40" s="56">
        <v>0</v>
      </c>
      <c r="AO40" s="56">
        <v>338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5</v>
      </c>
      <c r="BA40" s="56">
        <v>-6</v>
      </c>
      <c r="BB40" s="56">
        <v>19</v>
      </c>
      <c r="BC40" s="56">
        <v>0</v>
      </c>
      <c r="BD40" s="56">
        <v>0</v>
      </c>
      <c r="BE40" s="56">
        <v>0</v>
      </c>
      <c r="BF40" s="56">
        <v>18</v>
      </c>
      <c r="BG40" s="56">
        <v>0</v>
      </c>
      <c r="BH40" s="56">
        <v>0</v>
      </c>
      <c r="BI40" s="56">
        <v>36</v>
      </c>
    </row>
    <row r="41" spans="2:61">
      <c r="B41" s="56" t="s">
        <v>71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19</v>
      </c>
      <c r="M41" s="56">
        <v>13</v>
      </c>
      <c r="N41" s="56">
        <v>39</v>
      </c>
      <c r="O41" s="56">
        <v>0</v>
      </c>
      <c r="P41" s="56">
        <v>0</v>
      </c>
      <c r="Q41" s="56">
        <v>0</v>
      </c>
      <c r="R41" s="56">
        <v>176</v>
      </c>
      <c r="S41" s="56">
        <v>0</v>
      </c>
      <c r="T41" s="56">
        <v>0</v>
      </c>
      <c r="U41" s="56">
        <v>247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63</v>
      </c>
      <c r="AG41" s="56">
        <v>45</v>
      </c>
      <c r="AH41" s="56">
        <v>137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245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-44</v>
      </c>
      <c r="BA41" s="56">
        <v>-32</v>
      </c>
      <c r="BB41" s="56">
        <v>-98</v>
      </c>
      <c r="BC41" s="56">
        <v>0</v>
      </c>
      <c r="BD41" s="56">
        <v>0</v>
      </c>
      <c r="BE41" s="56">
        <v>0</v>
      </c>
      <c r="BF41" s="56">
        <v>176</v>
      </c>
      <c r="BG41" s="56">
        <v>0</v>
      </c>
      <c r="BH41" s="56">
        <v>0</v>
      </c>
      <c r="BI41" s="56">
        <v>2</v>
      </c>
    </row>
    <row r="42" spans="2:61">
      <c r="B42" s="56" t="s">
        <v>72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133</v>
      </c>
      <c r="M42" s="56">
        <v>83</v>
      </c>
      <c r="N42" s="56">
        <v>164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380</v>
      </c>
      <c r="W42" s="56">
        <v>0</v>
      </c>
      <c r="X42" s="56">
        <v>0</v>
      </c>
      <c r="Y42" s="56">
        <v>0</v>
      </c>
      <c r="Z42" s="56">
        <v>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133</v>
      </c>
      <c r="AG42" s="56">
        <v>83</v>
      </c>
      <c r="AH42" s="56">
        <v>164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380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</row>
    <row r="43" spans="2:61">
      <c r="B43" s="56" t="s">
        <v>73</v>
      </c>
      <c r="C43" s="56">
        <v>0</v>
      </c>
      <c r="D43" s="56">
        <v>0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743</v>
      </c>
      <c r="M43" s="56">
        <v>-77</v>
      </c>
      <c r="N43" s="56">
        <v>-84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582</v>
      </c>
      <c r="W43" s="56">
        <v>0</v>
      </c>
      <c r="X43" s="56">
        <v>0</v>
      </c>
      <c r="Y43" s="56">
        <v>0</v>
      </c>
      <c r="Z43" s="56">
        <v>0</v>
      </c>
      <c r="AA43" s="56">
        <v>0</v>
      </c>
      <c r="AB43" s="56">
        <v>0</v>
      </c>
      <c r="AC43" s="56">
        <v>0</v>
      </c>
      <c r="AD43" s="56">
        <v>0</v>
      </c>
      <c r="AE43" s="56">
        <v>0</v>
      </c>
      <c r="AF43" s="56">
        <v>778</v>
      </c>
      <c r="AG43" s="56">
        <v>0</v>
      </c>
      <c r="AH43" s="56">
        <v>0</v>
      </c>
      <c r="AI43" s="56">
        <v>0</v>
      </c>
      <c r="AJ43" s="56">
        <v>0</v>
      </c>
      <c r="AK43" s="56">
        <v>0</v>
      </c>
      <c r="AL43" s="56">
        <v>0</v>
      </c>
      <c r="AM43" s="56">
        <v>0</v>
      </c>
      <c r="AN43" s="56">
        <v>0</v>
      </c>
      <c r="AO43" s="56">
        <v>778</v>
      </c>
      <c r="AQ43" s="56">
        <v>0</v>
      </c>
      <c r="AR43" s="56">
        <v>0</v>
      </c>
      <c r="AS43" s="56">
        <v>0</v>
      </c>
      <c r="AT43" s="56">
        <v>0</v>
      </c>
      <c r="AU43" s="56">
        <v>0</v>
      </c>
      <c r="AV43" s="56">
        <v>0</v>
      </c>
      <c r="AW43" s="56">
        <v>0</v>
      </c>
      <c r="AX43" s="56">
        <v>0</v>
      </c>
      <c r="AY43" s="56">
        <v>0</v>
      </c>
      <c r="AZ43" s="56">
        <v>-35</v>
      </c>
      <c r="BA43" s="56">
        <v>-77</v>
      </c>
      <c r="BB43" s="56">
        <v>-84</v>
      </c>
      <c r="BC43" s="56">
        <v>0</v>
      </c>
      <c r="BD43" s="56">
        <v>0</v>
      </c>
      <c r="BE43" s="56">
        <v>0</v>
      </c>
      <c r="BF43" s="56">
        <v>0</v>
      </c>
      <c r="BG43" s="56">
        <v>0</v>
      </c>
      <c r="BH43" s="56">
        <v>0</v>
      </c>
      <c r="BI43" s="56">
        <v>-196</v>
      </c>
    </row>
    <row r="44" spans="2:61">
      <c r="B44" s="56" t="s">
        <v>74</v>
      </c>
      <c r="C44" s="56">
        <v>0</v>
      </c>
      <c r="D44" s="56">
        <v>0</v>
      </c>
      <c r="E44" s="56">
        <v>0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22</v>
      </c>
      <c r="M44" s="56">
        <v>30</v>
      </c>
      <c r="N44" s="56">
        <v>34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86</v>
      </c>
      <c r="W44" s="56">
        <v>0</v>
      </c>
      <c r="X44" s="56">
        <v>0</v>
      </c>
      <c r="Y44" s="56">
        <v>0</v>
      </c>
      <c r="Z44" s="56">
        <v>0</v>
      </c>
      <c r="AA44" s="56">
        <v>0</v>
      </c>
      <c r="AB44" s="56">
        <v>0</v>
      </c>
      <c r="AC44" s="56">
        <v>0</v>
      </c>
      <c r="AD44" s="56">
        <v>0</v>
      </c>
      <c r="AE44" s="56">
        <v>0</v>
      </c>
      <c r="AF44" s="56">
        <v>22</v>
      </c>
      <c r="AG44" s="56">
        <v>30</v>
      </c>
      <c r="AH44" s="56">
        <v>34</v>
      </c>
      <c r="AI44" s="56">
        <v>0</v>
      </c>
      <c r="AJ44" s="56">
        <v>0</v>
      </c>
      <c r="AK44" s="56">
        <v>0</v>
      </c>
      <c r="AL44" s="56">
        <v>0</v>
      </c>
      <c r="AM44" s="56">
        <v>0</v>
      </c>
      <c r="AN44" s="56">
        <v>0</v>
      </c>
      <c r="AO44" s="56">
        <v>86</v>
      </c>
      <c r="AQ44" s="56">
        <v>0</v>
      </c>
      <c r="AR44" s="56">
        <v>0</v>
      </c>
      <c r="AS44" s="56">
        <v>0</v>
      </c>
      <c r="AT44" s="56">
        <v>0</v>
      </c>
      <c r="AU44" s="56">
        <v>0</v>
      </c>
      <c r="AV44" s="56">
        <v>0</v>
      </c>
      <c r="AW44" s="56">
        <v>0</v>
      </c>
      <c r="AX44" s="56">
        <v>0</v>
      </c>
      <c r="AY44" s="56">
        <v>0</v>
      </c>
      <c r="AZ44" s="56">
        <v>0</v>
      </c>
      <c r="BA44" s="56">
        <v>0</v>
      </c>
      <c r="BB44" s="56">
        <v>0</v>
      </c>
      <c r="BC44" s="56">
        <v>0</v>
      </c>
      <c r="BD44" s="56">
        <v>0</v>
      </c>
      <c r="BE44" s="56">
        <v>0</v>
      </c>
      <c r="BF44" s="56">
        <v>0</v>
      </c>
      <c r="BG44" s="56">
        <v>0</v>
      </c>
      <c r="BH44" s="56">
        <v>0</v>
      </c>
      <c r="BI44" s="56">
        <v>0</v>
      </c>
    </row>
    <row r="45" spans="2:61">
      <c r="B45" s="56" t="s">
        <v>75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249</v>
      </c>
      <c r="M45" s="56">
        <v>10</v>
      </c>
      <c r="N45" s="56">
        <v>193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452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33</v>
      </c>
      <c r="AG45" s="56">
        <v>0</v>
      </c>
      <c r="AH45" s="56">
        <v>291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324</v>
      </c>
      <c r="AQ45" s="56">
        <v>0</v>
      </c>
      <c r="AR45" s="56">
        <v>0</v>
      </c>
      <c r="AS45" s="56">
        <v>0</v>
      </c>
      <c r="AT45" s="56">
        <v>0</v>
      </c>
      <c r="AU45" s="56">
        <v>0</v>
      </c>
      <c r="AV45" s="56">
        <v>0</v>
      </c>
      <c r="AW45" s="56">
        <v>0</v>
      </c>
      <c r="AX45" s="56">
        <v>0</v>
      </c>
      <c r="AY45" s="56">
        <v>0</v>
      </c>
      <c r="AZ45" s="56">
        <v>216</v>
      </c>
      <c r="BA45" s="56">
        <v>10</v>
      </c>
      <c r="BB45" s="56">
        <v>-98</v>
      </c>
      <c r="BC45" s="56">
        <v>0</v>
      </c>
      <c r="BD45" s="56">
        <v>0</v>
      </c>
      <c r="BE45" s="56">
        <v>0</v>
      </c>
      <c r="BF45" s="56">
        <v>0</v>
      </c>
      <c r="BG45" s="56">
        <v>0</v>
      </c>
      <c r="BH45" s="56">
        <v>0</v>
      </c>
      <c r="BI45" s="56">
        <v>128</v>
      </c>
    </row>
    <row r="46" spans="2:61">
      <c r="B46" s="56" t="s">
        <v>76</v>
      </c>
      <c r="C46" s="56">
        <v>0</v>
      </c>
      <c r="D46" s="56">
        <v>0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35</v>
      </c>
      <c r="M46" s="56">
        <v>989</v>
      </c>
      <c r="N46" s="56">
        <v>-859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165</v>
      </c>
      <c r="W46" s="56">
        <v>0</v>
      </c>
      <c r="X46" s="56">
        <v>0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162</v>
      </c>
      <c r="AG46" s="56">
        <v>0</v>
      </c>
      <c r="AH46" s="56">
        <v>0</v>
      </c>
      <c r="AI46" s="56">
        <v>0</v>
      </c>
      <c r="AJ46" s="56">
        <v>0</v>
      </c>
      <c r="AK46" s="56">
        <v>0</v>
      </c>
      <c r="AL46" s="56">
        <v>0</v>
      </c>
      <c r="AM46" s="56">
        <v>0</v>
      </c>
      <c r="AN46" s="56">
        <v>0</v>
      </c>
      <c r="AO46" s="56">
        <v>162</v>
      </c>
      <c r="AQ46" s="56">
        <v>0</v>
      </c>
      <c r="AR46" s="56">
        <v>0</v>
      </c>
      <c r="AS46" s="56">
        <v>0</v>
      </c>
      <c r="AT46" s="56">
        <v>0</v>
      </c>
      <c r="AU46" s="56">
        <v>0</v>
      </c>
      <c r="AV46" s="56">
        <v>0</v>
      </c>
      <c r="AW46" s="56">
        <v>0</v>
      </c>
      <c r="AX46" s="56">
        <v>0</v>
      </c>
      <c r="AY46" s="56">
        <v>0</v>
      </c>
      <c r="AZ46" s="56">
        <v>-127</v>
      </c>
      <c r="BA46" s="56">
        <v>989</v>
      </c>
      <c r="BB46" s="56">
        <v>-859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3</v>
      </c>
    </row>
    <row r="47" spans="2:61">
      <c r="B47" s="56" t="s">
        <v>77</v>
      </c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86</v>
      </c>
      <c r="S47" s="56">
        <v>0</v>
      </c>
      <c r="T47" s="56">
        <v>0</v>
      </c>
      <c r="U47" s="56">
        <v>86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0</v>
      </c>
      <c r="AL47" s="56">
        <v>86</v>
      </c>
      <c r="AM47" s="56">
        <v>0</v>
      </c>
      <c r="AN47" s="56">
        <v>0</v>
      </c>
      <c r="AO47" s="56">
        <v>86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0</v>
      </c>
      <c r="BH47" s="56">
        <v>0</v>
      </c>
      <c r="BI47" s="56">
        <v>0</v>
      </c>
    </row>
    <row r="48" spans="2:61">
      <c r="B48" s="56" t="s">
        <v>78</v>
      </c>
      <c r="C48" s="56">
        <v>0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6">
        <v>0</v>
      </c>
      <c r="AG48" s="56">
        <v>0</v>
      </c>
      <c r="AH48" s="56">
        <v>0</v>
      </c>
      <c r="AI48" s="56">
        <v>0</v>
      </c>
      <c r="AJ48" s="56">
        <v>0</v>
      </c>
      <c r="AK48" s="56">
        <v>0</v>
      </c>
      <c r="AL48" s="56">
        <v>0</v>
      </c>
      <c r="AM48" s="56">
        <v>0</v>
      </c>
      <c r="AN48" s="56">
        <v>0</v>
      </c>
      <c r="AO48" s="56">
        <v>0</v>
      </c>
      <c r="AQ48" s="56">
        <v>0</v>
      </c>
      <c r="AR48" s="56">
        <v>0</v>
      </c>
      <c r="AS48" s="56">
        <v>0</v>
      </c>
      <c r="AT48" s="56">
        <v>0</v>
      </c>
      <c r="AU48" s="56">
        <v>0</v>
      </c>
      <c r="AV48" s="56">
        <v>0</v>
      </c>
      <c r="AW48" s="56">
        <v>0</v>
      </c>
      <c r="AX48" s="56">
        <v>0</v>
      </c>
      <c r="AY48" s="56">
        <v>0</v>
      </c>
      <c r="AZ48" s="56">
        <v>0</v>
      </c>
      <c r="BA48" s="56">
        <v>0</v>
      </c>
      <c r="BB48" s="56">
        <v>0</v>
      </c>
      <c r="BC48" s="56">
        <v>0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</row>
    <row r="49" spans="2:61">
      <c r="B49" s="56" t="s">
        <v>79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25</v>
      </c>
      <c r="S49" s="56">
        <v>0</v>
      </c>
      <c r="T49" s="56">
        <v>0</v>
      </c>
      <c r="U49" s="56">
        <v>25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25</v>
      </c>
      <c r="BG49" s="56">
        <v>0</v>
      </c>
      <c r="BH49" s="56">
        <v>0</v>
      </c>
      <c r="BI49" s="56">
        <v>25</v>
      </c>
    </row>
    <row r="50" spans="2:61">
      <c r="B50" s="56" t="s">
        <v>80</v>
      </c>
      <c r="C50" s="56">
        <v>0</v>
      </c>
      <c r="D50" s="56">
        <v>0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W50" s="56">
        <v>0</v>
      </c>
      <c r="X50" s="56">
        <v>0</v>
      </c>
      <c r="Y50" s="56">
        <v>0</v>
      </c>
      <c r="Z50" s="56">
        <v>0</v>
      </c>
      <c r="AA50" s="56">
        <v>0</v>
      </c>
      <c r="AB50" s="56">
        <v>0</v>
      </c>
      <c r="AC50" s="56">
        <v>0</v>
      </c>
      <c r="AD50" s="56">
        <v>0</v>
      </c>
      <c r="AE50" s="56">
        <v>0</v>
      </c>
      <c r="AF50" s="56">
        <v>0</v>
      </c>
      <c r="AG50" s="56">
        <v>0</v>
      </c>
      <c r="AH50" s="56">
        <v>0</v>
      </c>
      <c r="AI50" s="56">
        <v>0</v>
      </c>
      <c r="AJ50" s="56">
        <v>0</v>
      </c>
      <c r="AK50" s="56">
        <v>0</v>
      </c>
      <c r="AL50" s="56">
        <v>0</v>
      </c>
      <c r="AM50" s="56">
        <v>0</v>
      </c>
      <c r="AN50" s="56">
        <v>0</v>
      </c>
      <c r="AO50" s="56">
        <v>0</v>
      </c>
      <c r="AQ50" s="56">
        <v>0</v>
      </c>
      <c r="AR50" s="56">
        <v>0</v>
      </c>
      <c r="AS50" s="56">
        <v>0</v>
      </c>
      <c r="AT50" s="56">
        <v>0</v>
      </c>
      <c r="AU50" s="56">
        <v>0</v>
      </c>
      <c r="AV50" s="56">
        <v>0</v>
      </c>
      <c r="AW50" s="56">
        <v>0</v>
      </c>
      <c r="AX50" s="56">
        <v>0</v>
      </c>
      <c r="AY50" s="56">
        <v>0</v>
      </c>
      <c r="AZ50" s="56">
        <v>0</v>
      </c>
      <c r="BA50" s="56">
        <v>0</v>
      </c>
      <c r="BB50" s="56">
        <v>0</v>
      </c>
      <c r="BC50" s="56">
        <v>0</v>
      </c>
      <c r="BD50" s="56">
        <v>0</v>
      </c>
      <c r="BE50" s="56">
        <v>0</v>
      </c>
      <c r="BF50" s="56">
        <v>0</v>
      </c>
      <c r="BG50" s="56">
        <v>0</v>
      </c>
      <c r="BH50" s="56">
        <v>0</v>
      </c>
      <c r="BI50" s="56">
        <v>0</v>
      </c>
    </row>
    <row r="51" spans="2:61">
      <c r="B51" s="56" t="s">
        <v>81</v>
      </c>
      <c r="C51" s="56">
        <v>0</v>
      </c>
      <c r="D51" s="56">
        <v>0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W51" s="56">
        <v>0</v>
      </c>
      <c r="X51" s="56">
        <v>0</v>
      </c>
      <c r="Y51" s="56">
        <v>0</v>
      </c>
      <c r="Z51" s="56">
        <v>0</v>
      </c>
      <c r="AA51" s="56">
        <v>0</v>
      </c>
      <c r="AB51" s="56">
        <v>0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0</v>
      </c>
      <c r="AK51" s="56">
        <v>0</v>
      </c>
      <c r="AL51" s="56">
        <v>0</v>
      </c>
      <c r="AM51" s="56">
        <v>0</v>
      </c>
      <c r="AN51" s="56">
        <v>0</v>
      </c>
      <c r="AO51" s="56">
        <v>0</v>
      </c>
      <c r="AQ51" s="56">
        <v>0</v>
      </c>
      <c r="AR51" s="56">
        <v>0</v>
      </c>
      <c r="AS51" s="56">
        <v>0</v>
      </c>
      <c r="AT51" s="56">
        <v>0</v>
      </c>
      <c r="AU51" s="56">
        <v>0</v>
      </c>
      <c r="AV51" s="56">
        <v>0</v>
      </c>
      <c r="AW51" s="56">
        <v>0</v>
      </c>
      <c r="AX51" s="56">
        <v>0</v>
      </c>
      <c r="AY51" s="56">
        <v>0</v>
      </c>
      <c r="AZ51" s="56">
        <v>0</v>
      </c>
      <c r="BA51" s="56">
        <v>0</v>
      </c>
      <c r="BB51" s="56">
        <v>0</v>
      </c>
      <c r="BC51" s="56">
        <v>0</v>
      </c>
      <c r="BD51" s="56">
        <v>0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</row>
    <row r="52" spans="2:61">
      <c r="B52" s="56" t="s">
        <v>82</v>
      </c>
      <c r="C52" s="56">
        <v>0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36</v>
      </c>
      <c r="S52" s="56">
        <v>0</v>
      </c>
      <c r="T52" s="56">
        <v>0</v>
      </c>
      <c r="U52" s="56">
        <v>36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0</v>
      </c>
      <c r="AC52" s="56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6">
        <v>0</v>
      </c>
      <c r="AJ52" s="56">
        <v>0</v>
      </c>
      <c r="AK52" s="56">
        <v>0</v>
      </c>
      <c r="AL52" s="56">
        <v>0</v>
      </c>
      <c r="AM52" s="56">
        <v>0</v>
      </c>
      <c r="AN52" s="56">
        <v>0</v>
      </c>
      <c r="AO52" s="56">
        <v>0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6">
        <v>0</v>
      </c>
      <c r="AX52" s="56">
        <v>0</v>
      </c>
      <c r="AY52" s="56">
        <v>0</v>
      </c>
      <c r="AZ52" s="56">
        <v>0</v>
      </c>
      <c r="BA52" s="56">
        <v>0</v>
      </c>
      <c r="BB52" s="56">
        <v>0</v>
      </c>
      <c r="BC52" s="56">
        <v>0</v>
      </c>
      <c r="BD52" s="56">
        <v>0</v>
      </c>
      <c r="BE52" s="56">
        <v>0</v>
      </c>
      <c r="BF52" s="56">
        <v>36</v>
      </c>
      <c r="BG52" s="56">
        <v>0</v>
      </c>
      <c r="BH52" s="56">
        <v>0</v>
      </c>
      <c r="BI52" s="56">
        <v>36</v>
      </c>
    </row>
    <row r="53" spans="2:61">
      <c r="B53" s="56" t="s">
        <v>83</v>
      </c>
      <c r="C53" s="56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10</v>
      </c>
      <c r="S53" s="56">
        <v>0</v>
      </c>
      <c r="T53" s="56">
        <v>0</v>
      </c>
      <c r="U53" s="56">
        <v>10</v>
      </c>
      <c r="W53" s="56">
        <v>0</v>
      </c>
      <c r="X53" s="56">
        <v>0</v>
      </c>
      <c r="Y53" s="56">
        <v>0</v>
      </c>
      <c r="Z53" s="56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6">
        <v>0</v>
      </c>
      <c r="AG53" s="56">
        <v>0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0</v>
      </c>
      <c r="AN53" s="56">
        <v>0</v>
      </c>
      <c r="AO53" s="56">
        <v>0</v>
      </c>
      <c r="AQ53" s="56">
        <v>0</v>
      </c>
      <c r="AR53" s="56">
        <v>0</v>
      </c>
      <c r="AS53" s="56">
        <v>0</v>
      </c>
      <c r="AT53" s="56">
        <v>0</v>
      </c>
      <c r="AU53" s="56">
        <v>0</v>
      </c>
      <c r="AV53" s="56">
        <v>0</v>
      </c>
      <c r="AW53" s="56">
        <v>0</v>
      </c>
      <c r="AX53" s="56">
        <v>0</v>
      </c>
      <c r="AY53" s="56">
        <v>0</v>
      </c>
      <c r="AZ53" s="56">
        <v>0</v>
      </c>
      <c r="BA53" s="56">
        <v>0</v>
      </c>
      <c r="BB53" s="56">
        <v>0</v>
      </c>
      <c r="BC53" s="56">
        <v>0</v>
      </c>
      <c r="BD53" s="56">
        <v>0</v>
      </c>
      <c r="BE53" s="56">
        <v>0</v>
      </c>
      <c r="BF53" s="56">
        <v>10</v>
      </c>
      <c r="BG53" s="56">
        <v>0</v>
      </c>
      <c r="BH53" s="56">
        <v>0</v>
      </c>
      <c r="BI53" s="56">
        <v>10</v>
      </c>
    </row>
    <row r="54" spans="2:61">
      <c r="B54" s="56">
        <v>1</v>
      </c>
      <c r="C54" s="56">
        <v>2</v>
      </c>
      <c r="D54" s="56">
        <v>3</v>
      </c>
      <c r="E54" s="56">
        <v>4</v>
      </c>
      <c r="F54" s="56">
        <v>5</v>
      </c>
      <c r="G54" s="56">
        <v>6</v>
      </c>
      <c r="H54" s="56">
        <v>7</v>
      </c>
      <c r="I54" s="56">
        <v>8</v>
      </c>
      <c r="J54" s="56">
        <v>9</v>
      </c>
      <c r="K54" s="56">
        <v>10</v>
      </c>
      <c r="L54" s="56">
        <v>11</v>
      </c>
      <c r="M54" s="56">
        <v>12</v>
      </c>
      <c r="N54" s="56">
        <v>13</v>
      </c>
      <c r="O54" s="56">
        <v>14</v>
      </c>
      <c r="P54" s="56">
        <v>15</v>
      </c>
      <c r="Q54" s="56">
        <v>16</v>
      </c>
      <c r="R54" s="56">
        <v>17</v>
      </c>
      <c r="S54" s="56">
        <v>18</v>
      </c>
      <c r="T54" s="56">
        <v>19</v>
      </c>
      <c r="U54" s="56">
        <v>20</v>
      </c>
      <c r="V54" s="56">
        <v>21</v>
      </c>
      <c r="W54" s="56">
        <v>22</v>
      </c>
      <c r="X54" s="56">
        <v>23</v>
      </c>
      <c r="Y54" s="56">
        <v>24</v>
      </c>
      <c r="Z54" s="56">
        <v>25</v>
      </c>
      <c r="AA54" s="56">
        <v>26</v>
      </c>
      <c r="AB54" s="56">
        <v>27</v>
      </c>
      <c r="AC54" s="56">
        <v>28</v>
      </c>
      <c r="AD54" s="56">
        <v>29</v>
      </c>
      <c r="AE54" s="56">
        <v>30</v>
      </c>
      <c r="AF54" s="56">
        <v>31</v>
      </c>
      <c r="AG54" s="56">
        <v>32</v>
      </c>
      <c r="AH54" s="56">
        <v>33</v>
      </c>
      <c r="AI54" s="56">
        <v>34</v>
      </c>
      <c r="AJ54" s="56">
        <v>35</v>
      </c>
      <c r="AK54" s="56">
        <v>36</v>
      </c>
      <c r="AL54" s="56">
        <v>37</v>
      </c>
      <c r="AM54" s="56">
        <v>38</v>
      </c>
      <c r="AN54" s="56">
        <v>39</v>
      </c>
      <c r="AO54" s="56">
        <v>40</v>
      </c>
      <c r="AP54" s="56">
        <v>41</v>
      </c>
      <c r="AQ54" s="56">
        <v>42</v>
      </c>
      <c r="AR54" s="56">
        <v>43</v>
      </c>
      <c r="AS54" s="56">
        <v>44</v>
      </c>
      <c r="AT54" s="56">
        <v>45</v>
      </c>
      <c r="AU54" s="56">
        <v>46</v>
      </c>
      <c r="AV54" s="56">
        <v>47</v>
      </c>
      <c r="AW54" s="56">
        <v>48</v>
      </c>
      <c r="AX54" s="56">
        <v>49</v>
      </c>
      <c r="AY54" s="56">
        <v>50</v>
      </c>
      <c r="AZ54" s="56">
        <v>51</v>
      </c>
      <c r="BA54" s="56">
        <v>52</v>
      </c>
      <c r="BB54" s="56">
        <v>53</v>
      </c>
      <c r="BC54" s="56">
        <v>54</v>
      </c>
      <c r="BD54" s="56">
        <v>55</v>
      </c>
      <c r="BE54" s="56">
        <v>56</v>
      </c>
      <c r="BF54" s="56">
        <v>57</v>
      </c>
      <c r="BG54" s="56">
        <v>58</v>
      </c>
      <c r="BH54" s="56">
        <v>59</v>
      </c>
      <c r="BI54" s="56">
        <v>60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3" tint="0.79998168889431442"/>
  </sheetPr>
  <dimension ref="B2:AQ37"/>
  <sheetViews>
    <sheetView workbookViewId="0">
      <selection activeCell="L41" sqref="L41"/>
    </sheetView>
  </sheetViews>
  <sheetFormatPr defaultRowHeight="12.75"/>
  <cols>
    <col min="1" max="16384" width="9.140625" style="62"/>
  </cols>
  <sheetData>
    <row r="2" spans="2:43">
      <c r="C2" s="67" t="s">
        <v>126</v>
      </c>
      <c r="D2" s="66"/>
      <c r="E2" s="66"/>
      <c r="F2" s="66"/>
      <c r="G2" s="66"/>
      <c r="H2" s="66"/>
      <c r="I2" s="66"/>
      <c r="J2" s="64"/>
      <c r="K2" s="64"/>
      <c r="L2" s="64"/>
      <c r="M2" s="64"/>
      <c r="N2" s="64"/>
      <c r="O2" s="64"/>
      <c r="Q2" s="65" t="s">
        <v>119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E2" s="64" t="s">
        <v>87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</row>
    <row r="3" spans="2:43">
      <c r="C3" s="64" t="s">
        <v>118</v>
      </c>
      <c r="D3" s="64" t="s">
        <v>117</v>
      </c>
      <c r="E3" s="64" t="s">
        <v>116</v>
      </c>
      <c r="F3" s="64" t="s">
        <v>115</v>
      </c>
      <c r="G3" s="64" t="s">
        <v>114</v>
      </c>
      <c r="H3" s="64" t="s">
        <v>113</v>
      </c>
      <c r="I3" s="64" t="s">
        <v>112</v>
      </c>
      <c r="J3" s="63" t="s">
        <v>111</v>
      </c>
      <c r="K3" s="63" t="s">
        <v>110</v>
      </c>
      <c r="L3" s="63" t="s">
        <v>125</v>
      </c>
      <c r="M3" s="63" t="s">
        <v>124</v>
      </c>
      <c r="N3" s="63" t="s">
        <v>123</v>
      </c>
      <c r="O3" s="63" t="s">
        <v>122</v>
      </c>
      <c r="Q3" s="64" t="s">
        <v>118</v>
      </c>
      <c r="R3" s="64" t="s">
        <v>117</v>
      </c>
      <c r="S3" s="64" t="s">
        <v>116</v>
      </c>
      <c r="T3" s="64" t="s">
        <v>115</v>
      </c>
      <c r="U3" s="64" t="s">
        <v>114</v>
      </c>
      <c r="V3" s="64" t="s">
        <v>113</v>
      </c>
      <c r="W3" s="64" t="s">
        <v>112</v>
      </c>
      <c r="X3" s="63" t="s">
        <v>111</v>
      </c>
      <c r="Y3" s="63" t="s">
        <v>110</v>
      </c>
      <c r="Z3" s="63" t="s">
        <v>125</v>
      </c>
      <c r="AA3" s="63" t="s">
        <v>124</v>
      </c>
      <c r="AB3" s="63" t="s">
        <v>123</v>
      </c>
      <c r="AC3" s="63" t="s">
        <v>122</v>
      </c>
      <c r="AE3" s="64" t="s">
        <v>118</v>
      </c>
      <c r="AF3" s="64" t="s">
        <v>117</v>
      </c>
      <c r="AG3" s="64" t="s">
        <v>116</v>
      </c>
      <c r="AH3" s="64" t="s">
        <v>115</v>
      </c>
      <c r="AI3" s="64" t="s">
        <v>114</v>
      </c>
      <c r="AJ3" s="64" t="s">
        <v>113</v>
      </c>
      <c r="AK3" s="64" t="s">
        <v>112</v>
      </c>
      <c r="AL3" s="63" t="s">
        <v>111</v>
      </c>
      <c r="AM3" s="63" t="s">
        <v>110</v>
      </c>
      <c r="AN3" s="63" t="s">
        <v>125</v>
      </c>
      <c r="AO3" s="63" t="s">
        <v>124</v>
      </c>
      <c r="AP3" s="63" t="s">
        <v>123</v>
      </c>
      <c r="AQ3" s="63" t="s">
        <v>122</v>
      </c>
    </row>
    <row r="4" spans="2:43">
      <c r="B4" s="62" t="s">
        <v>3</v>
      </c>
      <c r="C4" s="62">
        <v>54212</v>
      </c>
      <c r="D4" s="62">
        <v>7094</v>
      </c>
      <c r="E4" s="62">
        <v>28399</v>
      </c>
      <c r="F4" s="62">
        <v>89460</v>
      </c>
      <c r="G4" s="62">
        <v>1122996</v>
      </c>
      <c r="H4" s="62">
        <v>675372</v>
      </c>
      <c r="I4" s="62">
        <v>1798368</v>
      </c>
      <c r="J4" s="62">
        <v>193671</v>
      </c>
      <c r="K4" s="62">
        <v>13681</v>
      </c>
      <c r="L4" s="62">
        <v>157</v>
      </c>
      <c r="M4" s="62">
        <v>142174</v>
      </c>
      <c r="N4" s="62">
        <v>166675</v>
      </c>
      <c r="O4" s="62">
        <v>2404413</v>
      </c>
      <c r="Q4" s="62">
        <v>45779</v>
      </c>
      <c r="R4" s="62">
        <v>2399</v>
      </c>
      <c r="S4" s="62">
        <v>13257</v>
      </c>
      <c r="T4" s="62">
        <v>61279</v>
      </c>
      <c r="U4" s="62">
        <v>1082230</v>
      </c>
      <c r="V4" s="62">
        <v>687625</v>
      </c>
      <c r="W4" s="62">
        <v>1769454</v>
      </c>
      <c r="X4" s="62">
        <v>105031</v>
      </c>
      <c r="Y4" s="62">
        <v>870</v>
      </c>
      <c r="Z4" s="62">
        <v>200</v>
      </c>
      <c r="AA4" s="62">
        <v>6419</v>
      </c>
      <c r="AB4" s="62">
        <v>166530</v>
      </c>
      <c r="AC4" s="62">
        <v>2104025</v>
      </c>
      <c r="AE4" s="62">
        <v>8433</v>
      </c>
      <c r="AF4" s="62">
        <v>4695</v>
      </c>
      <c r="AG4" s="62">
        <v>15142</v>
      </c>
      <c r="AH4" s="62">
        <v>28181</v>
      </c>
      <c r="AI4" s="62">
        <v>40766</v>
      </c>
      <c r="AJ4" s="62">
        <v>-12253</v>
      </c>
      <c r="AK4" s="62">
        <v>28914</v>
      </c>
      <c r="AL4" s="62">
        <v>88640</v>
      </c>
      <c r="AM4" s="62">
        <v>12811</v>
      </c>
      <c r="AN4" s="62">
        <v>-43</v>
      </c>
      <c r="AO4" s="62">
        <v>135755</v>
      </c>
      <c r="AP4" s="62">
        <v>145</v>
      </c>
      <c r="AQ4" s="62">
        <v>300388</v>
      </c>
    </row>
    <row r="5" spans="2:43">
      <c r="B5" s="62" t="s">
        <v>35</v>
      </c>
      <c r="C5" s="62">
        <v>1629</v>
      </c>
      <c r="D5" s="62">
        <v>323</v>
      </c>
      <c r="E5" s="62">
        <v>391</v>
      </c>
      <c r="F5" s="62">
        <v>2343</v>
      </c>
      <c r="G5" s="62">
        <v>16563</v>
      </c>
      <c r="H5" s="62">
        <v>40108</v>
      </c>
      <c r="I5" s="62">
        <v>56671</v>
      </c>
      <c r="J5" s="62">
        <v>15893</v>
      </c>
      <c r="K5" s="62">
        <v>660</v>
      </c>
      <c r="L5" s="62">
        <v>0</v>
      </c>
      <c r="M5" s="62">
        <v>3936</v>
      </c>
      <c r="N5" s="62">
        <v>-3151</v>
      </c>
      <c r="O5" s="62">
        <v>76352</v>
      </c>
      <c r="Q5" s="62">
        <v>259</v>
      </c>
      <c r="R5" s="62">
        <v>21</v>
      </c>
      <c r="S5" s="62">
        <v>1528</v>
      </c>
      <c r="T5" s="62">
        <v>1808</v>
      </c>
      <c r="U5" s="62">
        <v>16466</v>
      </c>
      <c r="V5" s="62">
        <v>38860</v>
      </c>
      <c r="W5" s="62">
        <v>55326</v>
      </c>
      <c r="X5" s="62">
        <v>10200</v>
      </c>
      <c r="Y5" s="62">
        <v>58</v>
      </c>
      <c r="Z5" s="62">
        <v>20</v>
      </c>
      <c r="AA5" s="62">
        <v>361</v>
      </c>
      <c r="AB5" s="62">
        <v>424</v>
      </c>
      <c r="AC5" s="62">
        <v>68197</v>
      </c>
      <c r="AE5" s="62">
        <v>1370</v>
      </c>
      <c r="AF5" s="62">
        <v>302</v>
      </c>
      <c r="AG5" s="62">
        <v>-1137</v>
      </c>
      <c r="AH5" s="62">
        <v>535</v>
      </c>
      <c r="AI5" s="62">
        <v>97</v>
      </c>
      <c r="AJ5" s="62">
        <v>1248</v>
      </c>
      <c r="AK5" s="62">
        <v>1345</v>
      </c>
      <c r="AL5" s="62">
        <v>5693</v>
      </c>
      <c r="AM5" s="62">
        <v>602</v>
      </c>
      <c r="AN5" s="62">
        <v>-20</v>
      </c>
      <c r="AO5" s="62">
        <v>3575</v>
      </c>
      <c r="AP5" s="62">
        <v>-3575</v>
      </c>
      <c r="AQ5" s="62">
        <v>8155</v>
      </c>
    </row>
    <row r="6" spans="2:43">
      <c r="B6" s="62" t="s">
        <v>36</v>
      </c>
      <c r="C6" s="62">
        <v>5669</v>
      </c>
      <c r="D6" s="62">
        <v>407</v>
      </c>
      <c r="E6" s="62">
        <v>1354</v>
      </c>
      <c r="F6" s="62">
        <v>7430</v>
      </c>
      <c r="G6" s="62">
        <v>18823</v>
      </c>
      <c r="H6" s="62">
        <v>18778</v>
      </c>
      <c r="I6" s="62">
        <v>37601</v>
      </c>
      <c r="J6" s="62">
        <v>4288</v>
      </c>
      <c r="K6" s="62">
        <v>0</v>
      </c>
      <c r="L6" s="62">
        <v>0</v>
      </c>
      <c r="M6" s="62">
        <v>1519</v>
      </c>
      <c r="N6" s="62">
        <v>68</v>
      </c>
      <c r="O6" s="62">
        <v>50906</v>
      </c>
      <c r="Q6" s="62">
        <v>5789</v>
      </c>
      <c r="R6" s="62">
        <v>0</v>
      </c>
      <c r="S6" s="62">
        <v>4</v>
      </c>
      <c r="T6" s="62">
        <v>5793</v>
      </c>
      <c r="U6" s="62">
        <v>18621</v>
      </c>
      <c r="V6" s="62">
        <v>18415</v>
      </c>
      <c r="W6" s="62">
        <v>37036</v>
      </c>
      <c r="X6" s="62">
        <v>1190</v>
      </c>
      <c r="Y6" s="62">
        <v>0</v>
      </c>
      <c r="Z6" s="62">
        <v>4</v>
      </c>
      <c r="AA6" s="62">
        <v>246</v>
      </c>
      <c r="AB6" s="62">
        <v>39</v>
      </c>
      <c r="AC6" s="62">
        <v>44308</v>
      </c>
      <c r="AE6" s="62">
        <v>-120</v>
      </c>
      <c r="AF6" s="62">
        <v>407</v>
      </c>
      <c r="AG6" s="62">
        <v>1350</v>
      </c>
      <c r="AH6" s="62">
        <v>1637</v>
      </c>
      <c r="AI6" s="62">
        <v>202</v>
      </c>
      <c r="AJ6" s="62">
        <v>363</v>
      </c>
      <c r="AK6" s="62">
        <v>565</v>
      </c>
      <c r="AL6" s="62">
        <v>3098</v>
      </c>
      <c r="AM6" s="62">
        <v>0</v>
      </c>
      <c r="AN6" s="62">
        <v>-4</v>
      </c>
      <c r="AO6" s="62">
        <v>1273</v>
      </c>
      <c r="AP6" s="62">
        <v>29</v>
      </c>
      <c r="AQ6" s="62">
        <v>6598</v>
      </c>
    </row>
    <row r="7" spans="2:43">
      <c r="B7" s="62" t="s">
        <v>37</v>
      </c>
      <c r="C7" s="62">
        <v>390</v>
      </c>
      <c r="D7" s="62">
        <v>111</v>
      </c>
      <c r="E7" s="62">
        <v>0</v>
      </c>
      <c r="F7" s="62">
        <v>501</v>
      </c>
      <c r="G7" s="62">
        <v>15325</v>
      </c>
      <c r="H7" s="62">
        <v>12536</v>
      </c>
      <c r="I7" s="62">
        <v>27861</v>
      </c>
      <c r="J7" s="62">
        <v>776</v>
      </c>
      <c r="K7" s="62">
        <v>0</v>
      </c>
      <c r="L7" s="62">
        <v>10</v>
      </c>
      <c r="M7" s="62">
        <v>1810</v>
      </c>
      <c r="N7" s="62">
        <v>2301</v>
      </c>
      <c r="O7" s="62">
        <v>33259</v>
      </c>
      <c r="Q7" s="62">
        <v>390</v>
      </c>
      <c r="R7" s="62">
        <v>0</v>
      </c>
      <c r="S7" s="62">
        <v>0</v>
      </c>
      <c r="T7" s="62">
        <v>390</v>
      </c>
      <c r="U7" s="62">
        <v>15631</v>
      </c>
      <c r="V7" s="62">
        <v>12481</v>
      </c>
      <c r="W7" s="62">
        <v>28112</v>
      </c>
      <c r="X7" s="62">
        <v>0</v>
      </c>
      <c r="Y7" s="62">
        <v>0</v>
      </c>
      <c r="Z7" s="62">
        <v>15</v>
      </c>
      <c r="AA7" s="62">
        <v>0</v>
      </c>
      <c r="AB7" s="62">
        <v>1288</v>
      </c>
      <c r="AC7" s="62">
        <v>29805</v>
      </c>
      <c r="AE7" s="62">
        <v>0</v>
      </c>
      <c r="AF7" s="62">
        <v>111</v>
      </c>
      <c r="AG7" s="62">
        <v>0</v>
      </c>
      <c r="AH7" s="62">
        <v>111</v>
      </c>
      <c r="AI7" s="62">
        <v>-306</v>
      </c>
      <c r="AJ7" s="62">
        <v>55</v>
      </c>
      <c r="AK7" s="62">
        <v>-251</v>
      </c>
      <c r="AL7" s="62">
        <v>776</v>
      </c>
      <c r="AM7" s="62">
        <v>0</v>
      </c>
      <c r="AN7" s="62">
        <v>-5</v>
      </c>
      <c r="AO7" s="62">
        <v>1810</v>
      </c>
      <c r="AP7" s="62">
        <v>1013</v>
      </c>
      <c r="AQ7" s="62">
        <v>3454</v>
      </c>
    </row>
    <row r="8" spans="2:43">
      <c r="B8" s="62" t="s">
        <v>38</v>
      </c>
      <c r="C8" s="62">
        <v>1430</v>
      </c>
      <c r="D8" s="62">
        <v>13</v>
      </c>
      <c r="E8" s="62">
        <v>2999</v>
      </c>
      <c r="F8" s="62">
        <v>4442</v>
      </c>
      <c r="G8" s="62">
        <v>23821</v>
      </c>
      <c r="H8" s="62">
        <v>0</v>
      </c>
      <c r="I8" s="62">
        <v>23821</v>
      </c>
      <c r="J8" s="62">
        <v>1891</v>
      </c>
      <c r="K8" s="62">
        <v>57</v>
      </c>
      <c r="L8" s="62">
        <v>0</v>
      </c>
      <c r="M8" s="62">
        <v>1556</v>
      </c>
      <c r="N8" s="62">
        <v>3079</v>
      </c>
      <c r="O8" s="62">
        <v>34846</v>
      </c>
      <c r="Q8" s="62">
        <v>1199</v>
      </c>
      <c r="R8" s="62">
        <v>0</v>
      </c>
      <c r="S8" s="62">
        <v>2623</v>
      </c>
      <c r="T8" s="62">
        <v>3822</v>
      </c>
      <c r="U8" s="62">
        <v>23766</v>
      </c>
      <c r="V8" s="62">
        <v>0</v>
      </c>
      <c r="W8" s="62">
        <v>23766</v>
      </c>
      <c r="X8" s="62">
        <v>404</v>
      </c>
      <c r="Y8" s="62">
        <v>0</v>
      </c>
      <c r="Z8" s="62">
        <v>2</v>
      </c>
      <c r="AA8" s="62">
        <v>29</v>
      </c>
      <c r="AB8" s="62">
        <v>73</v>
      </c>
      <c r="AC8" s="62">
        <v>28096</v>
      </c>
      <c r="AE8" s="62">
        <v>231</v>
      </c>
      <c r="AF8" s="62">
        <v>13</v>
      </c>
      <c r="AG8" s="62">
        <v>376</v>
      </c>
      <c r="AH8" s="62">
        <v>620</v>
      </c>
      <c r="AI8" s="62">
        <v>55</v>
      </c>
      <c r="AJ8" s="62">
        <v>0</v>
      </c>
      <c r="AK8" s="62">
        <v>55</v>
      </c>
      <c r="AL8" s="62">
        <v>1487</v>
      </c>
      <c r="AM8" s="62">
        <v>57</v>
      </c>
      <c r="AN8" s="62">
        <v>-2</v>
      </c>
      <c r="AO8" s="62">
        <v>1527</v>
      </c>
      <c r="AP8" s="62">
        <v>3006</v>
      </c>
      <c r="AQ8" s="62">
        <v>6750</v>
      </c>
    </row>
    <row r="9" spans="2:43">
      <c r="B9" s="62" t="s">
        <v>39</v>
      </c>
      <c r="C9" s="62">
        <v>0</v>
      </c>
      <c r="D9" s="62">
        <v>90</v>
      </c>
      <c r="E9" s="62">
        <v>280</v>
      </c>
      <c r="F9" s="62">
        <v>370</v>
      </c>
      <c r="G9" s="62">
        <v>8224</v>
      </c>
      <c r="H9" s="62">
        <v>11626</v>
      </c>
      <c r="I9" s="62">
        <v>19850</v>
      </c>
      <c r="J9" s="62">
        <v>1940</v>
      </c>
      <c r="K9" s="62">
        <v>268</v>
      </c>
      <c r="L9" s="62">
        <v>0</v>
      </c>
      <c r="M9" s="62">
        <v>2028</v>
      </c>
      <c r="N9" s="62">
        <v>609</v>
      </c>
      <c r="O9" s="62">
        <v>25065</v>
      </c>
      <c r="Q9" s="62">
        <v>4</v>
      </c>
      <c r="R9" s="62">
        <v>0</v>
      </c>
      <c r="S9" s="62">
        <v>37</v>
      </c>
      <c r="T9" s="62">
        <v>41</v>
      </c>
      <c r="U9" s="62">
        <v>8455</v>
      </c>
      <c r="V9" s="62">
        <v>11070</v>
      </c>
      <c r="W9" s="62">
        <v>19525</v>
      </c>
      <c r="X9" s="62">
        <v>2343</v>
      </c>
      <c r="Y9" s="62">
        <v>65</v>
      </c>
      <c r="Z9" s="62">
        <v>0</v>
      </c>
      <c r="AA9" s="62">
        <v>1301</v>
      </c>
      <c r="AB9" s="62">
        <v>0</v>
      </c>
      <c r="AC9" s="62">
        <v>23275</v>
      </c>
      <c r="AE9" s="62">
        <v>-4</v>
      </c>
      <c r="AF9" s="62">
        <v>90</v>
      </c>
      <c r="AG9" s="62">
        <v>243</v>
      </c>
      <c r="AH9" s="62">
        <v>329</v>
      </c>
      <c r="AI9" s="62">
        <v>-231</v>
      </c>
      <c r="AJ9" s="62">
        <v>556</v>
      </c>
      <c r="AK9" s="62">
        <v>325</v>
      </c>
      <c r="AL9" s="62">
        <v>-403</v>
      </c>
      <c r="AM9" s="62">
        <v>203</v>
      </c>
      <c r="AN9" s="62">
        <v>0</v>
      </c>
      <c r="AO9" s="62">
        <v>727</v>
      </c>
      <c r="AP9" s="62">
        <v>609</v>
      </c>
      <c r="AQ9" s="62">
        <v>1790</v>
      </c>
    </row>
    <row r="10" spans="2:43">
      <c r="B10" s="62" t="s">
        <v>40</v>
      </c>
      <c r="C10" s="62">
        <v>4473</v>
      </c>
      <c r="D10" s="62">
        <v>78</v>
      </c>
      <c r="E10" s="62">
        <v>530</v>
      </c>
      <c r="F10" s="62">
        <v>5081</v>
      </c>
      <c r="G10" s="62">
        <v>43802</v>
      </c>
      <c r="H10" s="62">
        <v>0</v>
      </c>
      <c r="I10" s="62">
        <v>43802</v>
      </c>
      <c r="J10" s="62">
        <v>4742</v>
      </c>
      <c r="K10" s="62">
        <v>926</v>
      </c>
      <c r="L10" s="62">
        <v>0</v>
      </c>
      <c r="M10" s="62">
        <v>4235</v>
      </c>
      <c r="N10" s="62">
        <v>1452</v>
      </c>
      <c r="O10" s="62">
        <v>60238</v>
      </c>
      <c r="Q10" s="62">
        <v>3559</v>
      </c>
      <c r="R10" s="62">
        <v>0</v>
      </c>
      <c r="S10" s="62">
        <v>0</v>
      </c>
      <c r="T10" s="62">
        <v>3559</v>
      </c>
      <c r="U10" s="62">
        <v>43277</v>
      </c>
      <c r="V10" s="62">
        <v>0</v>
      </c>
      <c r="W10" s="62">
        <v>43277</v>
      </c>
      <c r="X10" s="62">
        <v>2693</v>
      </c>
      <c r="Y10" s="62">
        <v>0</v>
      </c>
      <c r="Z10" s="62">
        <v>0</v>
      </c>
      <c r="AA10" s="62">
        <v>247</v>
      </c>
      <c r="AB10" s="62">
        <v>273</v>
      </c>
      <c r="AC10" s="62">
        <v>50049</v>
      </c>
      <c r="AE10" s="62">
        <v>914</v>
      </c>
      <c r="AF10" s="62">
        <v>78</v>
      </c>
      <c r="AG10" s="62">
        <v>530</v>
      </c>
      <c r="AH10" s="62">
        <v>1522</v>
      </c>
      <c r="AI10" s="62">
        <v>525</v>
      </c>
      <c r="AJ10" s="62">
        <v>0</v>
      </c>
      <c r="AK10" s="62">
        <v>525</v>
      </c>
      <c r="AL10" s="62">
        <v>2049</v>
      </c>
      <c r="AM10" s="62">
        <v>926</v>
      </c>
      <c r="AN10" s="62">
        <v>0</v>
      </c>
      <c r="AO10" s="62">
        <v>3988</v>
      </c>
      <c r="AP10" s="62">
        <v>1179</v>
      </c>
      <c r="AQ10" s="62">
        <v>10189</v>
      </c>
    </row>
    <row r="11" spans="2:43">
      <c r="B11" s="62" t="s">
        <v>41</v>
      </c>
      <c r="C11" s="62">
        <v>1242</v>
      </c>
      <c r="D11" s="62">
        <v>40</v>
      </c>
      <c r="E11" s="62">
        <v>0</v>
      </c>
      <c r="F11" s="62">
        <v>1282</v>
      </c>
      <c r="G11" s="62">
        <v>39140</v>
      </c>
      <c r="H11" s="62">
        <v>33735</v>
      </c>
      <c r="I11" s="62">
        <v>72875</v>
      </c>
      <c r="J11" s="62">
        <v>703</v>
      </c>
      <c r="K11" s="62">
        <v>322</v>
      </c>
      <c r="L11" s="62">
        <v>26</v>
      </c>
      <c r="M11" s="62">
        <v>11498</v>
      </c>
      <c r="N11" s="62">
        <v>2576</v>
      </c>
      <c r="O11" s="62">
        <v>89282</v>
      </c>
      <c r="Q11" s="62">
        <v>1235</v>
      </c>
      <c r="R11" s="62">
        <v>145</v>
      </c>
      <c r="S11" s="62">
        <v>0</v>
      </c>
      <c r="T11" s="62">
        <v>1380</v>
      </c>
      <c r="U11" s="62">
        <v>38522</v>
      </c>
      <c r="V11" s="62">
        <v>32201</v>
      </c>
      <c r="W11" s="62">
        <v>70723</v>
      </c>
      <c r="X11" s="62">
        <v>0</v>
      </c>
      <c r="Y11" s="62">
        <v>0</v>
      </c>
      <c r="Z11" s="62">
        <v>13</v>
      </c>
      <c r="AA11" s="62">
        <v>260</v>
      </c>
      <c r="AB11" s="62">
        <v>196</v>
      </c>
      <c r="AC11" s="62">
        <v>72572</v>
      </c>
      <c r="AE11" s="62">
        <v>7</v>
      </c>
      <c r="AF11" s="62">
        <v>-105</v>
      </c>
      <c r="AG11" s="62">
        <v>0</v>
      </c>
      <c r="AH11" s="62">
        <v>-98</v>
      </c>
      <c r="AI11" s="62">
        <v>618</v>
      </c>
      <c r="AJ11" s="62">
        <v>1534</v>
      </c>
      <c r="AK11" s="62">
        <v>2152</v>
      </c>
      <c r="AL11" s="62">
        <v>703</v>
      </c>
      <c r="AM11" s="62">
        <v>322</v>
      </c>
      <c r="AN11" s="62">
        <v>13</v>
      </c>
      <c r="AO11" s="62">
        <v>11238</v>
      </c>
      <c r="AP11" s="62">
        <v>2380</v>
      </c>
      <c r="AQ11" s="62">
        <v>16710</v>
      </c>
    </row>
    <row r="12" spans="2:43">
      <c r="B12" s="62" t="s">
        <v>42</v>
      </c>
      <c r="C12" s="62">
        <v>0</v>
      </c>
      <c r="D12" s="62">
        <v>111</v>
      </c>
      <c r="E12" s="62">
        <v>3946</v>
      </c>
      <c r="F12" s="62">
        <v>3812</v>
      </c>
      <c r="G12" s="62">
        <v>20696</v>
      </c>
      <c r="H12" s="62">
        <v>24583</v>
      </c>
      <c r="I12" s="62">
        <v>45279</v>
      </c>
      <c r="J12" s="62">
        <v>893</v>
      </c>
      <c r="K12" s="62">
        <v>264</v>
      </c>
      <c r="L12" s="62">
        <v>0</v>
      </c>
      <c r="M12" s="62">
        <v>12570</v>
      </c>
      <c r="N12" s="62">
        <v>407</v>
      </c>
      <c r="O12" s="62">
        <v>63470</v>
      </c>
      <c r="Q12" s="62">
        <v>0</v>
      </c>
      <c r="R12" s="62">
        <v>21</v>
      </c>
      <c r="S12" s="62">
        <v>3256</v>
      </c>
      <c r="T12" s="62">
        <v>3277</v>
      </c>
      <c r="U12" s="62">
        <v>20114</v>
      </c>
      <c r="V12" s="62">
        <v>24121</v>
      </c>
      <c r="W12" s="62">
        <v>43990</v>
      </c>
      <c r="X12" s="62">
        <v>158</v>
      </c>
      <c r="Y12" s="62">
        <v>0</v>
      </c>
      <c r="Z12" s="62">
        <v>0</v>
      </c>
      <c r="AA12" s="62">
        <v>264</v>
      </c>
      <c r="AB12" s="62">
        <v>5837</v>
      </c>
      <c r="AC12" s="62">
        <v>47768</v>
      </c>
      <c r="AE12" s="62">
        <v>0</v>
      </c>
      <c r="AF12" s="62">
        <v>90</v>
      </c>
      <c r="AG12" s="62">
        <v>690</v>
      </c>
      <c r="AH12" s="62">
        <v>535</v>
      </c>
      <c r="AI12" s="62">
        <v>582</v>
      </c>
      <c r="AJ12" s="62">
        <v>462</v>
      </c>
      <c r="AK12" s="62">
        <v>1289</v>
      </c>
      <c r="AL12" s="62">
        <v>735</v>
      </c>
      <c r="AM12" s="62">
        <v>264</v>
      </c>
      <c r="AN12" s="62">
        <v>0</v>
      </c>
      <c r="AO12" s="62">
        <v>12306</v>
      </c>
      <c r="AP12" s="62">
        <v>-5430</v>
      </c>
      <c r="AQ12" s="62">
        <v>15702</v>
      </c>
    </row>
    <row r="13" spans="2:43">
      <c r="B13" s="62" t="s">
        <v>43</v>
      </c>
      <c r="C13" s="62">
        <v>1028</v>
      </c>
      <c r="D13" s="62">
        <v>87</v>
      </c>
      <c r="E13" s="62">
        <v>22</v>
      </c>
      <c r="F13" s="62">
        <v>1137</v>
      </c>
      <c r="G13" s="62">
        <v>11105</v>
      </c>
      <c r="H13" s="62">
        <v>7909</v>
      </c>
      <c r="I13" s="62">
        <v>19014</v>
      </c>
      <c r="J13" s="62">
        <v>2657</v>
      </c>
      <c r="K13" s="62">
        <v>187</v>
      </c>
      <c r="L13" s="62">
        <v>0</v>
      </c>
      <c r="M13" s="62">
        <v>713</v>
      </c>
      <c r="N13" s="62">
        <v>532</v>
      </c>
      <c r="O13" s="62">
        <v>24240</v>
      </c>
      <c r="Q13" s="62">
        <v>657</v>
      </c>
      <c r="R13" s="62">
        <v>0</v>
      </c>
      <c r="S13" s="62">
        <v>0</v>
      </c>
      <c r="T13" s="62">
        <v>657</v>
      </c>
      <c r="U13" s="62">
        <v>11224</v>
      </c>
      <c r="V13" s="62">
        <v>7380</v>
      </c>
      <c r="W13" s="62">
        <v>18604</v>
      </c>
      <c r="X13" s="62">
        <v>1676</v>
      </c>
      <c r="Y13" s="62">
        <v>0</v>
      </c>
      <c r="Z13" s="62">
        <v>0</v>
      </c>
      <c r="AA13" s="62">
        <v>45</v>
      </c>
      <c r="AB13" s="62">
        <v>64</v>
      </c>
      <c r="AC13" s="62">
        <v>21046</v>
      </c>
      <c r="AE13" s="62">
        <v>371</v>
      </c>
      <c r="AF13" s="62">
        <v>87</v>
      </c>
      <c r="AG13" s="62">
        <v>22</v>
      </c>
      <c r="AH13" s="62">
        <v>480</v>
      </c>
      <c r="AI13" s="62">
        <v>-119</v>
      </c>
      <c r="AJ13" s="62">
        <v>529</v>
      </c>
      <c r="AK13" s="62">
        <v>410</v>
      </c>
      <c r="AL13" s="62">
        <v>981</v>
      </c>
      <c r="AM13" s="62">
        <v>187</v>
      </c>
      <c r="AN13" s="62">
        <v>0</v>
      </c>
      <c r="AO13" s="62">
        <v>668</v>
      </c>
      <c r="AP13" s="62">
        <v>468</v>
      </c>
      <c r="AQ13" s="62">
        <v>3194</v>
      </c>
    </row>
    <row r="14" spans="2:43">
      <c r="B14" s="62" t="s">
        <v>44</v>
      </c>
      <c r="C14" s="62">
        <v>677</v>
      </c>
      <c r="D14" s="62">
        <v>34</v>
      </c>
      <c r="E14" s="62">
        <v>0</v>
      </c>
      <c r="F14" s="62">
        <v>711</v>
      </c>
      <c r="G14" s="62">
        <v>15182</v>
      </c>
      <c r="H14" s="62">
        <v>10934</v>
      </c>
      <c r="I14" s="62">
        <v>26116</v>
      </c>
      <c r="J14" s="62">
        <v>4298</v>
      </c>
      <c r="K14" s="62">
        <v>15</v>
      </c>
      <c r="L14" s="62">
        <v>0</v>
      </c>
      <c r="M14" s="62">
        <v>757</v>
      </c>
      <c r="N14" s="62">
        <v>2032</v>
      </c>
      <c r="O14" s="62">
        <v>33929</v>
      </c>
      <c r="Q14" s="62">
        <v>628</v>
      </c>
      <c r="R14" s="62">
        <v>1</v>
      </c>
      <c r="S14" s="62">
        <v>0</v>
      </c>
      <c r="T14" s="62">
        <v>629</v>
      </c>
      <c r="U14" s="62">
        <v>13702</v>
      </c>
      <c r="V14" s="62">
        <v>11980</v>
      </c>
      <c r="W14" s="62">
        <v>25682</v>
      </c>
      <c r="X14" s="62">
        <v>2784</v>
      </c>
      <c r="Y14" s="62">
        <v>0</v>
      </c>
      <c r="Z14" s="62">
        <v>0</v>
      </c>
      <c r="AA14" s="62">
        <v>0</v>
      </c>
      <c r="AB14" s="62">
        <v>124</v>
      </c>
      <c r="AC14" s="62">
        <v>29219</v>
      </c>
      <c r="AE14" s="62">
        <v>49</v>
      </c>
      <c r="AF14" s="62">
        <v>33</v>
      </c>
      <c r="AG14" s="62">
        <v>0</v>
      </c>
      <c r="AH14" s="62">
        <v>82</v>
      </c>
      <c r="AI14" s="62">
        <v>1480</v>
      </c>
      <c r="AJ14" s="62">
        <v>-1046</v>
      </c>
      <c r="AK14" s="62">
        <v>434</v>
      </c>
      <c r="AL14" s="62">
        <v>1514</v>
      </c>
      <c r="AM14" s="62">
        <v>15</v>
      </c>
      <c r="AN14" s="62">
        <v>0</v>
      </c>
      <c r="AO14" s="62">
        <v>757</v>
      </c>
      <c r="AP14" s="62">
        <v>1908</v>
      </c>
      <c r="AQ14" s="62">
        <v>4710</v>
      </c>
    </row>
    <row r="15" spans="2:43">
      <c r="B15" s="62" t="s">
        <v>45</v>
      </c>
      <c r="C15" s="62">
        <v>754</v>
      </c>
      <c r="D15" s="62">
        <v>99</v>
      </c>
      <c r="E15" s="62">
        <v>0</v>
      </c>
      <c r="F15" s="62">
        <v>853</v>
      </c>
      <c r="G15" s="62">
        <v>9225</v>
      </c>
      <c r="H15" s="62">
        <v>6313</v>
      </c>
      <c r="I15" s="62">
        <v>15538</v>
      </c>
      <c r="J15" s="62">
        <v>1613</v>
      </c>
      <c r="K15" s="62">
        <v>96</v>
      </c>
      <c r="L15" s="62">
        <v>0</v>
      </c>
      <c r="M15" s="62">
        <v>0</v>
      </c>
      <c r="N15" s="62">
        <v>3410</v>
      </c>
      <c r="O15" s="62">
        <v>21510</v>
      </c>
      <c r="Q15" s="62">
        <v>286</v>
      </c>
      <c r="R15" s="62">
        <v>156</v>
      </c>
      <c r="S15" s="62">
        <v>0</v>
      </c>
      <c r="T15" s="62">
        <v>286</v>
      </c>
      <c r="U15" s="62">
        <v>9334</v>
      </c>
      <c r="V15" s="62">
        <v>5972</v>
      </c>
      <c r="W15" s="62">
        <v>15150</v>
      </c>
      <c r="X15" s="62">
        <v>914</v>
      </c>
      <c r="Y15" s="62">
        <v>0</v>
      </c>
      <c r="Z15" s="62">
        <v>0</v>
      </c>
      <c r="AA15" s="62">
        <v>0</v>
      </c>
      <c r="AB15" s="62">
        <v>912</v>
      </c>
      <c r="AC15" s="62">
        <v>17262</v>
      </c>
      <c r="AE15" s="62">
        <v>468</v>
      </c>
      <c r="AF15" s="62">
        <v>-57</v>
      </c>
      <c r="AG15" s="62">
        <v>0</v>
      </c>
      <c r="AH15" s="62">
        <v>567</v>
      </c>
      <c r="AI15" s="62">
        <v>-109</v>
      </c>
      <c r="AJ15" s="62">
        <v>341</v>
      </c>
      <c r="AK15" s="62">
        <v>388</v>
      </c>
      <c r="AL15" s="62">
        <v>699</v>
      </c>
      <c r="AM15" s="62">
        <v>96</v>
      </c>
      <c r="AN15" s="62">
        <v>0</v>
      </c>
      <c r="AO15" s="62">
        <v>0</v>
      </c>
      <c r="AP15" s="62">
        <v>2498</v>
      </c>
      <c r="AQ15" s="62">
        <v>4248</v>
      </c>
    </row>
    <row r="16" spans="2:43">
      <c r="B16" s="62" t="s">
        <v>46</v>
      </c>
      <c r="C16" s="62">
        <v>0</v>
      </c>
      <c r="D16" s="62">
        <v>0</v>
      </c>
      <c r="E16" s="62">
        <v>3912</v>
      </c>
      <c r="F16" s="62">
        <v>3912</v>
      </c>
      <c r="G16" s="62">
        <v>139395</v>
      </c>
      <c r="H16" s="62">
        <v>61240</v>
      </c>
      <c r="I16" s="62">
        <v>200635</v>
      </c>
      <c r="J16" s="62">
        <v>28172</v>
      </c>
      <c r="K16" s="62">
        <v>23</v>
      </c>
      <c r="L16" s="62">
        <v>0</v>
      </c>
      <c r="M16" s="62">
        <v>16156</v>
      </c>
      <c r="N16" s="62">
        <v>7239</v>
      </c>
      <c r="O16" s="62">
        <v>256137</v>
      </c>
      <c r="Q16" s="62">
        <v>0</v>
      </c>
      <c r="R16" s="62">
        <v>0</v>
      </c>
      <c r="S16" s="62">
        <v>1190</v>
      </c>
      <c r="T16" s="62">
        <v>1190</v>
      </c>
      <c r="U16" s="62">
        <v>117598</v>
      </c>
      <c r="V16" s="62">
        <v>83475</v>
      </c>
      <c r="W16" s="62">
        <v>201073</v>
      </c>
      <c r="X16" s="62">
        <v>21632</v>
      </c>
      <c r="Y16" s="62">
        <v>0</v>
      </c>
      <c r="Z16" s="62">
        <v>10</v>
      </c>
      <c r="AA16" s="62">
        <v>671</v>
      </c>
      <c r="AB16" s="62">
        <v>38867</v>
      </c>
      <c r="AC16" s="62">
        <v>263443</v>
      </c>
      <c r="AE16" s="62">
        <v>0</v>
      </c>
      <c r="AF16" s="62">
        <v>0</v>
      </c>
      <c r="AG16" s="62">
        <v>2722</v>
      </c>
      <c r="AH16" s="62">
        <v>2722</v>
      </c>
      <c r="AI16" s="62">
        <v>21797</v>
      </c>
      <c r="AJ16" s="62">
        <v>-22235</v>
      </c>
      <c r="AK16" s="62">
        <v>-438</v>
      </c>
      <c r="AL16" s="62">
        <v>6540</v>
      </c>
      <c r="AM16" s="62">
        <v>23</v>
      </c>
      <c r="AN16" s="62">
        <v>-10</v>
      </c>
      <c r="AO16" s="62">
        <v>15485</v>
      </c>
      <c r="AP16" s="62">
        <v>-31628</v>
      </c>
      <c r="AQ16" s="62">
        <v>-7306</v>
      </c>
    </row>
    <row r="17" spans="2:43">
      <c r="B17" s="62" t="s">
        <v>47</v>
      </c>
      <c r="C17" s="62">
        <v>3977</v>
      </c>
      <c r="D17" s="62">
        <v>168</v>
      </c>
      <c r="E17" s="62">
        <v>0</v>
      </c>
      <c r="F17" s="62">
        <v>4145</v>
      </c>
      <c r="G17" s="62">
        <v>5159</v>
      </c>
      <c r="H17" s="62">
        <v>0</v>
      </c>
      <c r="I17" s="62">
        <v>5159</v>
      </c>
      <c r="J17" s="62">
        <v>1268</v>
      </c>
      <c r="K17" s="62">
        <v>12</v>
      </c>
      <c r="L17" s="62">
        <v>0</v>
      </c>
      <c r="M17" s="62">
        <v>808</v>
      </c>
      <c r="N17" s="62">
        <v>171</v>
      </c>
      <c r="O17" s="62">
        <v>11563</v>
      </c>
      <c r="Q17" s="62">
        <v>3519</v>
      </c>
      <c r="R17" s="62">
        <v>0</v>
      </c>
      <c r="S17" s="62">
        <v>0</v>
      </c>
      <c r="T17" s="62">
        <v>3519</v>
      </c>
      <c r="U17" s="62">
        <v>5168</v>
      </c>
      <c r="V17" s="62">
        <v>0</v>
      </c>
      <c r="W17" s="62">
        <v>5168</v>
      </c>
      <c r="X17" s="62">
        <v>705</v>
      </c>
      <c r="Y17" s="62">
        <v>0</v>
      </c>
      <c r="Z17" s="62">
        <v>0</v>
      </c>
      <c r="AA17" s="62">
        <v>0</v>
      </c>
      <c r="AB17" s="62">
        <v>0</v>
      </c>
      <c r="AC17" s="62">
        <v>9392</v>
      </c>
      <c r="AE17" s="62">
        <v>458</v>
      </c>
      <c r="AF17" s="62">
        <v>168</v>
      </c>
      <c r="AG17" s="62">
        <v>0</v>
      </c>
      <c r="AH17" s="62">
        <v>626</v>
      </c>
      <c r="AI17" s="62">
        <v>-9</v>
      </c>
      <c r="AJ17" s="62">
        <v>0</v>
      </c>
      <c r="AK17" s="62">
        <v>-9</v>
      </c>
      <c r="AL17" s="62">
        <v>563</v>
      </c>
      <c r="AM17" s="62">
        <v>12</v>
      </c>
      <c r="AN17" s="62">
        <v>0</v>
      </c>
      <c r="AO17" s="62">
        <v>808</v>
      </c>
      <c r="AP17" s="62">
        <v>171</v>
      </c>
      <c r="AQ17" s="62">
        <v>2171</v>
      </c>
    </row>
    <row r="18" spans="2:43">
      <c r="B18" s="62" t="s">
        <v>48</v>
      </c>
      <c r="C18" s="62">
        <v>2206</v>
      </c>
      <c r="D18" s="62">
        <v>692</v>
      </c>
      <c r="E18" s="62">
        <v>0</v>
      </c>
      <c r="F18" s="62">
        <v>2898</v>
      </c>
      <c r="G18" s="62">
        <v>15314</v>
      </c>
      <c r="H18" s="62">
        <v>26690</v>
      </c>
      <c r="I18" s="62">
        <v>42004</v>
      </c>
      <c r="J18" s="62">
        <v>1371</v>
      </c>
      <c r="K18" s="62">
        <v>1127</v>
      </c>
      <c r="L18" s="62">
        <v>2</v>
      </c>
      <c r="M18" s="62">
        <v>9931</v>
      </c>
      <c r="N18" s="62">
        <v>703</v>
      </c>
      <c r="O18" s="62">
        <v>58036</v>
      </c>
      <c r="Q18" s="62">
        <v>2206</v>
      </c>
      <c r="R18" s="62">
        <v>349</v>
      </c>
      <c r="S18" s="62">
        <v>0</v>
      </c>
      <c r="T18" s="62">
        <v>2555</v>
      </c>
      <c r="U18" s="62">
        <v>15632</v>
      </c>
      <c r="V18" s="62">
        <v>26920</v>
      </c>
      <c r="W18" s="62">
        <v>42552</v>
      </c>
      <c r="X18" s="62">
        <v>5</v>
      </c>
      <c r="Y18" s="62">
        <v>66</v>
      </c>
      <c r="Z18" s="62">
        <v>0</v>
      </c>
      <c r="AA18" s="62">
        <v>0</v>
      </c>
      <c r="AB18" s="62">
        <v>165</v>
      </c>
      <c r="AC18" s="62">
        <v>45343</v>
      </c>
      <c r="AE18" s="62">
        <v>0</v>
      </c>
      <c r="AF18" s="62">
        <v>343</v>
      </c>
      <c r="AG18" s="62">
        <v>0</v>
      </c>
      <c r="AH18" s="62">
        <v>343</v>
      </c>
      <c r="AI18" s="62">
        <v>-318</v>
      </c>
      <c r="AJ18" s="62">
        <v>-230</v>
      </c>
      <c r="AK18" s="62">
        <v>-548</v>
      </c>
      <c r="AL18" s="62">
        <v>1366</v>
      </c>
      <c r="AM18" s="62">
        <v>1061</v>
      </c>
      <c r="AN18" s="62">
        <v>2</v>
      </c>
      <c r="AO18" s="62">
        <v>9931</v>
      </c>
      <c r="AP18" s="62">
        <v>538</v>
      </c>
      <c r="AQ18" s="62">
        <v>12693</v>
      </c>
    </row>
    <row r="19" spans="2:43">
      <c r="B19" s="62" t="s">
        <v>49</v>
      </c>
      <c r="C19" s="62">
        <v>0</v>
      </c>
      <c r="D19" s="62">
        <v>0</v>
      </c>
      <c r="E19" s="62">
        <v>7958</v>
      </c>
      <c r="F19" s="62">
        <v>7958</v>
      </c>
      <c r="G19" s="62">
        <v>50128</v>
      </c>
      <c r="H19" s="62">
        <v>70345</v>
      </c>
      <c r="I19" s="62">
        <v>120473</v>
      </c>
      <c r="J19" s="62">
        <v>14567</v>
      </c>
      <c r="K19" s="62">
        <v>0</v>
      </c>
      <c r="L19" s="62">
        <v>0</v>
      </c>
      <c r="M19" s="62">
        <v>1723</v>
      </c>
      <c r="N19" s="62">
        <v>10932</v>
      </c>
      <c r="O19" s="62">
        <v>155653</v>
      </c>
      <c r="Q19" s="62">
        <v>0</v>
      </c>
      <c r="R19" s="62">
        <v>0</v>
      </c>
      <c r="S19" s="62">
        <v>670</v>
      </c>
      <c r="T19" s="62">
        <v>670</v>
      </c>
      <c r="U19" s="62">
        <v>49327</v>
      </c>
      <c r="V19" s="62">
        <v>67513</v>
      </c>
      <c r="W19" s="62">
        <v>116840</v>
      </c>
      <c r="X19" s="62">
        <v>7425</v>
      </c>
      <c r="Y19" s="62">
        <v>0</v>
      </c>
      <c r="Z19" s="62">
        <v>0</v>
      </c>
      <c r="AA19" s="62">
        <v>-3</v>
      </c>
      <c r="AB19" s="62">
        <v>9993</v>
      </c>
      <c r="AC19" s="62">
        <v>134925</v>
      </c>
      <c r="AE19" s="62">
        <v>0</v>
      </c>
      <c r="AF19" s="62">
        <v>0</v>
      </c>
      <c r="AG19" s="62">
        <v>7288</v>
      </c>
      <c r="AH19" s="62">
        <v>7288</v>
      </c>
      <c r="AI19" s="62">
        <v>801</v>
      </c>
      <c r="AJ19" s="62">
        <v>2832</v>
      </c>
      <c r="AK19" s="62">
        <v>3633</v>
      </c>
      <c r="AL19" s="62">
        <v>7142</v>
      </c>
      <c r="AM19" s="62">
        <v>0</v>
      </c>
      <c r="AN19" s="62">
        <v>0</v>
      </c>
      <c r="AO19" s="62">
        <v>1726</v>
      </c>
      <c r="AP19" s="62">
        <v>939</v>
      </c>
      <c r="AQ19" s="62">
        <v>20728</v>
      </c>
    </row>
    <row r="20" spans="2:43">
      <c r="B20" s="62" t="s">
        <v>50</v>
      </c>
      <c r="C20" s="62">
        <v>16331</v>
      </c>
      <c r="D20" s="62">
        <v>0</v>
      </c>
      <c r="E20" s="62">
        <v>15</v>
      </c>
      <c r="F20" s="62">
        <v>16346</v>
      </c>
      <c r="G20" s="62">
        <v>336059</v>
      </c>
      <c r="H20" s="62">
        <v>16494</v>
      </c>
      <c r="I20" s="62">
        <v>352553</v>
      </c>
      <c r="J20" s="62">
        <v>49415</v>
      </c>
      <c r="K20" s="62">
        <v>1468</v>
      </c>
      <c r="L20" s="62">
        <v>0</v>
      </c>
      <c r="M20" s="62">
        <v>21808</v>
      </c>
      <c r="N20" s="62">
        <v>96125</v>
      </c>
      <c r="O20" s="62">
        <v>537715</v>
      </c>
      <c r="Q20" s="62">
        <v>16375</v>
      </c>
      <c r="R20" s="62">
        <v>0</v>
      </c>
      <c r="S20" s="62">
        <v>20</v>
      </c>
      <c r="T20" s="62">
        <v>16395</v>
      </c>
      <c r="U20" s="62">
        <v>329793</v>
      </c>
      <c r="V20" s="62">
        <v>14248</v>
      </c>
      <c r="W20" s="62">
        <v>344041</v>
      </c>
      <c r="X20" s="62">
        <v>18612</v>
      </c>
      <c r="Y20" s="62">
        <v>0</v>
      </c>
      <c r="Z20" s="62">
        <v>0</v>
      </c>
      <c r="AA20" s="62">
        <v>616</v>
      </c>
      <c r="AB20" s="62">
        <v>93521</v>
      </c>
      <c r="AC20" s="62">
        <v>473185</v>
      </c>
      <c r="AE20" s="62">
        <v>-44</v>
      </c>
      <c r="AF20" s="62">
        <v>0</v>
      </c>
      <c r="AG20" s="62">
        <v>-5</v>
      </c>
      <c r="AH20" s="62">
        <v>-49</v>
      </c>
      <c r="AI20" s="62">
        <v>6266</v>
      </c>
      <c r="AJ20" s="62">
        <v>2246</v>
      </c>
      <c r="AK20" s="62">
        <v>8512</v>
      </c>
      <c r="AL20" s="62">
        <v>30803</v>
      </c>
      <c r="AM20" s="62">
        <v>1468</v>
      </c>
      <c r="AN20" s="62">
        <v>0</v>
      </c>
      <c r="AO20" s="62">
        <v>21192</v>
      </c>
      <c r="AP20" s="62">
        <v>2604</v>
      </c>
      <c r="AQ20" s="62">
        <v>64530</v>
      </c>
    </row>
    <row r="21" spans="2:43">
      <c r="B21" s="62" t="s">
        <v>51</v>
      </c>
      <c r="C21" s="62">
        <v>0</v>
      </c>
      <c r="D21" s="62">
        <v>320</v>
      </c>
      <c r="E21" s="62">
        <v>1764</v>
      </c>
      <c r="F21" s="62">
        <v>2084</v>
      </c>
      <c r="G21" s="62">
        <v>25079</v>
      </c>
      <c r="H21" s="62">
        <v>26587</v>
      </c>
      <c r="I21" s="62">
        <v>51666</v>
      </c>
      <c r="J21" s="62">
        <v>4895</v>
      </c>
      <c r="K21" s="62">
        <v>284</v>
      </c>
      <c r="L21" s="62">
        <v>0</v>
      </c>
      <c r="M21" s="62">
        <v>1764</v>
      </c>
      <c r="N21" s="62">
        <v>6039</v>
      </c>
      <c r="O21" s="62">
        <v>66732</v>
      </c>
      <c r="Q21" s="62">
        <v>0</v>
      </c>
      <c r="R21" s="62">
        <v>0</v>
      </c>
      <c r="S21" s="62">
        <v>572</v>
      </c>
      <c r="T21" s="62">
        <v>572</v>
      </c>
      <c r="U21" s="62">
        <v>24911</v>
      </c>
      <c r="V21" s="62">
        <v>26368</v>
      </c>
      <c r="W21" s="62">
        <v>51279</v>
      </c>
      <c r="X21" s="62">
        <v>3799</v>
      </c>
      <c r="Y21" s="62">
        <v>0</v>
      </c>
      <c r="Z21" s="62">
        <v>0</v>
      </c>
      <c r="AA21" s="62">
        <v>0</v>
      </c>
      <c r="AB21" s="62">
        <v>3467</v>
      </c>
      <c r="AC21" s="62">
        <v>59117</v>
      </c>
      <c r="AE21" s="62">
        <v>0</v>
      </c>
      <c r="AF21" s="62">
        <v>320</v>
      </c>
      <c r="AG21" s="62">
        <v>1192</v>
      </c>
      <c r="AH21" s="62">
        <v>1512</v>
      </c>
      <c r="AI21" s="62">
        <v>168</v>
      </c>
      <c r="AJ21" s="62">
        <v>219</v>
      </c>
      <c r="AK21" s="62">
        <v>387</v>
      </c>
      <c r="AL21" s="62">
        <v>1096</v>
      </c>
      <c r="AM21" s="62">
        <v>284</v>
      </c>
      <c r="AN21" s="62">
        <v>0</v>
      </c>
      <c r="AO21" s="62">
        <v>1764</v>
      </c>
      <c r="AP21" s="62">
        <v>2572</v>
      </c>
      <c r="AQ21" s="62">
        <v>7615</v>
      </c>
    </row>
    <row r="22" spans="2:43">
      <c r="B22" s="62" t="s">
        <v>52</v>
      </c>
      <c r="C22" s="62">
        <v>3129</v>
      </c>
      <c r="D22" s="62">
        <v>214</v>
      </c>
      <c r="E22" s="62">
        <v>0</v>
      </c>
      <c r="F22" s="62">
        <v>3343</v>
      </c>
      <c r="G22" s="62">
        <v>36445</v>
      </c>
      <c r="H22" s="62">
        <v>0</v>
      </c>
      <c r="I22" s="62">
        <v>36445</v>
      </c>
      <c r="J22" s="62">
        <v>1442</v>
      </c>
      <c r="K22" s="62">
        <v>0</v>
      </c>
      <c r="L22" s="62">
        <v>0</v>
      </c>
      <c r="M22" s="62">
        <v>3964</v>
      </c>
      <c r="N22" s="62">
        <v>1575</v>
      </c>
      <c r="O22" s="62">
        <v>46769</v>
      </c>
      <c r="Q22" s="62">
        <v>2457</v>
      </c>
      <c r="R22" s="62">
        <v>10</v>
      </c>
      <c r="S22" s="62">
        <v>0</v>
      </c>
      <c r="T22" s="62">
        <v>2467</v>
      </c>
      <c r="U22" s="62">
        <v>34959</v>
      </c>
      <c r="V22" s="62">
        <v>410</v>
      </c>
      <c r="W22" s="62">
        <v>35369</v>
      </c>
      <c r="X22" s="62">
        <v>533</v>
      </c>
      <c r="Y22" s="62">
        <v>0</v>
      </c>
      <c r="Z22" s="62">
        <v>0</v>
      </c>
      <c r="AA22" s="62">
        <v>0</v>
      </c>
      <c r="AB22" s="62">
        <v>594</v>
      </c>
      <c r="AC22" s="62">
        <v>38963</v>
      </c>
      <c r="AE22" s="62">
        <v>672</v>
      </c>
      <c r="AF22" s="62">
        <v>204</v>
      </c>
      <c r="AG22" s="62">
        <v>0</v>
      </c>
      <c r="AH22" s="62">
        <v>876</v>
      </c>
      <c r="AI22" s="62">
        <v>1486</v>
      </c>
      <c r="AJ22" s="62">
        <v>-410</v>
      </c>
      <c r="AK22" s="62">
        <v>1076</v>
      </c>
      <c r="AL22" s="62">
        <v>909</v>
      </c>
      <c r="AM22" s="62">
        <v>0</v>
      </c>
      <c r="AN22" s="62">
        <v>0</v>
      </c>
      <c r="AO22" s="62">
        <v>3964</v>
      </c>
      <c r="AP22" s="62">
        <v>981</v>
      </c>
      <c r="AQ22" s="62">
        <v>7806</v>
      </c>
    </row>
    <row r="23" spans="2:43">
      <c r="B23" s="62" t="s">
        <v>53</v>
      </c>
      <c r="C23" s="62">
        <v>368</v>
      </c>
      <c r="D23" s="62">
        <v>187</v>
      </c>
      <c r="E23" s="62">
        <v>0</v>
      </c>
      <c r="F23" s="62">
        <v>555</v>
      </c>
      <c r="G23" s="62">
        <v>15313</v>
      </c>
      <c r="H23" s="62">
        <v>12272</v>
      </c>
      <c r="I23" s="62">
        <v>27585</v>
      </c>
      <c r="J23" s="62">
        <v>4767</v>
      </c>
      <c r="K23" s="62">
        <v>630</v>
      </c>
      <c r="L23" s="62">
        <v>0</v>
      </c>
      <c r="M23" s="62">
        <v>6239</v>
      </c>
      <c r="N23" s="62">
        <v>813</v>
      </c>
      <c r="O23" s="62">
        <v>40589</v>
      </c>
      <c r="Q23" s="62">
        <v>293</v>
      </c>
      <c r="R23" s="62">
        <v>0</v>
      </c>
      <c r="S23" s="62">
        <v>0</v>
      </c>
      <c r="T23" s="62">
        <v>293</v>
      </c>
      <c r="U23" s="62">
        <v>14899</v>
      </c>
      <c r="V23" s="62">
        <v>12312</v>
      </c>
      <c r="W23" s="62">
        <v>27211</v>
      </c>
      <c r="X23" s="62">
        <v>2915</v>
      </c>
      <c r="Y23" s="62">
        <v>0</v>
      </c>
      <c r="Z23" s="62">
        <v>0</v>
      </c>
      <c r="AA23" s="62">
        <v>105</v>
      </c>
      <c r="AB23" s="62">
        <v>21</v>
      </c>
      <c r="AC23" s="62">
        <v>30545</v>
      </c>
      <c r="AE23" s="62">
        <v>75</v>
      </c>
      <c r="AF23" s="62">
        <v>187</v>
      </c>
      <c r="AG23" s="62">
        <v>0</v>
      </c>
      <c r="AH23" s="62">
        <v>262</v>
      </c>
      <c r="AI23" s="62">
        <v>414</v>
      </c>
      <c r="AJ23" s="62">
        <v>-40</v>
      </c>
      <c r="AK23" s="62">
        <v>374</v>
      </c>
      <c r="AL23" s="62">
        <v>1852</v>
      </c>
      <c r="AM23" s="62">
        <v>630</v>
      </c>
      <c r="AN23" s="62">
        <v>0</v>
      </c>
      <c r="AO23" s="62">
        <v>6134</v>
      </c>
      <c r="AP23" s="62">
        <v>792</v>
      </c>
      <c r="AQ23" s="62">
        <v>10044</v>
      </c>
    </row>
    <row r="24" spans="2:43">
      <c r="B24" s="62" t="s">
        <v>54</v>
      </c>
      <c r="C24" s="62">
        <v>2088</v>
      </c>
      <c r="D24" s="62">
        <v>169</v>
      </c>
      <c r="E24" s="62">
        <v>297</v>
      </c>
      <c r="F24" s="62">
        <v>2554</v>
      </c>
      <c r="G24" s="62">
        <v>9711</v>
      </c>
      <c r="H24" s="62">
        <v>7181</v>
      </c>
      <c r="I24" s="62">
        <v>16892</v>
      </c>
      <c r="J24" s="62">
        <v>1979</v>
      </c>
      <c r="K24" s="62">
        <v>0</v>
      </c>
      <c r="L24" s="62">
        <v>0</v>
      </c>
      <c r="M24" s="62">
        <v>7321</v>
      </c>
      <c r="N24" s="62">
        <v>202</v>
      </c>
      <c r="O24" s="62">
        <v>28948</v>
      </c>
      <c r="Q24" s="62">
        <v>2093</v>
      </c>
      <c r="R24" s="62">
        <v>0</v>
      </c>
      <c r="S24" s="62">
        <v>4</v>
      </c>
      <c r="T24" s="62">
        <v>2097</v>
      </c>
      <c r="U24" s="62">
        <v>9639</v>
      </c>
      <c r="V24" s="62">
        <v>7143</v>
      </c>
      <c r="W24" s="62">
        <v>16782</v>
      </c>
      <c r="X24" s="62">
        <v>932</v>
      </c>
      <c r="Y24" s="62">
        <v>0</v>
      </c>
      <c r="Z24" s="62">
        <v>0</v>
      </c>
      <c r="AA24" s="62">
        <v>1634</v>
      </c>
      <c r="AB24" s="62">
        <v>62</v>
      </c>
      <c r="AC24" s="62">
        <v>21507</v>
      </c>
      <c r="AE24" s="62">
        <v>-5</v>
      </c>
      <c r="AF24" s="62">
        <v>169</v>
      </c>
      <c r="AG24" s="62">
        <v>293</v>
      </c>
      <c r="AH24" s="62">
        <v>457</v>
      </c>
      <c r="AI24" s="62">
        <v>72</v>
      </c>
      <c r="AJ24" s="62">
        <v>38</v>
      </c>
      <c r="AK24" s="62">
        <v>110</v>
      </c>
      <c r="AL24" s="62">
        <v>1047</v>
      </c>
      <c r="AM24" s="62">
        <v>0</v>
      </c>
      <c r="AN24" s="62">
        <v>0</v>
      </c>
      <c r="AO24" s="62">
        <v>5687</v>
      </c>
      <c r="AP24" s="62">
        <v>140</v>
      </c>
      <c r="AQ24" s="62">
        <v>7441</v>
      </c>
    </row>
    <row r="25" spans="2:43">
      <c r="B25" s="62" t="s">
        <v>55</v>
      </c>
      <c r="C25" s="62">
        <v>614</v>
      </c>
      <c r="D25" s="62">
        <v>193</v>
      </c>
      <c r="E25" s="62">
        <v>265</v>
      </c>
      <c r="F25" s="62">
        <v>1072</v>
      </c>
      <c r="G25" s="62">
        <v>31970</v>
      </c>
      <c r="H25" s="62">
        <v>28808</v>
      </c>
      <c r="I25" s="62">
        <v>60778</v>
      </c>
      <c r="J25" s="62">
        <v>4634</v>
      </c>
      <c r="K25" s="62">
        <v>0</v>
      </c>
      <c r="L25" s="62">
        <v>12</v>
      </c>
      <c r="M25" s="62">
        <v>6594</v>
      </c>
      <c r="N25" s="62">
        <v>1635</v>
      </c>
      <c r="O25" s="62">
        <v>74725</v>
      </c>
      <c r="Q25" s="62">
        <v>614</v>
      </c>
      <c r="R25" s="62">
        <v>0</v>
      </c>
      <c r="S25" s="62">
        <v>0</v>
      </c>
      <c r="T25" s="62">
        <v>614</v>
      </c>
      <c r="U25" s="62">
        <v>31714</v>
      </c>
      <c r="V25" s="62">
        <v>27728</v>
      </c>
      <c r="W25" s="62">
        <v>59442</v>
      </c>
      <c r="X25" s="62">
        <v>2736</v>
      </c>
      <c r="Y25" s="62">
        <v>0</v>
      </c>
      <c r="Z25" s="62">
        <v>9</v>
      </c>
      <c r="AA25" s="62">
        <v>0</v>
      </c>
      <c r="AB25" s="62">
        <v>78</v>
      </c>
      <c r="AC25" s="62">
        <v>62879</v>
      </c>
      <c r="AE25" s="62">
        <v>0</v>
      </c>
      <c r="AF25" s="62">
        <v>193</v>
      </c>
      <c r="AG25" s="62">
        <v>265</v>
      </c>
      <c r="AH25" s="62">
        <v>458</v>
      </c>
      <c r="AI25" s="62">
        <v>256</v>
      </c>
      <c r="AJ25" s="62">
        <v>1080</v>
      </c>
      <c r="AK25" s="62">
        <v>1336</v>
      </c>
      <c r="AL25" s="62">
        <v>1898</v>
      </c>
      <c r="AM25" s="62">
        <v>0</v>
      </c>
      <c r="AN25" s="62">
        <v>3</v>
      </c>
      <c r="AO25" s="62">
        <v>6594</v>
      </c>
      <c r="AP25" s="62">
        <v>1557</v>
      </c>
      <c r="AQ25" s="62">
        <v>11846</v>
      </c>
    </row>
    <row r="26" spans="2:43">
      <c r="B26" s="62" t="s">
        <v>56</v>
      </c>
      <c r="C26" s="62">
        <v>945</v>
      </c>
      <c r="D26" s="62">
        <v>396</v>
      </c>
      <c r="E26" s="62">
        <v>645</v>
      </c>
      <c r="F26" s="62">
        <v>1986</v>
      </c>
      <c r="G26" s="62">
        <v>46118</v>
      </c>
      <c r="H26" s="62">
        <v>66434</v>
      </c>
      <c r="I26" s="62">
        <v>112552</v>
      </c>
      <c r="J26" s="62">
        <v>2613</v>
      </c>
      <c r="K26" s="62">
        <v>1640</v>
      </c>
      <c r="L26" s="62">
        <v>49</v>
      </c>
      <c r="M26" s="62">
        <v>3531</v>
      </c>
      <c r="N26" s="62">
        <v>3134</v>
      </c>
      <c r="O26" s="62">
        <v>125505</v>
      </c>
      <c r="Q26" s="62">
        <v>133</v>
      </c>
      <c r="R26" s="62">
        <v>32</v>
      </c>
      <c r="S26" s="62">
        <v>20</v>
      </c>
      <c r="T26" s="62">
        <v>185</v>
      </c>
      <c r="U26" s="62">
        <v>46582</v>
      </c>
      <c r="V26" s="62">
        <v>65446</v>
      </c>
      <c r="W26" s="62">
        <v>112028</v>
      </c>
      <c r="X26" s="62">
        <v>1763</v>
      </c>
      <c r="Y26" s="62">
        <v>0</v>
      </c>
      <c r="Z26" s="62">
        <v>78</v>
      </c>
      <c r="AA26" s="62">
        <v>0</v>
      </c>
      <c r="AB26" s="62">
        <v>1654</v>
      </c>
      <c r="AC26" s="62">
        <v>115708</v>
      </c>
      <c r="AE26" s="62">
        <v>812</v>
      </c>
      <c r="AF26" s="62">
        <v>364</v>
      </c>
      <c r="AG26" s="62">
        <v>625</v>
      </c>
      <c r="AH26" s="62">
        <v>1801</v>
      </c>
      <c r="AI26" s="62">
        <v>-464</v>
      </c>
      <c r="AJ26" s="62">
        <v>988</v>
      </c>
      <c r="AK26" s="62">
        <v>524</v>
      </c>
      <c r="AL26" s="62">
        <v>850</v>
      </c>
      <c r="AM26" s="62">
        <v>1640</v>
      </c>
      <c r="AN26" s="62">
        <v>-29</v>
      </c>
      <c r="AO26" s="62">
        <v>3531</v>
      </c>
      <c r="AP26" s="62">
        <v>1480</v>
      </c>
      <c r="AQ26" s="62">
        <v>9797</v>
      </c>
    </row>
    <row r="27" spans="2:43">
      <c r="B27" s="62" t="s">
        <v>57</v>
      </c>
      <c r="C27" s="62">
        <v>276</v>
      </c>
      <c r="D27" s="62">
        <v>0</v>
      </c>
      <c r="E27" s="62">
        <v>0</v>
      </c>
      <c r="F27" s="62">
        <v>276</v>
      </c>
      <c r="G27" s="62">
        <v>1928</v>
      </c>
      <c r="H27" s="62">
        <v>1595</v>
      </c>
      <c r="I27" s="62">
        <v>3523</v>
      </c>
      <c r="J27" s="62">
        <v>1005</v>
      </c>
      <c r="K27" s="62">
        <v>0</v>
      </c>
      <c r="L27" s="62">
        <v>7</v>
      </c>
      <c r="M27" s="62">
        <v>53</v>
      </c>
      <c r="N27" s="62">
        <v>865</v>
      </c>
      <c r="O27" s="62">
        <v>5729</v>
      </c>
      <c r="Q27" s="62">
        <v>216</v>
      </c>
      <c r="R27" s="62">
        <v>0</v>
      </c>
      <c r="S27" s="62">
        <v>0</v>
      </c>
      <c r="T27" s="62">
        <v>216</v>
      </c>
      <c r="U27" s="62">
        <v>1667</v>
      </c>
      <c r="V27" s="62">
        <v>2037</v>
      </c>
      <c r="W27" s="62">
        <v>3704</v>
      </c>
      <c r="X27" s="62">
        <v>186</v>
      </c>
      <c r="Y27" s="62">
        <v>0</v>
      </c>
      <c r="Z27" s="62">
        <v>1</v>
      </c>
      <c r="AA27" s="62">
        <v>0</v>
      </c>
      <c r="AB27" s="62">
        <v>386</v>
      </c>
      <c r="AC27" s="62">
        <v>4493</v>
      </c>
      <c r="AE27" s="62">
        <v>60</v>
      </c>
      <c r="AF27" s="62">
        <v>0</v>
      </c>
      <c r="AG27" s="62">
        <v>0</v>
      </c>
      <c r="AH27" s="62">
        <v>60</v>
      </c>
      <c r="AI27" s="62">
        <v>261</v>
      </c>
      <c r="AJ27" s="62">
        <v>-442</v>
      </c>
      <c r="AK27" s="62">
        <v>-181</v>
      </c>
      <c r="AL27" s="62">
        <v>819</v>
      </c>
      <c r="AM27" s="62">
        <v>0</v>
      </c>
      <c r="AN27" s="62">
        <v>6</v>
      </c>
      <c r="AO27" s="62">
        <v>53</v>
      </c>
      <c r="AP27" s="62">
        <v>479</v>
      </c>
      <c r="AQ27" s="62">
        <v>1236</v>
      </c>
    </row>
    <row r="28" spans="2:43">
      <c r="B28" s="62" t="s">
        <v>58</v>
      </c>
      <c r="C28" s="62">
        <v>1446</v>
      </c>
      <c r="D28" s="62">
        <v>285</v>
      </c>
      <c r="E28" s="62">
        <v>2248</v>
      </c>
      <c r="F28" s="62">
        <v>3979</v>
      </c>
      <c r="G28" s="62">
        <v>16912</v>
      </c>
      <c r="H28" s="62">
        <v>13423</v>
      </c>
      <c r="I28" s="62">
        <v>30335</v>
      </c>
      <c r="J28" s="62">
        <v>4727</v>
      </c>
      <c r="K28" s="62">
        <v>1332</v>
      </c>
      <c r="L28" s="62">
        <v>0</v>
      </c>
      <c r="M28" s="62">
        <v>2885</v>
      </c>
      <c r="N28" s="62">
        <v>2037</v>
      </c>
      <c r="O28" s="62">
        <v>45295</v>
      </c>
      <c r="Q28" s="62">
        <v>954</v>
      </c>
      <c r="R28" s="62">
        <v>0</v>
      </c>
      <c r="S28" s="62">
        <v>2249</v>
      </c>
      <c r="T28" s="62">
        <v>3203</v>
      </c>
      <c r="U28" s="62">
        <v>17166</v>
      </c>
      <c r="V28" s="62">
        <v>13226</v>
      </c>
      <c r="W28" s="62">
        <v>30392</v>
      </c>
      <c r="X28" s="62">
        <v>2528</v>
      </c>
      <c r="Y28" s="62">
        <v>86</v>
      </c>
      <c r="Z28" s="62">
        <v>0</v>
      </c>
      <c r="AA28" s="62">
        <v>274</v>
      </c>
      <c r="AB28" s="62">
        <v>132</v>
      </c>
      <c r="AC28" s="62">
        <v>36615</v>
      </c>
      <c r="AE28" s="62">
        <v>492</v>
      </c>
      <c r="AF28" s="62">
        <v>285</v>
      </c>
      <c r="AG28" s="62">
        <v>-1</v>
      </c>
      <c r="AH28" s="62">
        <v>776</v>
      </c>
      <c r="AI28" s="62">
        <v>-254</v>
      </c>
      <c r="AJ28" s="62">
        <v>197</v>
      </c>
      <c r="AK28" s="62">
        <v>-57</v>
      </c>
      <c r="AL28" s="62">
        <v>2199</v>
      </c>
      <c r="AM28" s="62">
        <v>1246</v>
      </c>
      <c r="AN28" s="62">
        <v>0</v>
      </c>
      <c r="AO28" s="62">
        <v>2611</v>
      </c>
      <c r="AP28" s="62">
        <v>1905</v>
      </c>
      <c r="AQ28" s="62">
        <v>8680</v>
      </c>
    </row>
    <row r="29" spans="2:43">
      <c r="B29" s="62" t="s">
        <v>59</v>
      </c>
      <c r="C29" s="62">
        <v>1175</v>
      </c>
      <c r="D29" s="62">
        <v>226</v>
      </c>
      <c r="E29" s="62">
        <v>0</v>
      </c>
      <c r="F29" s="62">
        <v>1401</v>
      </c>
      <c r="G29" s="62">
        <v>41139</v>
      </c>
      <c r="H29" s="62">
        <v>27100</v>
      </c>
      <c r="I29" s="62">
        <v>68239</v>
      </c>
      <c r="J29" s="62">
        <v>3482</v>
      </c>
      <c r="K29" s="62">
        <v>726</v>
      </c>
      <c r="L29" s="62">
        <v>26</v>
      </c>
      <c r="M29" s="62">
        <v>1459</v>
      </c>
      <c r="N29" s="62">
        <v>3142</v>
      </c>
      <c r="O29" s="62">
        <v>78475</v>
      </c>
      <c r="Q29" s="62">
        <v>1173</v>
      </c>
      <c r="R29" s="62">
        <v>121</v>
      </c>
      <c r="S29" s="62">
        <v>0</v>
      </c>
      <c r="T29" s="62">
        <v>1294</v>
      </c>
      <c r="U29" s="62">
        <v>36664</v>
      </c>
      <c r="V29" s="62">
        <v>30135</v>
      </c>
      <c r="W29" s="62">
        <v>66799</v>
      </c>
      <c r="X29" s="62">
        <v>1707</v>
      </c>
      <c r="Y29" s="62">
        <v>0</v>
      </c>
      <c r="Z29" s="62">
        <v>23</v>
      </c>
      <c r="AA29" s="62">
        <v>0</v>
      </c>
      <c r="AB29" s="62">
        <v>15</v>
      </c>
      <c r="AC29" s="62">
        <v>69856</v>
      </c>
      <c r="AE29" s="62">
        <v>2</v>
      </c>
      <c r="AF29" s="62">
        <v>105</v>
      </c>
      <c r="AG29" s="62">
        <v>0</v>
      </c>
      <c r="AH29" s="62">
        <v>107</v>
      </c>
      <c r="AI29" s="62">
        <v>4475</v>
      </c>
      <c r="AJ29" s="62">
        <v>-3035</v>
      </c>
      <c r="AK29" s="62">
        <v>1440</v>
      </c>
      <c r="AL29" s="62">
        <v>1775</v>
      </c>
      <c r="AM29" s="62">
        <v>726</v>
      </c>
      <c r="AN29" s="62">
        <v>3</v>
      </c>
      <c r="AO29" s="62">
        <v>1459</v>
      </c>
      <c r="AP29" s="62">
        <v>3127</v>
      </c>
      <c r="AQ29" s="62">
        <v>8619</v>
      </c>
    </row>
    <row r="30" spans="2:43">
      <c r="B30" s="62" t="s">
        <v>60</v>
      </c>
      <c r="C30" s="62">
        <v>632</v>
      </c>
      <c r="D30" s="62">
        <v>1830</v>
      </c>
      <c r="E30" s="62">
        <v>0</v>
      </c>
      <c r="F30" s="62">
        <v>2462</v>
      </c>
      <c r="G30" s="62">
        <v>29876</v>
      </c>
      <c r="H30" s="62">
        <v>0</v>
      </c>
      <c r="I30" s="62">
        <v>29876</v>
      </c>
      <c r="J30" s="62">
        <v>2662</v>
      </c>
      <c r="K30" s="62">
        <v>443</v>
      </c>
      <c r="L30" s="62">
        <v>25</v>
      </c>
      <c r="M30" s="62">
        <v>0</v>
      </c>
      <c r="N30" s="62">
        <v>926</v>
      </c>
      <c r="O30" s="62">
        <v>36394</v>
      </c>
      <c r="Q30" s="62">
        <v>521</v>
      </c>
      <c r="R30" s="62">
        <v>1420</v>
      </c>
      <c r="S30" s="62">
        <v>0</v>
      </c>
      <c r="T30" s="62">
        <v>1941</v>
      </c>
      <c r="U30" s="62">
        <v>29022</v>
      </c>
      <c r="V30" s="62">
        <v>0</v>
      </c>
      <c r="W30" s="62">
        <v>29022</v>
      </c>
      <c r="X30" s="62">
        <v>1091</v>
      </c>
      <c r="Y30" s="62">
        <v>98</v>
      </c>
      <c r="Z30" s="62">
        <v>25</v>
      </c>
      <c r="AA30" s="62">
        <v>0</v>
      </c>
      <c r="AB30" s="62">
        <v>94</v>
      </c>
      <c r="AC30" s="62">
        <v>32271</v>
      </c>
      <c r="AE30" s="62">
        <v>111</v>
      </c>
      <c r="AF30" s="62">
        <v>410</v>
      </c>
      <c r="AG30" s="62">
        <v>0</v>
      </c>
      <c r="AH30" s="62">
        <v>521</v>
      </c>
      <c r="AI30" s="62">
        <v>854</v>
      </c>
      <c r="AJ30" s="62">
        <v>0</v>
      </c>
      <c r="AK30" s="62">
        <v>854</v>
      </c>
      <c r="AL30" s="62">
        <v>1571</v>
      </c>
      <c r="AM30" s="62">
        <v>345</v>
      </c>
      <c r="AN30" s="62">
        <v>0</v>
      </c>
      <c r="AO30" s="62">
        <v>0</v>
      </c>
      <c r="AP30" s="62">
        <v>832</v>
      </c>
      <c r="AQ30" s="62">
        <v>4123</v>
      </c>
    </row>
    <row r="31" spans="2:43">
      <c r="B31" s="62" t="s">
        <v>61</v>
      </c>
      <c r="C31" s="62">
        <v>263</v>
      </c>
      <c r="D31" s="62">
        <v>127</v>
      </c>
      <c r="E31" s="62">
        <v>223</v>
      </c>
      <c r="F31" s="62">
        <v>613</v>
      </c>
      <c r="G31" s="62">
        <v>806</v>
      </c>
      <c r="H31" s="62">
        <v>2079</v>
      </c>
      <c r="I31" s="62">
        <v>2885</v>
      </c>
      <c r="J31" s="62">
        <v>942</v>
      </c>
      <c r="K31" s="62">
        <v>330</v>
      </c>
      <c r="L31" s="62">
        <v>0</v>
      </c>
      <c r="M31" s="62">
        <v>519</v>
      </c>
      <c r="N31" s="62">
        <v>107</v>
      </c>
      <c r="O31" s="62">
        <v>5396</v>
      </c>
      <c r="Q31" s="62">
        <v>0</v>
      </c>
      <c r="R31" s="62">
        <v>0</v>
      </c>
      <c r="S31" s="62">
        <v>0</v>
      </c>
      <c r="T31" s="62">
        <v>0</v>
      </c>
      <c r="U31" s="62">
        <v>845</v>
      </c>
      <c r="V31" s="62">
        <v>2091</v>
      </c>
      <c r="W31" s="62">
        <v>2936</v>
      </c>
      <c r="X31" s="62">
        <v>482</v>
      </c>
      <c r="Y31" s="62">
        <v>140</v>
      </c>
      <c r="Z31" s="62">
        <v>0</v>
      </c>
      <c r="AA31" s="62">
        <v>11</v>
      </c>
      <c r="AB31" s="62">
        <v>55</v>
      </c>
      <c r="AC31" s="62">
        <v>3624</v>
      </c>
      <c r="AE31" s="62">
        <v>263</v>
      </c>
      <c r="AF31" s="62">
        <v>127</v>
      </c>
      <c r="AG31" s="62">
        <v>223</v>
      </c>
      <c r="AH31" s="62">
        <v>613</v>
      </c>
      <c r="AI31" s="62">
        <v>-39</v>
      </c>
      <c r="AJ31" s="62">
        <v>-12</v>
      </c>
      <c r="AK31" s="62">
        <v>-51</v>
      </c>
      <c r="AL31" s="62">
        <v>460</v>
      </c>
      <c r="AM31" s="62">
        <v>190</v>
      </c>
      <c r="AN31" s="62">
        <v>0</v>
      </c>
      <c r="AO31" s="62">
        <v>508</v>
      </c>
      <c r="AP31" s="62">
        <v>52</v>
      </c>
      <c r="AQ31" s="62">
        <v>1772</v>
      </c>
    </row>
    <row r="32" spans="2:43">
      <c r="B32" s="62" t="s">
        <v>62</v>
      </c>
      <c r="C32" s="62">
        <v>547</v>
      </c>
      <c r="D32" s="62">
        <v>0</v>
      </c>
      <c r="E32" s="62">
        <v>0</v>
      </c>
      <c r="F32" s="62">
        <v>547</v>
      </c>
      <c r="G32" s="62">
        <v>18140</v>
      </c>
      <c r="H32" s="62">
        <v>19862</v>
      </c>
      <c r="I32" s="62">
        <v>38002</v>
      </c>
      <c r="J32" s="62">
        <v>2048</v>
      </c>
      <c r="K32" s="62">
        <v>938</v>
      </c>
      <c r="L32" s="62">
        <v>0</v>
      </c>
      <c r="M32" s="62">
        <v>1713</v>
      </c>
      <c r="N32" s="62">
        <v>3167</v>
      </c>
      <c r="O32" s="62">
        <v>46415</v>
      </c>
      <c r="Q32" s="62">
        <v>560</v>
      </c>
      <c r="R32" s="62">
        <v>50</v>
      </c>
      <c r="S32" s="62">
        <v>0</v>
      </c>
      <c r="T32" s="62">
        <v>610</v>
      </c>
      <c r="U32" s="62">
        <v>16961</v>
      </c>
      <c r="V32" s="62">
        <v>19897</v>
      </c>
      <c r="W32" s="62">
        <v>36858</v>
      </c>
      <c r="X32" s="62">
        <v>932</v>
      </c>
      <c r="Y32" s="62">
        <v>41</v>
      </c>
      <c r="Z32" s="62">
        <v>0</v>
      </c>
      <c r="AA32" s="62">
        <v>12</v>
      </c>
      <c r="AB32" s="62">
        <v>2453</v>
      </c>
      <c r="AC32" s="62">
        <v>40906</v>
      </c>
      <c r="AE32" s="62">
        <v>-13</v>
      </c>
      <c r="AF32" s="62">
        <v>-50</v>
      </c>
      <c r="AG32" s="62">
        <v>0</v>
      </c>
      <c r="AH32" s="62">
        <v>-63</v>
      </c>
      <c r="AI32" s="62">
        <v>1179</v>
      </c>
      <c r="AJ32" s="62">
        <v>-35</v>
      </c>
      <c r="AK32" s="62">
        <v>1144</v>
      </c>
      <c r="AL32" s="62">
        <v>1116</v>
      </c>
      <c r="AM32" s="62">
        <v>897</v>
      </c>
      <c r="AN32" s="62">
        <v>0</v>
      </c>
      <c r="AO32" s="62">
        <v>1701</v>
      </c>
      <c r="AP32" s="62">
        <v>714</v>
      </c>
      <c r="AQ32" s="62">
        <v>5509</v>
      </c>
    </row>
    <row r="33" spans="2:43">
      <c r="B33" s="62" t="s">
        <v>63</v>
      </c>
      <c r="C33" s="62">
        <v>1864</v>
      </c>
      <c r="D33" s="62">
        <v>776</v>
      </c>
      <c r="E33" s="62">
        <v>0</v>
      </c>
      <c r="F33" s="62">
        <v>2640</v>
      </c>
      <c r="G33" s="62">
        <v>42084</v>
      </c>
      <c r="H33" s="62">
        <v>50476</v>
      </c>
      <c r="I33" s="62">
        <v>92560</v>
      </c>
      <c r="J33" s="62">
        <v>11514</v>
      </c>
      <c r="K33" s="62">
        <v>1722</v>
      </c>
      <c r="L33" s="62">
        <v>0</v>
      </c>
      <c r="M33" s="62">
        <v>2089</v>
      </c>
      <c r="N33" s="62">
        <v>8303</v>
      </c>
      <c r="O33" s="62">
        <v>118828</v>
      </c>
      <c r="Q33" s="62">
        <v>0</v>
      </c>
      <c r="R33" s="62">
        <v>0</v>
      </c>
      <c r="S33" s="62">
        <v>0</v>
      </c>
      <c r="T33" s="62">
        <v>0</v>
      </c>
      <c r="U33" s="62">
        <v>41559</v>
      </c>
      <c r="V33" s="62">
        <v>48574</v>
      </c>
      <c r="W33" s="62">
        <v>90133</v>
      </c>
      <c r="X33" s="62">
        <v>7303</v>
      </c>
      <c r="Y33" s="62">
        <v>316</v>
      </c>
      <c r="Z33" s="62">
        <v>0</v>
      </c>
      <c r="AA33" s="62">
        <v>117</v>
      </c>
      <c r="AB33" s="62">
        <v>5353</v>
      </c>
      <c r="AC33" s="62">
        <v>103222</v>
      </c>
      <c r="AE33" s="62">
        <v>1864</v>
      </c>
      <c r="AF33" s="62">
        <v>776</v>
      </c>
      <c r="AG33" s="62">
        <v>0</v>
      </c>
      <c r="AH33" s="62">
        <v>2640</v>
      </c>
      <c r="AI33" s="62">
        <v>525</v>
      </c>
      <c r="AJ33" s="62">
        <v>1902</v>
      </c>
      <c r="AK33" s="62">
        <v>2427</v>
      </c>
      <c r="AL33" s="62">
        <v>4211</v>
      </c>
      <c r="AM33" s="62">
        <v>1406</v>
      </c>
      <c r="AN33" s="62">
        <v>0</v>
      </c>
      <c r="AO33" s="62">
        <v>1972</v>
      </c>
      <c r="AP33" s="62">
        <v>2950</v>
      </c>
      <c r="AQ33" s="62">
        <v>15606</v>
      </c>
    </row>
    <row r="34" spans="2:43">
      <c r="B34" s="62" t="s">
        <v>64</v>
      </c>
      <c r="C34" s="62">
        <v>0</v>
      </c>
      <c r="D34" s="62">
        <v>0</v>
      </c>
      <c r="E34" s="62">
        <v>741</v>
      </c>
      <c r="F34" s="62">
        <v>741</v>
      </c>
      <c r="G34" s="62">
        <v>8312</v>
      </c>
      <c r="H34" s="62">
        <v>10283</v>
      </c>
      <c r="I34" s="62">
        <v>18595</v>
      </c>
      <c r="J34" s="62">
        <v>3765</v>
      </c>
      <c r="K34" s="62">
        <v>0</v>
      </c>
      <c r="L34" s="62">
        <v>0</v>
      </c>
      <c r="M34" s="62">
        <v>3603</v>
      </c>
      <c r="N34" s="62">
        <v>1271</v>
      </c>
      <c r="O34" s="62">
        <v>27975</v>
      </c>
      <c r="Q34" s="62">
        <v>0</v>
      </c>
      <c r="R34" s="62">
        <v>0</v>
      </c>
      <c r="S34" s="62">
        <v>695</v>
      </c>
      <c r="T34" s="62">
        <v>695</v>
      </c>
      <c r="U34" s="62">
        <v>8406</v>
      </c>
      <c r="V34" s="62">
        <v>10145</v>
      </c>
      <c r="W34" s="62">
        <v>18551</v>
      </c>
      <c r="X34" s="62">
        <v>2129</v>
      </c>
      <c r="Y34" s="62">
        <v>0</v>
      </c>
      <c r="Z34" s="62">
        <v>0</v>
      </c>
      <c r="AA34" s="62">
        <v>0</v>
      </c>
      <c r="AB34" s="62">
        <v>-35</v>
      </c>
      <c r="AC34" s="62">
        <v>21340</v>
      </c>
      <c r="AE34" s="62">
        <v>0</v>
      </c>
      <c r="AF34" s="62">
        <v>0</v>
      </c>
      <c r="AG34" s="62">
        <v>46</v>
      </c>
      <c r="AH34" s="62">
        <v>46</v>
      </c>
      <c r="AI34" s="62">
        <v>-94</v>
      </c>
      <c r="AJ34" s="62">
        <v>138</v>
      </c>
      <c r="AK34" s="62">
        <v>44</v>
      </c>
      <c r="AL34" s="62">
        <v>1636</v>
      </c>
      <c r="AM34" s="62">
        <v>0</v>
      </c>
      <c r="AN34" s="62">
        <v>0</v>
      </c>
      <c r="AO34" s="62">
        <v>3603</v>
      </c>
      <c r="AP34" s="62">
        <v>1306</v>
      </c>
      <c r="AQ34" s="62">
        <v>6635</v>
      </c>
    </row>
    <row r="35" spans="2:43">
      <c r="B35" s="62" t="s">
        <v>65</v>
      </c>
      <c r="C35" s="62">
        <v>0</v>
      </c>
      <c r="D35" s="62">
        <v>0</v>
      </c>
      <c r="E35" s="62">
        <v>809</v>
      </c>
      <c r="F35" s="62">
        <v>809</v>
      </c>
      <c r="G35" s="62">
        <v>0</v>
      </c>
      <c r="H35" s="62">
        <v>43965</v>
      </c>
      <c r="I35" s="62">
        <v>43965</v>
      </c>
      <c r="J35" s="62">
        <v>3335</v>
      </c>
      <c r="K35" s="62">
        <v>0</v>
      </c>
      <c r="L35" s="62">
        <v>0</v>
      </c>
      <c r="M35" s="62">
        <v>4714</v>
      </c>
      <c r="N35" s="62">
        <v>1642</v>
      </c>
      <c r="O35" s="62">
        <v>54465</v>
      </c>
      <c r="Q35" s="62">
        <v>0</v>
      </c>
      <c r="R35" s="62">
        <v>0</v>
      </c>
      <c r="S35" s="62">
        <v>389</v>
      </c>
      <c r="T35" s="62">
        <v>389</v>
      </c>
      <c r="U35" s="62">
        <v>0</v>
      </c>
      <c r="V35" s="62">
        <v>43829</v>
      </c>
      <c r="W35" s="62">
        <v>43829</v>
      </c>
      <c r="X35" s="62">
        <v>3276</v>
      </c>
      <c r="Y35" s="62">
        <v>0</v>
      </c>
      <c r="Z35" s="62">
        <v>0</v>
      </c>
      <c r="AA35" s="62">
        <v>0</v>
      </c>
      <c r="AB35" s="62">
        <v>44</v>
      </c>
      <c r="AC35" s="62">
        <v>47538</v>
      </c>
      <c r="AE35" s="62">
        <v>0</v>
      </c>
      <c r="AF35" s="62">
        <v>0</v>
      </c>
      <c r="AG35" s="62">
        <v>420</v>
      </c>
      <c r="AH35" s="62">
        <v>420</v>
      </c>
      <c r="AI35" s="62">
        <v>0</v>
      </c>
      <c r="AJ35" s="62">
        <v>136</v>
      </c>
      <c r="AK35" s="62">
        <v>136</v>
      </c>
      <c r="AL35" s="62">
        <v>59</v>
      </c>
      <c r="AM35" s="62">
        <v>0</v>
      </c>
      <c r="AN35" s="62">
        <v>0</v>
      </c>
      <c r="AO35" s="62">
        <v>4714</v>
      </c>
      <c r="AP35" s="62">
        <v>1598</v>
      </c>
      <c r="AQ35" s="62">
        <v>6927</v>
      </c>
    </row>
    <row r="36" spans="2:43">
      <c r="B36" s="62" t="s">
        <v>66</v>
      </c>
      <c r="C36" s="62">
        <v>1059</v>
      </c>
      <c r="D36" s="62">
        <v>118</v>
      </c>
      <c r="E36" s="62">
        <v>0</v>
      </c>
      <c r="F36" s="62">
        <v>1177</v>
      </c>
      <c r="G36" s="62">
        <v>31202</v>
      </c>
      <c r="H36" s="62">
        <v>24016</v>
      </c>
      <c r="I36" s="62">
        <v>55218</v>
      </c>
      <c r="J36" s="62">
        <v>5374</v>
      </c>
      <c r="K36" s="62">
        <v>211</v>
      </c>
      <c r="L36" s="62">
        <v>0</v>
      </c>
      <c r="M36" s="62">
        <v>4678</v>
      </c>
      <c r="N36" s="62">
        <v>3332</v>
      </c>
      <c r="O36" s="62">
        <v>69990</v>
      </c>
      <c r="Q36" s="62">
        <v>659</v>
      </c>
      <c r="R36" s="62">
        <v>73</v>
      </c>
      <c r="S36" s="62">
        <v>0</v>
      </c>
      <c r="T36" s="62">
        <v>732</v>
      </c>
      <c r="U36" s="62">
        <v>30606</v>
      </c>
      <c r="V36" s="62">
        <v>23648</v>
      </c>
      <c r="W36" s="62">
        <v>54254</v>
      </c>
      <c r="X36" s="62">
        <v>1978</v>
      </c>
      <c r="Y36" s="62">
        <v>0</v>
      </c>
      <c r="Z36" s="62">
        <v>0</v>
      </c>
      <c r="AA36" s="62">
        <v>229</v>
      </c>
      <c r="AB36" s="62">
        <v>381</v>
      </c>
      <c r="AC36" s="62">
        <v>57574</v>
      </c>
      <c r="AE36" s="62">
        <v>400</v>
      </c>
      <c r="AF36" s="62">
        <v>45</v>
      </c>
      <c r="AG36" s="62">
        <v>0</v>
      </c>
      <c r="AH36" s="62">
        <v>445</v>
      </c>
      <c r="AI36" s="62">
        <v>596</v>
      </c>
      <c r="AJ36" s="62">
        <v>368</v>
      </c>
      <c r="AK36" s="62">
        <v>964</v>
      </c>
      <c r="AL36" s="62">
        <v>3396</v>
      </c>
      <c r="AM36" s="62">
        <v>211</v>
      </c>
      <c r="AN36" s="62">
        <v>0</v>
      </c>
      <c r="AO36" s="62">
        <v>4449</v>
      </c>
      <c r="AP36" s="62">
        <v>2951</v>
      </c>
      <c r="AQ36" s="62">
        <v>12416</v>
      </c>
    </row>
    <row r="37" spans="2:43">
      <c r="B37" s="62">
        <v>1</v>
      </c>
      <c r="C37" s="62">
        <v>2</v>
      </c>
      <c r="D37" s="62">
        <v>3</v>
      </c>
      <c r="E37" s="62">
        <v>4</v>
      </c>
      <c r="F37" s="62">
        <v>5</v>
      </c>
      <c r="G37" s="62">
        <v>6</v>
      </c>
      <c r="H37" s="62">
        <v>7</v>
      </c>
      <c r="I37" s="62">
        <v>8</v>
      </c>
      <c r="J37" s="62">
        <v>9</v>
      </c>
      <c r="K37" s="62">
        <v>10</v>
      </c>
      <c r="L37" s="62">
        <v>11</v>
      </c>
      <c r="M37" s="62">
        <v>12</v>
      </c>
      <c r="N37" s="62">
        <v>13</v>
      </c>
      <c r="O37" s="62">
        <v>14</v>
      </c>
      <c r="P37" s="62">
        <v>15</v>
      </c>
      <c r="Q37" s="62">
        <v>16</v>
      </c>
      <c r="R37" s="62">
        <v>17</v>
      </c>
      <c r="S37" s="62">
        <v>18</v>
      </c>
      <c r="T37" s="62">
        <v>19</v>
      </c>
      <c r="U37" s="62">
        <v>20</v>
      </c>
      <c r="V37" s="62">
        <v>21</v>
      </c>
      <c r="W37" s="62">
        <v>22</v>
      </c>
      <c r="X37" s="62">
        <v>23</v>
      </c>
      <c r="Y37" s="62">
        <v>24</v>
      </c>
      <c r="Z37" s="62">
        <v>25</v>
      </c>
      <c r="AA37" s="62">
        <v>26</v>
      </c>
      <c r="AB37" s="62">
        <v>27</v>
      </c>
      <c r="AC37" s="62">
        <v>28</v>
      </c>
      <c r="AD37" s="62">
        <v>29</v>
      </c>
      <c r="AE37" s="62">
        <v>30</v>
      </c>
      <c r="AF37" s="62">
        <v>31</v>
      </c>
      <c r="AG37" s="62">
        <v>32</v>
      </c>
      <c r="AH37" s="62">
        <v>33</v>
      </c>
      <c r="AI37" s="62">
        <v>34</v>
      </c>
      <c r="AJ37" s="62">
        <v>35</v>
      </c>
      <c r="AK37" s="62">
        <v>36</v>
      </c>
      <c r="AL37" s="62">
        <v>37</v>
      </c>
      <c r="AM37" s="62">
        <v>38</v>
      </c>
      <c r="AN37" s="62">
        <v>39</v>
      </c>
      <c r="AO37" s="62">
        <v>40</v>
      </c>
      <c r="AP37" s="62">
        <v>41</v>
      </c>
      <c r="AQ37" s="62">
        <v>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3" tint="0.79998168889431442"/>
  </sheetPr>
  <dimension ref="C2:N37"/>
  <sheetViews>
    <sheetView workbookViewId="0">
      <selection activeCell="P26" sqref="P26"/>
    </sheetView>
  </sheetViews>
  <sheetFormatPr defaultRowHeight="12.75"/>
  <cols>
    <col min="1" max="16384" width="9.140625" style="64"/>
  </cols>
  <sheetData>
    <row r="2" spans="3:14">
      <c r="D2" s="67" t="s">
        <v>126</v>
      </c>
      <c r="E2" s="66"/>
      <c r="F2" s="66"/>
      <c r="H2" s="65" t="s">
        <v>119</v>
      </c>
      <c r="L2" s="64" t="s">
        <v>87</v>
      </c>
    </row>
    <row r="3" spans="3:14">
      <c r="D3" s="64" t="s">
        <v>118</v>
      </c>
      <c r="E3" s="64" t="s">
        <v>117</v>
      </c>
      <c r="F3" s="64" t="s">
        <v>116</v>
      </c>
      <c r="H3" s="64" t="s">
        <v>118</v>
      </c>
      <c r="I3" s="64" t="s">
        <v>117</v>
      </c>
      <c r="J3" s="64" t="s">
        <v>116</v>
      </c>
      <c r="L3" s="64" t="s">
        <v>118</v>
      </c>
      <c r="M3" s="64" t="s">
        <v>117</v>
      </c>
      <c r="N3" s="64" t="s">
        <v>116</v>
      </c>
    </row>
    <row r="4" spans="3:14">
      <c r="C4" s="62" t="s">
        <v>3</v>
      </c>
      <c r="D4" s="64">
        <v>14179</v>
      </c>
      <c r="E4" s="64">
        <v>32599</v>
      </c>
      <c r="F4" s="64">
        <v>46778</v>
      </c>
      <c r="H4" s="64">
        <v>16089</v>
      </c>
      <c r="I4" s="64">
        <v>47219</v>
      </c>
      <c r="J4" s="64">
        <v>63308</v>
      </c>
      <c r="L4" s="64">
        <v>-1910</v>
      </c>
      <c r="M4" s="64">
        <v>-14620</v>
      </c>
      <c r="N4" s="64">
        <v>-16530</v>
      </c>
    </row>
    <row r="5" spans="3:14">
      <c r="C5" s="62" t="s">
        <v>35</v>
      </c>
      <c r="D5" s="64">
        <v>0</v>
      </c>
      <c r="E5" s="64">
        <v>0</v>
      </c>
      <c r="F5" s="64">
        <v>0</v>
      </c>
      <c r="H5" s="64">
        <v>0</v>
      </c>
      <c r="I5" s="64">
        <v>0</v>
      </c>
      <c r="J5" s="64">
        <v>0</v>
      </c>
      <c r="L5" s="64">
        <v>0</v>
      </c>
      <c r="M5" s="64">
        <v>0</v>
      </c>
      <c r="N5" s="64">
        <v>0</v>
      </c>
    </row>
    <row r="6" spans="3:14">
      <c r="C6" s="62" t="s">
        <v>36</v>
      </c>
      <c r="D6" s="64">
        <v>0</v>
      </c>
      <c r="E6" s="64">
        <v>961</v>
      </c>
      <c r="F6" s="64">
        <v>961</v>
      </c>
      <c r="H6" s="64">
        <v>0</v>
      </c>
      <c r="I6" s="64">
        <v>491</v>
      </c>
      <c r="J6" s="64">
        <v>491</v>
      </c>
      <c r="L6" s="64">
        <v>0</v>
      </c>
      <c r="M6" s="64">
        <v>470</v>
      </c>
      <c r="N6" s="64">
        <v>470</v>
      </c>
    </row>
    <row r="7" spans="3:14">
      <c r="C7" s="62" t="s">
        <v>37</v>
      </c>
      <c r="D7" s="64">
        <v>272</v>
      </c>
      <c r="E7" s="64">
        <v>0</v>
      </c>
      <c r="F7" s="64">
        <v>272</v>
      </c>
      <c r="H7" s="64">
        <v>278</v>
      </c>
      <c r="I7" s="64">
        <v>0</v>
      </c>
      <c r="J7" s="64">
        <v>278</v>
      </c>
      <c r="L7" s="64">
        <v>-6</v>
      </c>
      <c r="M7" s="64">
        <v>0</v>
      </c>
      <c r="N7" s="64">
        <v>-6</v>
      </c>
    </row>
    <row r="8" spans="3:14">
      <c r="C8" s="62" t="s">
        <v>38</v>
      </c>
      <c r="D8" s="64">
        <v>68</v>
      </c>
      <c r="E8" s="64">
        <v>4533</v>
      </c>
      <c r="F8" s="64">
        <v>4601</v>
      </c>
      <c r="H8" s="64">
        <v>83</v>
      </c>
      <c r="I8" s="64">
        <v>4383</v>
      </c>
      <c r="J8" s="64">
        <v>4466</v>
      </c>
      <c r="L8" s="64">
        <v>-15</v>
      </c>
      <c r="M8" s="64">
        <v>150</v>
      </c>
      <c r="N8" s="64">
        <v>135</v>
      </c>
    </row>
    <row r="9" spans="3:14">
      <c r="C9" s="62" t="s">
        <v>39</v>
      </c>
      <c r="D9" s="64">
        <v>0</v>
      </c>
      <c r="E9" s="64">
        <v>0</v>
      </c>
      <c r="F9" s="64">
        <v>0</v>
      </c>
      <c r="H9" s="64">
        <v>0</v>
      </c>
      <c r="I9" s="64">
        <v>0</v>
      </c>
      <c r="J9" s="64">
        <v>0</v>
      </c>
      <c r="L9" s="64">
        <v>0</v>
      </c>
      <c r="M9" s="64">
        <v>0</v>
      </c>
      <c r="N9" s="64">
        <v>0</v>
      </c>
    </row>
    <row r="10" spans="3:14">
      <c r="C10" s="62" t="s">
        <v>40</v>
      </c>
      <c r="D10" s="64">
        <v>0</v>
      </c>
      <c r="E10" s="64">
        <v>7530</v>
      </c>
      <c r="F10" s="64">
        <v>7530</v>
      </c>
      <c r="H10" s="64">
        <v>0</v>
      </c>
      <c r="I10" s="64">
        <v>9638</v>
      </c>
      <c r="J10" s="64">
        <v>9638</v>
      </c>
      <c r="L10" s="64">
        <v>0</v>
      </c>
      <c r="M10" s="64">
        <v>-2108</v>
      </c>
      <c r="N10" s="64">
        <v>-2108</v>
      </c>
    </row>
    <row r="11" spans="3:14">
      <c r="C11" s="62" t="s">
        <v>41</v>
      </c>
      <c r="D11" s="64">
        <v>0</v>
      </c>
      <c r="E11" s="64">
        <v>0</v>
      </c>
      <c r="F11" s="64">
        <v>0</v>
      </c>
      <c r="H11" s="64">
        <v>0</v>
      </c>
      <c r="I11" s="64">
        <v>0</v>
      </c>
      <c r="J11" s="64">
        <v>0</v>
      </c>
      <c r="L11" s="64">
        <v>0</v>
      </c>
      <c r="M11" s="64">
        <v>0</v>
      </c>
      <c r="N11" s="64">
        <v>0</v>
      </c>
    </row>
    <row r="12" spans="3:14">
      <c r="C12" s="62" t="s">
        <v>42</v>
      </c>
      <c r="D12" s="64">
        <v>0</v>
      </c>
      <c r="E12" s="64">
        <v>0</v>
      </c>
      <c r="F12" s="64">
        <v>0</v>
      </c>
      <c r="H12" s="64">
        <v>0</v>
      </c>
      <c r="I12" s="64">
        <v>0</v>
      </c>
      <c r="J12" s="64">
        <v>0</v>
      </c>
      <c r="L12" s="64">
        <v>0</v>
      </c>
      <c r="M12" s="64">
        <v>0</v>
      </c>
      <c r="N12" s="64">
        <v>0</v>
      </c>
    </row>
    <row r="13" spans="3:14">
      <c r="C13" s="62" t="s">
        <v>43</v>
      </c>
      <c r="D13" s="64">
        <v>0</v>
      </c>
      <c r="E13" s="64">
        <v>0</v>
      </c>
      <c r="F13" s="64">
        <v>0</v>
      </c>
      <c r="H13" s="64">
        <v>0</v>
      </c>
      <c r="I13" s="64">
        <v>0</v>
      </c>
      <c r="J13" s="64">
        <v>0</v>
      </c>
      <c r="L13" s="64">
        <v>0</v>
      </c>
      <c r="M13" s="64">
        <v>0</v>
      </c>
      <c r="N13" s="64">
        <v>0</v>
      </c>
    </row>
    <row r="14" spans="3:14">
      <c r="C14" s="62" t="s">
        <v>44</v>
      </c>
      <c r="D14" s="64">
        <v>0</v>
      </c>
      <c r="E14" s="64">
        <v>0</v>
      </c>
      <c r="F14" s="64">
        <v>0</v>
      </c>
      <c r="H14" s="64">
        <v>0</v>
      </c>
      <c r="I14" s="64">
        <v>0</v>
      </c>
      <c r="J14" s="64">
        <v>0</v>
      </c>
      <c r="L14" s="64">
        <v>0</v>
      </c>
      <c r="M14" s="64">
        <v>0</v>
      </c>
      <c r="N14" s="64">
        <v>0</v>
      </c>
    </row>
    <row r="15" spans="3:14">
      <c r="C15" s="62" t="s">
        <v>45</v>
      </c>
      <c r="D15" s="64">
        <v>0</v>
      </c>
      <c r="E15" s="64">
        <v>0</v>
      </c>
      <c r="F15" s="64">
        <v>0</v>
      </c>
      <c r="H15" s="64">
        <v>0</v>
      </c>
      <c r="I15" s="64">
        <v>0</v>
      </c>
      <c r="J15" s="64">
        <v>0</v>
      </c>
      <c r="L15" s="64">
        <v>0</v>
      </c>
      <c r="M15" s="64">
        <v>0</v>
      </c>
      <c r="N15" s="64">
        <v>0</v>
      </c>
    </row>
    <row r="16" spans="3:14">
      <c r="C16" s="62" t="s">
        <v>46</v>
      </c>
      <c r="D16" s="64">
        <v>0</v>
      </c>
      <c r="E16" s="64">
        <v>0</v>
      </c>
      <c r="F16" s="64">
        <v>0</v>
      </c>
      <c r="H16" s="64">
        <v>0</v>
      </c>
      <c r="I16" s="64">
        <v>0</v>
      </c>
      <c r="J16" s="64">
        <v>0</v>
      </c>
      <c r="L16" s="64">
        <v>0</v>
      </c>
      <c r="M16" s="64">
        <v>0</v>
      </c>
      <c r="N16" s="64">
        <v>0</v>
      </c>
    </row>
    <row r="17" spans="3:14">
      <c r="C17" s="62" t="s">
        <v>47</v>
      </c>
      <c r="D17" s="64">
        <v>905</v>
      </c>
      <c r="E17" s="64">
        <v>660</v>
      </c>
      <c r="F17" s="64">
        <v>1565</v>
      </c>
      <c r="H17" s="64">
        <v>1415</v>
      </c>
      <c r="I17" s="64">
        <v>150</v>
      </c>
      <c r="J17" s="64">
        <v>1565</v>
      </c>
      <c r="L17" s="64">
        <v>-510</v>
      </c>
      <c r="M17" s="64">
        <v>510</v>
      </c>
      <c r="N17" s="64">
        <v>0</v>
      </c>
    </row>
    <row r="18" spans="3:14">
      <c r="C18" s="62" t="s">
        <v>48</v>
      </c>
      <c r="D18" s="64">
        <v>0</v>
      </c>
      <c r="E18" s="64">
        <v>0</v>
      </c>
      <c r="F18" s="64">
        <v>0</v>
      </c>
      <c r="H18" s="64">
        <v>0</v>
      </c>
      <c r="I18" s="64">
        <v>0</v>
      </c>
      <c r="J18" s="64">
        <v>0</v>
      </c>
      <c r="L18" s="64">
        <v>0</v>
      </c>
      <c r="M18" s="64">
        <v>0</v>
      </c>
      <c r="N18" s="64">
        <v>0</v>
      </c>
    </row>
    <row r="19" spans="3:14">
      <c r="C19" s="62" t="s">
        <v>49</v>
      </c>
      <c r="D19" s="64">
        <v>679</v>
      </c>
      <c r="E19" s="64">
        <v>0</v>
      </c>
      <c r="F19" s="64">
        <v>679</v>
      </c>
      <c r="H19" s="64">
        <v>283</v>
      </c>
      <c r="I19" s="64">
        <v>0</v>
      </c>
      <c r="J19" s="64">
        <v>283</v>
      </c>
      <c r="L19" s="64">
        <v>396</v>
      </c>
      <c r="M19" s="64">
        <v>0</v>
      </c>
      <c r="N19" s="64">
        <v>396</v>
      </c>
    </row>
    <row r="20" spans="3:14">
      <c r="C20" s="62" t="s">
        <v>50</v>
      </c>
      <c r="D20" s="64">
        <v>0</v>
      </c>
      <c r="E20" s="64">
        <v>0</v>
      </c>
      <c r="F20" s="64">
        <v>0</v>
      </c>
      <c r="H20" s="64">
        <v>0</v>
      </c>
      <c r="I20" s="64">
        <v>0</v>
      </c>
      <c r="J20" s="64">
        <v>0</v>
      </c>
      <c r="L20" s="64">
        <v>0</v>
      </c>
      <c r="M20" s="64">
        <v>0</v>
      </c>
      <c r="N20" s="64">
        <v>0</v>
      </c>
    </row>
    <row r="21" spans="3:14">
      <c r="C21" s="62" t="s">
        <v>51</v>
      </c>
      <c r="D21" s="64">
        <v>10702</v>
      </c>
      <c r="E21" s="64">
        <v>0</v>
      </c>
      <c r="F21" s="64">
        <v>10702</v>
      </c>
      <c r="H21" s="64">
        <v>11684</v>
      </c>
      <c r="I21" s="64">
        <v>0</v>
      </c>
      <c r="J21" s="64">
        <v>11684</v>
      </c>
      <c r="L21" s="64">
        <v>-982</v>
      </c>
      <c r="M21" s="64">
        <v>0</v>
      </c>
      <c r="N21" s="64">
        <v>-982</v>
      </c>
    </row>
    <row r="22" spans="3:14">
      <c r="C22" s="62" t="s">
        <v>52</v>
      </c>
      <c r="D22" s="64">
        <v>0</v>
      </c>
      <c r="E22" s="64">
        <v>0</v>
      </c>
      <c r="F22" s="64">
        <v>0</v>
      </c>
      <c r="H22" s="64">
        <v>0</v>
      </c>
      <c r="I22" s="64">
        <v>0</v>
      </c>
      <c r="J22" s="64">
        <v>0</v>
      </c>
      <c r="L22" s="64">
        <v>0</v>
      </c>
      <c r="M22" s="64">
        <v>0</v>
      </c>
      <c r="N22" s="64">
        <v>0</v>
      </c>
    </row>
    <row r="23" spans="3:14">
      <c r="C23" s="62" t="s">
        <v>53</v>
      </c>
      <c r="D23" s="64">
        <v>0</v>
      </c>
      <c r="E23" s="64">
        <v>0</v>
      </c>
      <c r="F23" s="64">
        <v>0</v>
      </c>
      <c r="H23" s="64">
        <v>0</v>
      </c>
      <c r="I23" s="64">
        <v>0</v>
      </c>
      <c r="J23" s="64">
        <v>0</v>
      </c>
      <c r="L23" s="64">
        <v>0</v>
      </c>
      <c r="M23" s="64">
        <v>0</v>
      </c>
      <c r="N23" s="64">
        <v>0</v>
      </c>
    </row>
    <row r="24" spans="3:14">
      <c r="C24" s="62" t="s">
        <v>54</v>
      </c>
      <c r="D24" s="64">
        <v>650</v>
      </c>
      <c r="E24" s="64">
        <v>43</v>
      </c>
      <c r="F24" s="64">
        <v>693</v>
      </c>
      <c r="H24" s="64">
        <v>382</v>
      </c>
      <c r="I24" s="64">
        <v>82</v>
      </c>
      <c r="J24" s="64">
        <v>464</v>
      </c>
      <c r="L24" s="64">
        <v>268</v>
      </c>
      <c r="M24" s="64">
        <v>-39</v>
      </c>
      <c r="N24" s="64">
        <v>229</v>
      </c>
    </row>
    <row r="25" spans="3:14">
      <c r="C25" s="62" t="s">
        <v>55</v>
      </c>
      <c r="D25" s="64">
        <v>8</v>
      </c>
      <c r="E25" s="64">
        <v>0</v>
      </c>
      <c r="F25" s="64">
        <v>8</v>
      </c>
      <c r="H25" s="64">
        <v>0</v>
      </c>
      <c r="I25" s="64">
        <v>0</v>
      </c>
      <c r="J25" s="64">
        <v>0</v>
      </c>
      <c r="L25" s="64">
        <v>8</v>
      </c>
      <c r="M25" s="64">
        <v>0</v>
      </c>
      <c r="N25" s="64">
        <v>8</v>
      </c>
    </row>
    <row r="26" spans="3:14">
      <c r="C26" s="62" t="s">
        <v>56</v>
      </c>
      <c r="D26" s="64">
        <v>0</v>
      </c>
      <c r="E26" s="64">
        <v>0</v>
      </c>
      <c r="F26" s="64">
        <v>0</v>
      </c>
      <c r="H26" s="64">
        <v>0</v>
      </c>
      <c r="I26" s="64">
        <v>0</v>
      </c>
      <c r="J26" s="64">
        <v>0</v>
      </c>
      <c r="L26" s="64">
        <v>0</v>
      </c>
      <c r="M26" s="64">
        <v>0</v>
      </c>
      <c r="N26" s="64">
        <v>0</v>
      </c>
    </row>
    <row r="27" spans="3:14">
      <c r="C27" s="62" t="s">
        <v>57</v>
      </c>
      <c r="D27" s="64">
        <v>0</v>
      </c>
      <c r="E27" s="64">
        <v>9248</v>
      </c>
      <c r="F27" s="64">
        <v>9248</v>
      </c>
      <c r="H27" s="64">
        <v>0</v>
      </c>
      <c r="I27" s="64">
        <v>14201</v>
      </c>
      <c r="J27" s="64">
        <v>14201</v>
      </c>
      <c r="L27" s="64">
        <v>0</v>
      </c>
      <c r="M27" s="64">
        <v>-4953</v>
      </c>
      <c r="N27" s="64">
        <v>-4953</v>
      </c>
    </row>
    <row r="28" spans="3:14">
      <c r="C28" s="62" t="s">
        <v>58</v>
      </c>
      <c r="D28" s="64">
        <v>183</v>
      </c>
      <c r="E28" s="64">
        <v>0</v>
      </c>
      <c r="F28" s="64">
        <v>183</v>
      </c>
      <c r="H28" s="64">
        <v>98</v>
      </c>
      <c r="I28" s="64">
        <v>0</v>
      </c>
      <c r="J28" s="64">
        <v>98</v>
      </c>
      <c r="L28" s="64">
        <v>85</v>
      </c>
      <c r="M28" s="64">
        <v>0</v>
      </c>
      <c r="N28" s="64">
        <v>85</v>
      </c>
    </row>
    <row r="29" spans="3:14">
      <c r="C29" s="62" t="s">
        <v>59</v>
      </c>
      <c r="D29" s="64">
        <v>0</v>
      </c>
      <c r="E29" s="64">
        <v>0</v>
      </c>
      <c r="F29" s="64">
        <v>0</v>
      </c>
      <c r="H29" s="64">
        <v>0</v>
      </c>
      <c r="I29" s="64">
        <v>0</v>
      </c>
      <c r="J29" s="64">
        <v>0</v>
      </c>
      <c r="L29" s="64">
        <v>0</v>
      </c>
      <c r="M29" s="64">
        <v>0</v>
      </c>
      <c r="N29" s="64">
        <v>0</v>
      </c>
    </row>
    <row r="30" spans="3:14">
      <c r="C30" s="62" t="s">
        <v>60</v>
      </c>
      <c r="D30" s="64">
        <v>0</v>
      </c>
      <c r="E30" s="64">
        <v>0</v>
      </c>
      <c r="F30" s="64">
        <v>0</v>
      </c>
      <c r="H30" s="64">
        <v>0</v>
      </c>
      <c r="I30" s="64">
        <v>0</v>
      </c>
      <c r="J30" s="64">
        <v>0</v>
      </c>
      <c r="L30" s="64">
        <v>0</v>
      </c>
      <c r="M30" s="64">
        <v>0</v>
      </c>
      <c r="N30" s="64">
        <v>0</v>
      </c>
    </row>
    <row r="31" spans="3:14">
      <c r="C31" s="62" t="s">
        <v>61</v>
      </c>
      <c r="D31" s="64">
        <v>712</v>
      </c>
      <c r="E31" s="64">
        <v>15439</v>
      </c>
      <c r="F31" s="64">
        <v>16151</v>
      </c>
      <c r="H31" s="64">
        <v>1866</v>
      </c>
      <c r="I31" s="64">
        <v>18274</v>
      </c>
      <c r="J31" s="64">
        <v>20140</v>
      </c>
      <c r="L31" s="64">
        <v>-1154</v>
      </c>
      <c r="M31" s="64">
        <v>-2835</v>
      </c>
      <c r="N31" s="64">
        <v>-3989</v>
      </c>
    </row>
    <row r="32" spans="3:14">
      <c r="C32" s="62" t="s">
        <v>62</v>
      </c>
      <c r="D32" s="64">
        <v>0</v>
      </c>
      <c r="E32" s="64">
        <v>0</v>
      </c>
      <c r="F32" s="64">
        <v>0</v>
      </c>
      <c r="H32" s="64">
        <v>0</v>
      </c>
      <c r="I32" s="64">
        <v>0</v>
      </c>
      <c r="J32" s="64">
        <v>0</v>
      </c>
      <c r="L32" s="64">
        <v>0</v>
      </c>
      <c r="M32" s="64">
        <v>0</v>
      </c>
      <c r="N32" s="64">
        <v>0</v>
      </c>
    </row>
    <row r="33" spans="3:14">
      <c r="C33" s="62" t="s">
        <v>63</v>
      </c>
      <c r="D33" s="64">
        <v>0</v>
      </c>
      <c r="E33" s="64">
        <v>0</v>
      </c>
      <c r="F33" s="64">
        <v>0</v>
      </c>
      <c r="H33" s="64">
        <v>0</v>
      </c>
      <c r="I33" s="64">
        <v>0</v>
      </c>
      <c r="J33" s="64">
        <v>0</v>
      </c>
      <c r="L33" s="64">
        <v>0</v>
      </c>
      <c r="M33" s="64">
        <v>0</v>
      </c>
      <c r="N33" s="64">
        <v>0</v>
      </c>
    </row>
    <row r="34" spans="3:14">
      <c r="C34" s="62" t="s">
        <v>64</v>
      </c>
      <c r="D34" s="64">
        <v>0</v>
      </c>
      <c r="E34" s="64">
        <v>0</v>
      </c>
      <c r="F34" s="64">
        <v>0</v>
      </c>
      <c r="H34" s="64">
        <v>0</v>
      </c>
      <c r="I34" s="64">
        <v>0</v>
      </c>
      <c r="J34" s="64">
        <v>0</v>
      </c>
      <c r="L34" s="64">
        <v>0</v>
      </c>
      <c r="M34" s="64">
        <v>0</v>
      </c>
      <c r="N34" s="64">
        <v>0</v>
      </c>
    </row>
    <row r="35" spans="3:14">
      <c r="C35" s="62" t="s">
        <v>65</v>
      </c>
      <c r="D35" s="64">
        <v>0</v>
      </c>
      <c r="E35" s="64">
        <v>0</v>
      </c>
      <c r="F35" s="64">
        <v>0</v>
      </c>
      <c r="H35" s="64">
        <v>0</v>
      </c>
      <c r="I35" s="64">
        <v>0</v>
      </c>
      <c r="J35" s="64">
        <v>0</v>
      </c>
      <c r="L35" s="64">
        <v>0</v>
      </c>
      <c r="M35" s="64">
        <v>0</v>
      </c>
      <c r="N35" s="64">
        <v>0</v>
      </c>
    </row>
    <row r="36" spans="3:14">
      <c r="C36" s="62" t="s">
        <v>66</v>
      </c>
      <c r="D36" s="64">
        <v>0</v>
      </c>
      <c r="E36" s="64">
        <v>-5815</v>
      </c>
      <c r="F36" s="64">
        <v>-5815</v>
      </c>
      <c r="H36" s="64">
        <v>0</v>
      </c>
      <c r="I36" s="64">
        <v>0</v>
      </c>
      <c r="J36" s="64">
        <v>0</v>
      </c>
      <c r="L36" s="64">
        <v>0</v>
      </c>
      <c r="M36" s="64">
        <v>-5815</v>
      </c>
      <c r="N36" s="64">
        <v>-5815</v>
      </c>
    </row>
    <row r="37" spans="3:14">
      <c r="C37" s="64">
        <v>1</v>
      </c>
      <c r="D37" s="64">
        <v>2</v>
      </c>
      <c r="E37" s="64">
        <v>3</v>
      </c>
      <c r="F37" s="64">
        <v>4</v>
      </c>
      <c r="G37" s="64">
        <v>5</v>
      </c>
      <c r="H37" s="64">
        <v>6</v>
      </c>
      <c r="I37" s="64">
        <v>7</v>
      </c>
      <c r="J37" s="64">
        <v>8</v>
      </c>
      <c r="K37" s="64">
        <v>9</v>
      </c>
      <c r="L37" s="64">
        <v>10</v>
      </c>
      <c r="M37" s="64">
        <v>11</v>
      </c>
      <c r="N37" s="64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37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94</v>
      </c>
      <c r="D8" s="33">
        <v>33</v>
      </c>
      <c r="E8" s="33">
        <v>240</v>
      </c>
      <c r="F8" s="34">
        <f>SUM(D8:E8)</f>
        <v>273</v>
      </c>
      <c r="G8" s="33">
        <v>15</v>
      </c>
      <c r="H8" s="34">
        <f>SUM(C8,F8,G8)</f>
        <v>382</v>
      </c>
      <c r="I8" s="33">
        <v>0</v>
      </c>
      <c r="J8" s="33">
        <v>0</v>
      </c>
      <c r="K8" s="34">
        <f>SUM(I8:J8)</f>
        <v>0</v>
      </c>
      <c r="L8" s="33">
        <v>1</v>
      </c>
      <c r="M8" s="33">
        <v>0</v>
      </c>
      <c r="N8" s="33">
        <v>0</v>
      </c>
      <c r="O8" s="33">
        <v>0</v>
      </c>
      <c r="P8" s="34">
        <f>SUM(M8:O8)</f>
        <v>0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383</v>
      </c>
      <c r="V8" s="4"/>
      <c r="W8" s="11">
        <v>383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2276</v>
      </c>
      <c r="D12" s="33">
        <v>3709</v>
      </c>
      <c r="E12" s="33">
        <v>3959</v>
      </c>
      <c r="F12" s="34">
        <f>SUM(D12:E12)</f>
        <v>7668</v>
      </c>
      <c r="G12" s="33">
        <v>1019</v>
      </c>
      <c r="H12" s="34">
        <f>SUM(C12,F12,G12)</f>
        <v>10963</v>
      </c>
      <c r="I12" s="33">
        <v>0</v>
      </c>
      <c r="J12" s="33">
        <v>0</v>
      </c>
      <c r="K12" s="34">
        <f>SUM(I12:J12)</f>
        <v>0</v>
      </c>
      <c r="L12" s="33">
        <v>158</v>
      </c>
      <c r="M12" s="33">
        <v>0</v>
      </c>
      <c r="N12" s="33">
        <v>2020</v>
      </c>
      <c r="O12" s="33">
        <v>346</v>
      </c>
      <c r="P12" s="34">
        <f>SUM(M12:O12)</f>
        <v>2366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13487</v>
      </c>
      <c r="V12" s="4"/>
      <c r="W12" s="11">
        <v>13487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2370</v>
      </c>
      <c r="D13" s="21">
        <f t="shared" si="1"/>
        <v>3742</v>
      </c>
      <c r="E13" s="21">
        <f t="shared" si="1"/>
        <v>4199</v>
      </c>
      <c r="F13" s="21">
        <f t="shared" si="1"/>
        <v>7941</v>
      </c>
      <c r="G13" s="21">
        <f t="shared" si="1"/>
        <v>1034</v>
      </c>
      <c r="H13" s="21">
        <f t="shared" si="1"/>
        <v>11345</v>
      </c>
      <c r="I13" s="21">
        <f t="shared" si="1"/>
        <v>0</v>
      </c>
      <c r="J13" s="21">
        <f t="shared" si="1"/>
        <v>0</v>
      </c>
      <c r="K13" s="21">
        <f t="shared" si="1"/>
        <v>0</v>
      </c>
      <c r="L13" s="21">
        <f t="shared" si="1"/>
        <v>159</v>
      </c>
      <c r="M13" s="21">
        <f t="shared" si="1"/>
        <v>0</v>
      </c>
      <c r="N13" s="21">
        <f t="shared" si="1"/>
        <v>2020</v>
      </c>
      <c r="O13" s="21">
        <f t="shared" si="1"/>
        <v>346</v>
      </c>
      <c r="P13" s="21">
        <f t="shared" si="1"/>
        <v>2366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13870</v>
      </c>
      <c r="V13" s="4"/>
      <c r="W13" s="11">
        <v>13870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2370</v>
      </c>
      <c r="D16" s="21">
        <f t="shared" si="2"/>
        <v>3742</v>
      </c>
      <c r="E16" s="21">
        <f t="shared" si="2"/>
        <v>4199</v>
      </c>
      <c r="F16" s="21">
        <f t="shared" si="2"/>
        <v>7941</v>
      </c>
      <c r="G16" s="21">
        <f t="shared" si="2"/>
        <v>1034</v>
      </c>
      <c r="H16" s="21">
        <f t="shared" si="2"/>
        <v>11345</v>
      </c>
      <c r="I16" s="21">
        <f t="shared" si="2"/>
        <v>0</v>
      </c>
      <c r="J16" s="21">
        <f t="shared" si="2"/>
        <v>0</v>
      </c>
      <c r="K16" s="21">
        <f t="shared" si="2"/>
        <v>0</v>
      </c>
      <c r="L16" s="21">
        <f t="shared" si="2"/>
        <v>159</v>
      </c>
      <c r="M16" s="21">
        <f t="shared" si="2"/>
        <v>0</v>
      </c>
      <c r="N16" s="21">
        <f t="shared" si="2"/>
        <v>2020</v>
      </c>
      <c r="O16" s="21">
        <f t="shared" si="2"/>
        <v>346</v>
      </c>
      <c r="P16" s="21">
        <f t="shared" si="2"/>
        <v>2366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13870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-279</v>
      </c>
      <c r="E22" s="33">
        <v>-2132</v>
      </c>
      <c r="F22" s="34">
        <f>SUM(D22:E22)</f>
        <v>-2411</v>
      </c>
      <c r="G22" s="33">
        <v>0</v>
      </c>
      <c r="H22" s="34">
        <f>SUM(C22,F22,G22)</f>
        <v>-2411</v>
      </c>
      <c r="I22" s="33">
        <v>0</v>
      </c>
      <c r="J22" s="33">
        <v>0</v>
      </c>
      <c r="K22" s="34">
        <f>SUM(I22:J22)</f>
        <v>0</v>
      </c>
      <c r="L22" s="33">
        <v>0</v>
      </c>
      <c r="M22" s="33">
        <v>0</v>
      </c>
      <c r="N22" s="33">
        <v>-228</v>
      </c>
      <c r="O22" s="33">
        <v>0</v>
      </c>
      <c r="P22" s="34">
        <f>SUM(M22:O22)</f>
        <v>-228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-2639</v>
      </c>
      <c r="V22" s="4"/>
      <c r="W22" s="11">
        <v>-2639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-279</v>
      </c>
      <c r="E23" s="21">
        <f t="shared" si="3"/>
        <v>-2132</v>
      </c>
      <c r="F23" s="21">
        <f t="shared" si="3"/>
        <v>-2411</v>
      </c>
      <c r="G23" s="21">
        <f t="shared" si="3"/>
        <v>0</v>
      </c>
      <c r="H23" s="21">
        <f t="shared" si="3"/>
        <v>-2411</v>
      </c>
      <c r="I23" s="21">
        <f t="shared" si="3"/>
        <v>0</v>
      </c>
      <c r="J23" s="21">
        <f t="shared" si="3"/>
        <v>0</v>
      </c>
      <c r="K23" s="21">
        <f t="shared" si="3"/>
        <v>0</v>
      </c>
      <c r="L23" s="21">
        <f t="shared" si="3"/>
        <v>0</v>
      </c>
      <c r="M23" s="21">
        <f t="shared" si="3"/>
        <v>0</v>
      </c>
      <c r="N23" s="21">
        <f t="shared" si="3"/>
        <v>-228</v>
      </c>
      <c r="O23" s="21">
        <f t="shared" si="3"/>
        <v>0</v>
      </c>
      <c r="P23" s="21">
        <f t="shared" si="3"/>
        <v>-228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-2639</v>
      </c>
      <c r="V23" s="4"/>
      <c r="W23" s="11">
        <v>-2639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-279</v>
      </c>
      <c r="E26" s="21">
        <f t="shared" si="4"/>
        <v>-2132</v>
      </c>
      <c r="F26" s="21">
        <f t="shared" si="4"/>
        <v>-2411</v>
      </c>
      <c r="G26" s="21">
        <f t="shared" si="4"/>
        <v>0</v>
      </c>
      <c r="H26" s="21">
        <f t="shared" si="4"/>
        <v>-2411</v>
      </c>
      <c r="I26" s="21">
        <f t="shared" si="4"/>
        <v>0</v>
      </c>
      <c r="J26" s="21">
        <f t="shared" si="4"/>
        <v>0</v>
      </c>
      <c r="K26" s="21">
        <f t="shared" si="4"/>
        <v>0</v>
      </c>
      <c r="L26" s="21">
        <f t="shared" si="4"/>
        <v>0</v>
      </c>
      <c r="M26" s="21">
        <f t="shared" si="4"/>
        <v>0</v>
      </c>
      <c r="N26" s="21">
        <f t="shared" si="4"/>
        <v>-228</v>
      </c>
      <c r="O26" s="21">
        <f t="shared" si="4"/>
        <v>0</v>
      </c>
      <c r="P26" s="21">
        <f t="shared" si="4"/>
        <v>-228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-2639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2370</v>
      </c>
      <c r="D28" s="17">
        <f t="shared" si="5"/>
        <v>3463</v>
      </c>
      <c r="E28" s="17">
        <f t="shared" si="5"/>
        <v>2067</v>
      </c>
      <c r="F28" s="17">
        <f t="shared" si="5"/>
        <v>5530</v>
      </c>
      <c r="G28" s="17">
        <f t="shared" si="5"/>
        <v>1034</v>
      </c>
      <c r="H28" s="17">
        <f t="shared" si="5"/>
        <v>8934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159</v>
      </c>
      <c r="M28" s="17">
        <f t="shared" si="5"/>
        <v>0</v>
      </c>
      <c r="N28" s="17">
        <f t="shared" si="5"/>
        <v>1792</v>
      </c>
      <c r="O28" s="17">
        <f t="shared" si="5"/>
        <v>346</v>
      </c>
      <c r="P28" s="17">
        <f t="shared" si="5"/>
        <v>2138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11231</v>
      </c>
      <c r="V28" s="4"/>
      <c r="W28" s="11">
        <v>11231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2182</v>
      </c>
      <c r="D33" s="38">
        <v>2282</v>
      </c>
      <c r="E33" s="38">
        <v>4465</v>
      </c>
      <c r="F33" s="38">
        <v>6747</v>
      </c>
      <c r="G33" s="38">
        <v>1238</v>
      </c>
      <c r="H33" s="38">
        <v>10167</v>
      </c>
      <c r="I33" s="38">
        <v>0</v>
      </c>
      <c r="J33" s="38">
        <v>0</v>
      </c>
      <c r="K33" s="38">
        <v>0</v>
      </c>
      <c r="L33" s="38">
        <v>190</v>
      </c>
      <c r="M33" s="38">
        <v>17</v>
      </c>
      <c r="N33" s="38">
        <v>1887</v>
      </c>
      <c r="O33" s="38">
        <v>690</v>
      </c>
      <c r="P33" s="38">
        <v>2594</v>
      </c>
      <c r="Q33" s="38">
        <v>0</v>
      </c>
      <c r="R33" s="38">
        <v>0</v>
      </c>
      <c r="S33" s="38">
        <v>0</v>
      </c>
      <c r="T33" s="38">
        <v>0</v>
      </c>
      <c r="U33" s="38">
        <v>12951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-4</v>
      </c>
      <c r="E34" s="38">
        <v>-2449</v>
      </c>
      <c r="F34" s="38">
        <v>-2453</v>
      </c>
      <c r="G34" s="38">
        <v>0</v>
      </c>
      <c r="H34" s="38">
        <v>-2453</v>
      </c>
      <c r="I34" s="38">
        <v>0</v>
      </c>
      <c r="J34" s="38">
        <v>0</v>
      </c>
      <c r="K34" s="38">
        <v>0</v>
      </c>
      <c r="L34" s="38">
        <v>-6</v>
      </c>
      <c r="M34" s="38">
        <v>0</v>
      </c>
      <c r="N34" s="38">
        <v>-282</v>
      </c>
      <c r="O34" s="38">
        <v>0</v>
      </c>
      <c r="P34" s="38">
        <v>-282</v>
      </c>
      <c r="Q34" s="38">
        <v>0</v>
      </c>
      <c r="R34" s="38">
        <v>0</v>
      </c>
      <c r="S34" s="38">
        <v>0</v>
      </c>
      <c r="T34" s="38">
        <v>0</v>
      </c>
      <c r="U34" s="38">
        <v>-2741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2182</v>
      </c>
      <c r="D35" s="38">
        <v>2278</v>
      </c>
      <c r="E35" s="38">
        <v>2016</v>
      </c>
      <c r="F35" s="38">
        <v>4294</v>
      </c>
      <c r="G35" s="38">
        <v>1238</v>
      </c>
      <c r="H35" s="38">
        <v>7714</v>
      </c>
      <c r="I35" s="38">
        <v>0</v>
      </c>
      <c r="J35" s="38">
        <v>0</v>
      </c>
      <c r="K35" s="38">
        <v>0</v>
      </c>
      <c r="L35" s="38">
        <v>184</v>
      </c>
      <c r="M35" s="38">
        <v>17</v>
      </c>
      <c r="N35" s="38">
        <v>1605</v>
      </c>
      <c r="O35" s="38">
        <v>690</v>
      </c>
      <c r="P35" s="38">
        <v>2312</v>
      </c>
      <c r="Q35" s="38">
        <v>0</v>
      </c>
      <c r="R35" s="38">
        <v>0</v>
      </c>
      <c r="S35" s="38">
        <v>0</v>
      </c>
      <c r="T35" s="38">
        <v>0</v>
      </c>
      <c r="U35" s="38">
        <v>10210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2020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2020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5" spans="2:21">
      <c r="C55" s="69">
        <f>C16-C33</f>
        <v>188</v>
      </c>
      <c r="D55" s="69">
        <f>D16-D33</f>
        <v>1460</v>
      </c>
      <c r="E55" s="69">
        <f>E16-E33</f>
        <v>-266</v>
      </c>
      <c r="F55" s="69">
        <f>F16-F33</f>
        <v>1194</v>
      </c>
      <c r="G55" s="69">
        <f>G16-G33</f>
        <v>-204</v>
      </c>
      <c r="H55" s="69">
        <f>H16-H33</f>
        <v>1178</v>
      </c>
      <c r="I55" s="69">
        <f>I16-I33</f>
        <v>0</v>
      </c>
      <c r="J55" s="69">
        <f>J16-J33</f>
        <v>0</v>
      </c>
      <c r="K55" s="69">
        <f>K16-K33</f>
        <v>0</v>
      </c>
      <c r="L55" s="69">
        <f>L16-L33</f>
        <v>-31</v>
      </c>
      <c r="M55" s="69">
        <f>M16-M33</f>
        <v>-17</v>
      </c>
      <c r="N55" s="69">
        <f>N16-N33</f>
        <v>133</v>
      </c>
      <c r="O55" s="69">
        <f>O16-O33</f>
        <v>-344</v>
      </c>
      <c r="P55" s="69">
        <f>P16-P33</f>
        <v>-228</v>
      </c>
      <c r="Q55" s="69">
        <f>Q16-Q33</f>
        <v>0</v>
      </c>
      <c r="R55" s="69">
        <f>R16-R33</f>
        <v>0</v>
      </c>
      <c r="S55" s="69">
        <f>S16-S33</f>
        <v>0</v>
      </c>
      <c r="T55" s="69">
        <f>T16-T33</f>
        <v>0</v>
      </c>
      <c r="U55" s="69">
        <f>U16-U33</f>
        <v>919</v>
      </c>
    </row>
    <row r="56" spans="2:21">
      <c r="C56" s="69">
        <f>C26-C34</f>
        <v>0</v>
      </c>
      <c r="D56" s="69">
        <f>D26-D34</f>
        <v>-275</v>
      </c>
      <c r="E56" s="69">
        <f>E26-E34</f>
        <v>317</v>
      </c>
      <c r="F56" s="69">
        <f>F26-F34</f>
        <v>42</v>
      </c>
      <c r="G56" s="69">
        <f>G26-G34</f>
        <v>0</v>
      </c>
      <c r="H56" s="69">
        <f>H26-H34</f>
        <v>42</v>
      </c>
      <c r="I56" s="69">
        <f>I26-I34</f>
        <v>0</v>
      </c>
      <c r="J56" s="69">
        <f>J26-J34</f>
        <v>0</v>
      </c>
      <c r="K56" s="69">
        <f>K26-K34</f>
        <v>0</v>
      </c>
      <c r="L56" s="69">
        <f>L26-L34</f>
        <v>6</v>
      </c>
      <c r="M56" s="69">
        <f>M26-M34</f>
        <v>0</v>
      </c>
      <c r="N56" s="69">
        <f>N26-N34</f>
        <v>54</v>
      </c>
      <c r="O56" s="69">
        <f>O26-O34</f>
        <v>0</v>
      </c>
      <c r="P56" s="69">
        <f>P26-P34</f>
        <v>54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102</v>
      </c>
    </row>
    <row r="57" spans="2:21">
      <c r="C57" s="69">
        <f>C28-C35</f>
        <v>188</v>
      </c>
      <c r="D57" s="69">
        <f>D28-D35</f>
        <v>1185</v>
      </c>
      <c r="E57" s="69">
        <f>E28-E35</f>
        <v>51</v>
      </c>
      <c r="F57" s="69">
        <f>F28-F35</f>
        <v>1236</v>
      </c>
      <c r="G57" s="69">
        <f>G28-G35</f>
        <v>-204</v>
      </c>
      <c r="H57" s="69">
        <f>H28-H35</f>
        <v>1220</v>
      </c>
      <c r="I57" s="69">
        <f>I28-I35</f>
        <v>0</v>
      </c>
      <c r="J57" s="69">
        <f>J28-J35</f>
        <v>0</v>
      </c>
      <c r="K57" s="69">
        <f>K28-K35</f>
        <v>0</v>
      </c>
      <c r="L57" s="69">
        <f>L28-L35</f>
        <v>-25</v>
      </c>
      <c r="M57" s="69">
        <f>M28-M35</f>
        <v>-17</v>
      </c>
      <c r="N57" s="69">
        <f>N28-N35</f>
        <v>187</v>
      </c>
      <c r="O57" s="69">
        <f>O28-O35</f>
        <v>-344</v>
      </c>
      <c r="P57" s="69">
        <f>P28-P35</f>
        <v>-174</v>
      </c>
      <c r="Q57" s="69">
        <f>Q28-Q35</f>
        <v>0</v>
      </c>
      <c r="R57" s="69">
        <f>R28-R35</f>
        <v>0</v>
      </c>
      <c r="S57" s="69">
        <f>S28-S35</f>
        <v>0</v>
      </c>
      <c r="T57" s="69">
        <f>T28-T35</f>
        <v>0</v>
      </c>
      <c r="U57" s="69">
        <f>U28-U35</f>
        <v>1021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FLAG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FLAG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FLAG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IGNORE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IGNORE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FLAG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FLAG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FLAG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998" priority="22" stopIfTrue="1">
      <formula>ABS(ROUND(C8,0)-C8)&gt;0</formula>
    </cfRule>
  </conditionalFormatting>
  <conditionalFormatting sqref="N49 N52">
    <cfRule type="cellIs" dxfId="997" priority="25" stopIfTrue="1" operator="equal">
      <formula>"FAIL"</formula>
    </cfRule>
  </conditionalFormatting>
  <conditionalFormatting sqref="N49">
    <cfRule type="cellIs" dxfId="996" priority="21" stopIfTrue="1" operator="equal">
      <formula>"PASS"</formula>
    </cfRule>
  </conditionalFormatting>
  <conditionalFormatting sqref="N52">
    <cfRule type="cellIs" dxfId="995" priority="20" stopIfTrue="1" operator="equal">
      <formula>"PASS"</formula>
    </cfRule>
  </conditionalFormatting>
  <conditionalFormatting sqref="C21:E21">
    <cfRule type="expression" dxfId="994" priority="19" stopIfTrue="1">
      <formula>ABS(ROUND(C21,0)-C21)&gt;0</formula>
    </cfRule>
  </conditionalFormatting>
  <conditionalFormatting sqref="G21">
    <cfRule type="expression" dxfId="993" priority="18" stopIfTrue="1">
      <formula>ABS(ROUND(G21,0)-G21)&gt;0</formula>
    </cfRule>
  </conditionalFormatting>
  <conditionalFormatting sqref="I21:J21">
    <cfRule type="expression" dxfId="992" priority="17" stopIfTrue="1">
      <formula>ABS(ROUND(I21,0)-I21)&gt;0</formula>
    </cfRule>
  </conditionalFormatting>
  <conditionalFormatting sqref="L21:O21">
    <cfRule type="expression" dxfId="991" priority="16" stopIfTrue="1">
      <formula>ABS(ROUND(L21,0)-L21)&gt;0</formula>
    </cfRule>
  </conditionalFormatting>
  <conditionalFormatting sqref="Q21:S21">
    <cfRule type="expression" dxfId="990" priority="15" stopIfTrue="1">
      <formula>ABS(ROUND(Q21,0)-Q21)&gt;0</formula>
    </cfRule>
  </conditionalFormatting>
  <conditionalFormatting sqref="C9:E9">
    <cfRule type="expression" dxfId="989" priority="14" stopIfTrue="1">
      <formula>ABS(ROUND(C9,0)-C9)&gt;0</formula>
    </cfRule>
  </conditionalFormatting>
  <conditionalFormatting sqref="G9">
    <cfRule type="expression" dxfId="988" priority="13" stopIfTrue="1">
      <formula>ABS(ROUND(G9,0)-G9)&gt;0</formula>
    </cfRule>
  </conditionalFormatting>
  <conditionalFormatting sqref="I9:J9">
    <cfRule type="expression" dxfId="987" priority="12" stopIfTrue="1">
      <formula>ABS(ROUND(I9,0)-I9)&gt;0</formula>
    </cfRule>
  </conditionalFormatting>
  <conditionalFormatting sqref="L9:O9">
    <cfRule type="expression" dxfId="986" priority="11" stopIfTrue="1">
      <formula>ABS(ROUND(L9,0)-L9)&gt;0</formula>
    </cfRule>
  </conditionalFormatting>
  <conditionalFormatting sqref="Q9:S9">
    <cfRule type="expression" dxfId="985" priority="10" stopIfTrue="1">
      <formula>ABS(ROUND(Q9,0)-Q9)&gt;0</formula>
    </cfRule>
  </conditionalFormatting>
  <conditionalFormatting sqref="C20:E20">
    <cfRule type="expression" dxfId="984" priority="9" stopIfTrue="1">
      <formula>ABS(ROUND(C20,0)-C20)&gt;0</formula>
    </cfRule>
  </conditionalFormatting>
  <conditionalFormatting sqref="G20">
    <cfRule type="expression" dxfId="983" priority="8" stopIfTrue="1">
      <formula>ABS(ROUND(G20,0)-G20)&gt;0</formula>
    </cfRule>
  </conditionalFormatting>
  <conditionalFormatting sqref="I20:J20">
    <cfRule type="expression" dxfId="982" priority="7" stopIfTrue="1">
      <formula>ABS(ROUND(I20,0)-I20)&gt;0</formula>
    </cfRule>
  </conditionalFormatting>
  <conditionalFormatting sqref="M20:O20">
    <cfRule type="expression" dxfId="981" priority="6" stopIfTrue="1">
      <formula>ABS(ROUND(M20,0)-M20)&gt;0</formula>
    </cfRule>
  </conditionalFormatting>
  <conditionalFormatting sqref="L20">
    <cfRule type="expression" dxfId="980" priority="5" stopIfTrue="1">
      <formula>ABS(ROUND(L20,0)-L20)&gt;0</formula>
    </cfRule>
  </conditionalFormatting>
  <conditionalFormatting sqref="Q20:S20">
    <cfRule type="expression" dxfId="979" priority="4" stopIfTrue="1">
      <formula>ABS(ROUND(Q20,0)-Q20)&gt;0</formula>
    </cfRule>
  </conditionalFormatting>
  <conditionalFormatting sqref="X28 X8:X13 X19:X23">
    <cfRule type="cellIs" dxfId="978" priority="23" stopIfTrue="1" operator="equal">
      <formula>0</formula>
    </cfRule>
    <cfRule type="cellIs" dxfId="977" priority="24" stopIfTrue="1" operator="notEqual">
      <formula>0</formula>
    </cfRule>
  </conditionalFormatting>
  <conditionalFormatting sqref="Q10:S10 L10:O10 I10:J10 G10 C10:E10">
    <cfRule type="expression" dxfId="976" priority="3" stopIfTrue="1">
      <formula>ABS(ROUND(C10,0)-C10)&gt;0</formula>
    </cfRule>
  </conditionalFormatting>
  <conditionalFormatting sqref="C33:U35">
    <cfRule type="expression" dxfId="975" priority="26">
      <formula>IF(C59="IGNORE","TRUE","FALSE")</formula>
    </cfRule>
    <cfRule type="expression" dxfId="974" priority="27">
      <formula>IF(C59="FLAG","TRUE","FALSE")</formula>
    </cfRule>
  </conditionalFormatting>
  <conditionalFormatting sqref="R30">
    <cfRule type="expression" dxfId="973" priority="2" stopIfTrue="1">
      <formula>ABS(ROUND(R30,0)-R30)&gt;0</formula>
    </cfRule>
  </conditionalFormatting>
  <conditionalFormatting sqref="C8">
    <cfRule type="expression" dxfId="972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3" tint="0.79998168889431442"/>
  </sheetPr>
  <dimension ref="A2:Y37"/>
  <sheetViews>
    <sheetView workbookViewId="0">
      <selection activeCell="J19" sqref="J19"/>
    </sheetView>
  </sheetViews>
  <sheetFormatPr defaultRowHeight="12.75"/>
  <cols>
    <col min="1" max="16384" width="9.140625" style="55"/>
  </cols>
  <sheetData>
    <row r="2" spans="1:25">
      <c r="A2" s="57"/>
      <c r="C2" s="58" t="s">
        <v>134</v>
      </c>
      <c r="D2" s="57"/>
      <c r="E2" s="57"/>
      <c r="F2" s="57"/>
      <c r="G2" s="57"/>
      <c r="H2" s="57"/>
      <c r="I2" s="57"/>
      <c r="K2" s="58" t="s">
        <v>133</v>
      </c>
      <c r="L2" s="57"/>
      <c r="M2" s="57"/>
      <c r="N2" s="57"/>
      <c r="O2" s="57"/>
      <c r="P2" s="57"/>
      <c r="Q2" s="57"/>
      <c r="S2" s="56" t="s">
        <v>87</v>
      </c>
      <c r="T2" s="57"/>
      <c r="U2" s="57"/>
      <c r="V2" s="57"/>
      <c r="W2" s="57"/>
      <c r="X2" s="57"/>
      <c r="Y2" s="57"/>
    </row>
    <row r="3" spans="1:25">
      <c r="A3" s="56"/>
      <c r="C3" s="56" t="s">
        <v>118</v>
      </c>
      <c r="D3" s="56" t="s">
        <v>117</v>
      </c>
      <c r="E3" s="56" t="s">
        <v>116</v>
      </c>
      <c r="F3" s="56" t="s">
        <v>115</v>
      </c>
      <c r="G3" s="56" t="s">
        <v>114</v>
      </c>
      <c r="H3" s="56" t="s">
        <v>113</v>
      </c>
      <c r="I3" s="56" t="s">
        <v>112</v>
      </c>
      <c r="K3" s="56" t="s">
        <v>118</v>
      </c>
      <c r="L3" s="56" t="s">
        <v>117</v>
      </c>
      <c r="M3" s="56" t="s">
        <v>116</v>
      </c>
      <c r="N3" s="56" t="s">
        <v>115</v>
      </c>
      <c r="O3" s="56" t="s">
        <v>114</v>
      </c>
      <c r="P3" s="56" t="s">
        <v>113</v>
      </c>
      <c r="Q3" s="56" t="s">
        <v>112</v>
      </c>
      <c r="S3" s="56" t="s">
        <v>118</v>
      </c>
      <c r="T3" s="56" t="s">
        <v>117</v>
      </c>
      <c r="U3" s="56" t="s">
        <v>116</v>
      </c>
      <c r="V3" s="56" t="s">
        <v>115</v>
      </c>
      <c r="W3" s="56" t="s">
        <v>114</v>
      </c>
      <c r="X3" s="56" t="s">
        <v>113</v>
      </c>
      <c r="Y3" s="56" t="s">
        <v>112</v>
      </c>
    </row>
    <row r="4" spans="1:25">
      <c r="B4" s="55" t="s">
        <v>3</v>
      </c>
      <c r="C4" s="55">
        <v>37427</v>
      </c>
      <c r="D4" s="55">
        <v>54402</v>
      </c>
      <c r="E4" s="55">
        <v>35322</v>
      </c>
      <c r="F4" s="55">
        <v>24528</v>
      </c>
      <c r="G4" s="55">
        <v>151679</v>
      </c>
      <c r="H4" s="55">
        <v>272371</v>
      </c>
      <c r="I4" s="55">
        <v>424050</v>
      </c>
      <c r="K4" s="55">
        <v>41209</v>
      </c>
      <c r="L4" s="55">
        <v>34009</v>
      </c>
      <c r="M4" s="55">
        <v>6839</v>
      </c>
      <c r="N4" s="55">
        <v>6828</v>
      </c>
      <c r="O4" s="55">
        <v>88885</v>
      </c>
      <c r="P4" s="55">
        <v>92509</v>
      </c>
      <c r="Q4" s="55">
        <v>181394</v>
      </c>
      <c r="S4" s="55">
        <v>-3782</v>
      </c>
      <c r="T4" s="55">
        <v>20393</v>
      </c>
      <c r="U4" s="55">
        <v>28483</v>
      </c>
      <c r="V4" s="55">
        <v>17700</v>
      </c>
      <c r="W4" s="55">
        <v>62794</v>
      </c>
      <c r="X4" s="55">
        <v>179862</v>
      </c>
      <c r="Y4" s="55">
        <v>242656</v>
      </c>
    </row>
    <row r="5" spans="1:25">
      <c r="B5" s="55" t="s">
        <v>35</v>
      </c>
      <c r="C5" s="55">
        <v>1742</v>
      </c>
      <c r="D5" s="55">
        <v>2082</v>
      </c>
      <c r="E5" s="55">
        <v>705</v>
      </c>
      <c r="F5" s="55">
        <v>2414</v>
      </c>
      <c r="G5" s="55">
        <v>6943</v>
      </c>
      <c r="H5" s="55">
        <v>6001</v>
      </c>
      <c r="I5" s="55">
        <v>12944</v>
      </c>
      <c r="K5" s="55">
        <v>2390</v>
      </c>
      <c r="L5" s="55">
        <v>1341</v>
      </c>
      <c r="M5" s="55">
        <v>16</v>
      </c>
      <c r="N5" s="55">
        <v>738</v>
      </c>
      <c r="O5" s="55">
        <v>4485</v>
      </c>
      <c r="P5" s="55">
        <v>1083</v>
      </c>
      <c r="Q5" s="55">
        <v>5568</v>
      </c>
      <c r="S5" s="55">
        <v>-648</v>
      </c>
      <c r="T5" s="55">
        <v>741</v>
      </c>
      <c r="U5" s="55">
        <v>689</v>
      </c>
      <c r="V5" s="55">
        <v>1676</v>
      </c>
      <c r="W5" s="55">
        <v>2458</v>
      </c>
      <c r="X5" s="55">
        <v>4918</v>
      </c>
      <c r="Y5" s="55">
        <v>7376</v>
      </c>
    </row>
    <row r="6" spans="1:25">
      <c r="B6" s="55" t="s">
        <v>36</v>
      </c>
      <c r="C6" s="55">
        <v>1895</v>
      </c>
      <c r="D6" s="55">
        <v>4297</v>
      </c>
      <c r="E6" s="55">
        <v>925</v>
      </c>
      <c r="F6" s="55">
        <v>3171</v>
      </c>
      <c r="G6" s="55">
        <v>10288</v>
      </c>
      <c r="H6" s="55">
        <v>11276</v>
      </c>
      <c r="I6" s="55">
        <v>21564</v>
      </c>
      <c r="K6" s="55">
        <v>2927</v>
      </c>
      <c r="L6" s="55">
        <v>2522</v>
      </c>
      <c r="M6" s="55">
        <v>162</v>
      </c>
      <c r="N6" s="55">
        <v>623</v>
      </c>
      <c r="O6" s="55">
        <v>6234</v>
      </c>
      <c r="P6" s="55">
        <v>5284</v>
      </c>
      <c r="Q6" s="55">
        <v>11518</v>
      </c>
      <c r="S6" s="55">
        <v>-1032</v>
      </c>
      <c r="T6" s="55">
        <v>1775</v>
      </c>
      <c r="U6" s="55">
        <v>763</v>
      </c>
      <c r="V6" s="55">
        <v>2548</v>
      </c>
      <c r="W6" s="55">
        <v>4054</v>
      </c>
      <c r="X6" s="55">
        <v>5992</v>
      </c>
      <c r="Y6" s="55">
        <v>10046</v>
      </c>
    </row>
    <row r="7" spans="1:25">
      <c r="B7" s="55" t="s">
        <v>37</v>
      </c>
      <c r="C7" s="55">
        <v>566</v>
      </c>
      <c r="D7" s="55">
        <v>697</v>
      </c>
      <c r="E7" s="55">
        <v>871</v>
      </c>
      <c r="F7" s="55">
        <v>1111</v>
      </c>
      <c r="G7" s="55">
        <v>3245</v>
      </c>
      <c r="H7" s="55">
        <v>2518</v>
      </c>
      <c r="I7" s="55">
        <v>5763</v>
      </c>
      <c r="K7" s="55">
        <v>624</v>
      </c>
      <c r="L7" s="55">
        <v>752</v>
      </c>
      <c r="M7" s="55">
        <v>447</v>
      </c>
      <c r="N7" s="55">
        <v>30</v>
      </c>
      <c r="O7" s="55">
        <v>1853</v>
      </c>
      <c r="P7" s="55">
        <v>1319</v>
      </c>
      <c r="Q7" s="55">
        <v>3172</v>
      </c>
      <c r="S7" s="55">
        <v>-58</v>
      </c>
      <c r="T7" s="55">
        <v>-55</v>
      </c>
      <c r="U7" s="55">
        <v>424</v>
      </c>
      <c r="V7" s="55">
        <v>1081</v>
      </c>
      <c r="W7" s="55">
        <v>1392</v>
      </c>
      <c r="X7" s="55">
        <v>1199</v>
      </c>
      <c r="Y7" s="55">
        <v>2591</v>
      </c>
    </row>
    <row r="8" spans="1:25">
      <c r="B8" s="55" t="s">
        <v>38</v>
      </c>
      <c r="C8" s="55">
        <v>1276</v>
      </c>
      <c r="D8" s="55">
        <v>1920</v>
      </c>
      <c r="E8" s="55">
        <v>605</v>
      </c>
      <c r="F8" s="55">
        <v>2094</v>
      </c>
      <c r="G8" s="55">
        <v>5895</v>
      </c>
      <c r="H8" s="55">
        <v>4621</v>
      </c>
      <c r="I8" s="55">
        <v>10516</v>
      </c>
      <c r="K8" s="55">
        <v>848</v>
      </c>
      <c r="L8" s="55">
        <v>1071</v>
      </c>
      <c r="M8" s="55">
        <v>0</v>
      </c>
      <c r="N8" s="55">
        <v>1534</v>
      </c>
      <c r="O8" s="55">
        <v>3453</v>
      </c>
      <c r="P8" s="55">
        <v>1544</v>
      </c>
      <c r="Q8" s="55">
        <v>4997</v>
      </c>
      <c r="S8" s="55">
        <v>428</v>
      </c>
      <c r="T8" s="55">
        <v>849</v>
      </c>
      <c r="U8" s="55">
        <v>605</v>
      </c>
      <c r="V8" s="55">
        <v>560</v>
      </c>
      <c r="W8" s="55">
        <v>2442</v>
      </c>
      <c r="X8" s="55">
        <v>3077</v>
      </c>
      <c r="Y8" s="55">
        <v>5519</v>
      </c>
    </row>
    <row r="9" spans="1:25">
      <c r="B9" s="55" t="s">
        <v>39</v>
      </c>
      <c r="C9" s="55">
        <v>248</v>
      </c>
      <c r="D9" s="55">
        <v>259</v>
      </c>
      <c r="E9" s="55">
        <v>1061</v>
      </c>
      <c r="F9" s="55">
        <v>12</v>
      </c>
      <c r="G9" s="55">
        <v>1580</v>
      </c>
      <c r="H9" s="55">
        <v>1055</v>
      </c>
      <c r="I9" s="55">
        <v>2635</v>
      </c>
      <c r="K9" s="55">
        <v>187</v>
      </c>
      <c r="L9" s="55">
        <v>168</v>
      </c>
      <c r="M9" s="55">
        <v>199</v>
      </c>
      <c r="N9" s="55">
        <v>0</v>
      </c>
      <c r="O9" s="55">
        <v>554</v>
      </c>
      <c r="P9" s="55">
        <v>80</v>
      </c>
      <c r="Q9" s="55">
        <v>634</v>
      </c>
      <c r="S9" s="55">
        <v>61</v>
      </c>
      <c r="T9" s="55">
        <v>91</v>
      </c>
      <c r="U9" s="55">
        <v>862</v>
      </c>
      <c r="V9" s="55">
        <v>12</v>
      </c>
      <c r="W9" s="55">
        <v>1026</v>
      </c>
      <c r="X9" s="55">
        <v>975</v>
      </c>
      <c r="Y9" s="55">
        <v>2001</v>
      </c>
    </row>
    <row r="10" spans="1:25">
      <c r="B10" s="55" t="s">
        <v>40</v>
      </c>
      <c r="C10" s="55">
        <v>1074</v>
      </c>
      <c r="D10" s="55">
        <v>2200</v>
      </c>
      <c r="E10" s="55">
        <v>113</v>
      </c>
      <c r="F10" s="55">
        <v>23</v>
      </c>
      <c r="G10" s="55">
        <v>3410</v>
      </c>
      <c r="H10" s="55">
        <v>6596</v>
      </c>
      <c r="I10" s="55">
        <v>10006</v>
      </c>
      <c r="K10" s="55">
        <v>1052</v>
      </c>
      <c r="L10" s="55">
        <v>1216</v>
      </c>
      <c r="M10" s="55">
        <v>1</v>
      </c>
      <c r="N10" s="55">
        <v>330</v>
      </c>
      <c r="O10" s="55">
        <v>2599</v>
      </c>
      <c r="P10" s="55">
        <v>1387</v>
      </c>
      <c r="Q10" s="55">
        <v>3986</v>
      </c>
      <c r="S10" s="55">
        <v>22</v>
      </c>
      <c r="T10" s="55">
        <v>984</v>
      </c>
      <c r="U10" s="55">
        <v>112</v>
      </c>
      <c r="V10" s="55">
        <v>-307</v>
      </c>
      <c r="W10" s="55">
        <v>811</v>
      </c>
      <c r="X10" s="55">
        <v>5209</v>
      </c>
      <c r="Y10" s="55">
        <v>6020</v>
      </c>
    </row>
    <row r="11" spans="1:25">
      <c r="B11" s="55" t="s">
        <v>41</v>
      </c>
      <c r="C11" s="55">
        <v>750</v>
      </c>
      <c r="D11" s="55">
        <v>663</v>
      </c>
      <c r="E11" s="55">
        <v>1180</v>
      </c>
      <c r="F11" s="55">
        <v>0</v>
      </c>
      <c r="G11" s="55">
        <v>2593</v>
      </c>
      <c r="H11" s="55">
        <v>9861</v>
      </c>
      <c r="I11" s="55">
        <v>12454</v>
      </c>
      <c r="K11" s="55">
        <v>907</v>
      </c>
      <c r="L11" s="55">
        <v>560</v>
      </c>
      <c r="M11" s="55">
        <v>220</v>
      </c>
      <c r="N11" s="55">
        <v>0</v>
      </c>
      <c r="O11" s="55">
        <v>1687</v>
      </c>
      <c r="P11" s="55">
        <v>1746</v>
      </c>
      <c r="Q11" s="55">
        <v>3433</v>
      </c>
      <c r="S11" s="55">
        <v>-157</v>
      </c>
      <c r="T11" s="55">
        <v>103</v>
      </c>
      <c r="U11" s="55">
        <v>960</v>
      </c>
      <c r="V11" s="55">
        <v>0</v>
      </c>
      <c r="W11" s="55">
        <v>906</v>
      </c>
      <c r="X11" s="55">
        <v>8115</v>
      </c>
      <c r="Y11" s="55">
        <v>9021</v>
      </c>
    </row>
    <row r="12" spans="1:25">
      <c r="B12" s="55" t="s">
        <v>42</v>
      </c>
      <c r="C12" s="55">
        <v>812</v>
      </c>
      <c r="D12" s="55">
        <v>1619</v>
      </c>
      <c r="E12" s="55">
        <v>553</v>
      </c>
      <c r="F12" s="55">
        <v>1208</v>
      </c>
      <c r="G12" s="55">
        <v>4192</v>
      </c>
      <c r="H12" s="55">
        <v>3210</v>
      </c>
      <c r="I12" s="55">
        <v>7402</v>
      </c>
      <c r="K12" s="55">
        <v>553</v>
      </c>
      <c r="L12" s="55">
        <v>570</v>
      </c>
      <c r="M12" s="55">
        <v>0</v>
      </c>
      <c r="N12" s="55">
        <v>368</v>
      </c>
      <c r="O12" s="55">
        <v>1491</v>
      </c>
      <c r="P12" s="55">
        <v>2090</v>
      </c>
      <c r="Q12" s="55">
        <v>3581</v>
      </c>
      <c r="S12" s="55">
        <v>259</v>
      </c>
      <c r="T12" s="55">
        <v>1049</v>
      </c>
      <c r="U12" s="55">
        <v>553</v>
      </c>
      <c r="V12" s="55">
        <v>840</v>
      </c>
      <c r="W12" s="55">
        <v>2701</v>
      </c>
      <c r="X12" s="55">
        <v>1120</v>
      </c>
      <c r="Y12" s="55">
        <v>3821</v>
      </c>
    </row>
    <row r="13" spans="1:25">
      <c r="B13" s="55" t="s">
        <v>43</v>
      </c>
      <c r="C13" s="55">
        <v>712</v>
      </c>
      <c r="D13" s="55">
        <v>570</v>
      </c>
      <c r="E13" s="55">
        <v>1339</v>
      </c>
      <c r="F13" s="55">
        <v>128</v>
      </c>
      <c r="G13" s="55">
        <v>2749</v>
      </c>
      <c r="H13" s="55">
        <v>4633</v>
      </c>
      <c r="I13" s="55">
        <v>7382</v>
      </c>
      <c r="K13" s="55">
        <v>652</v>
      </c>
      <c r="L13" s="55">
        <v>328</v>
      </c>
      <c r="M13" s="55">
        <v>7</v>
      </c>
      <c r="N13" s="55">
        <v>98</v>
      </c>
      <c r="O13" s="55">
        <v>1085</v>
      </c>
      <c r="P13" s="55">
        <v>730</v>
      </c>
      <c r="Q13" s="55">
        <v>1815</v>
      </c>
      <c r="S13" s="55">
        <v>60</v>
      </c>
      <c r="T13" s="55">
        <v>242</v>
      </c>
      <c r="U13" s="55">
        <v>1332</v>
      </c>
      <c r="V13" s="55">
        <v>30</v>
      </c>
      <c r="W13" s="55">
        <v>1664</v>
      </c>
      <c r="X13" s="55">
        <v>3903</v>
      </c>
      <c r="Y13" s="55">
        <v>5567</v>
      </c>
    </row>
    <row r="14" spans="1:25">
      <c r="B14" s="55" t="s">
        <v>44</v>
      </c>
      <c r="C14" s="55">
        <v>606</v>
      </c>
      <c r="D14" s="55">
        <v>712</v>
      </c>
      <c r="E14" s="55">
        <v>791</v>
      </c>
      <c r="F14" s="55">
        <v>0</v>
      </c>
      <c r="G14" s="55">
        <v>2109</v>
      </c>
      <c r="H14" s="55">
        <v>4776</v>
      </c>
      <c r="I14" s="55">
        <v>6885</v>
      </c>
      <c r="K14" s="55">
        <v>1083</v>
      </c>
      <c r="L14" s="55">
        <v>734</v>
      </c>
      <c r="M14" s="55">
        <v>1</v>
      </c>
      <c r="N14" s="55">
        <v>0</v>
      </c>
      <c r="O14" s="55">
        <v>1818</v>
      </c>
      <c r="P14" s="55">
        <v>336</v>
      </c>
      <c r="Q14" s="55">
        <v>2154</v>
      </c>
      <c r="S14" s="55">
        <v>-477</v>
      </c>
      <c r="T14" s="55">
        <v>-22</v>
      </c>
      <c r="U14" s="55">
        <v>790</v>
      </c>
      <c r="V14" s="55">
        <v>0</v>
      </c>
      <c r="W14" s="55">
        <v>291</v>
      </c>
      <c r="X14" s="55">
        <v>4440</v>
      </c>
      <c r="Y14" s="55">
        <v>4731</v>
      </c>
    </row>
    <row r="15" spans="1:25">
      <c r="B15" s="55" t="s">
        <v>45</v>
      </c>
      <c r="C15" s="55">
        <v>591</v>
      </c>
      <c r="D15" s="55">
        <v>839</v>
      </c>
      <c r="E15" s="55">
        <v>1549</v>
      </c>
      <c r="F15" s="55">
        <v>9</v>
      </c>
      <c r="G15" s="55">
        <v>2988</v>
      </c>
      <c r="H15" s="55">
        <v>1877</v>
      </c>
      <c r="I15" s="55">
        <v>4865</v>
      </c>
      <c r="K15" s="55">
        <v>609</v>
      </c>
      <c r="L15" s="55">
        <v>286</v>
      </c>
      <c r="M15" s="55">
        <v>301</v>
      </c>
      <c r="N15" s="55">
        <v>0</v>
      </c>
      <c r="O15" s="55">
        <v>1196</v>
      </c>
      <c r="P15" s="55">
        <v>533</v>
      </c>
      <c r="Q15" s="55">
        <v>1729</v>
      </c>
      <c r="S15" s="55">
        <v>-18</v>
      </c>
      <c r="T15" s="55">
        <v>553</v>
      </c>
      <c r="U15" s="55">
        <v>1248</v>
      </c>
      <c r="V15" s="55">
        <v>9</v>
      </c>
      <c r="W15" s="55">
        <v>1792</v>
      </c>
      <c r="X15" s="55">
        <v>1344</v>
      </c>
      <c r="Y15" s="55">
        <v>3136</v>
      </c>
    </row>
    <row r="16" spans="1:25">
      <c r="B16" s="55" t="s">
        <v>46</v>
      </c>
      <c r="C16" s="55">
        <v>6053</v>
      </c>
      <c r="D16" s="55">
        <v>4641</v>
      </c>
      <c r="E16" s="55">
        <v>1411</v>
      </c>
      <c r="F16" s="55">
        <v>589</v>
      </c>
      <c r="G16" s="55">
        <v>12694</v>
      </c>
      <c r="H16" s="55">
        <v>31039</v>
      </c>
      <c r="I16" s="55">
        <v>43733</v>
      </c>
      <c r="K16" s="55">
        <v>5316</v>
      </c>
      <c r="L16" s="55">
        <v>2327</v>
      </c>
      <c r="M16" s="55">
        <v>0</v>
      </c>
      <c r="N16" s="55">
        <v>0</v>
      </c>
      <c r="O16" s="55">
        <v>7643</v>
      </c>
      <c r="P16" s="55">
        <v>19552</v>
      </c>
      <c r="Q16" s="55">
        <v>27195</v>
      </c>
      <c r="S16" s="55">
        <v>737</v>
      </c>
      <c r="T16" s="55">
        <v>2314</v>
      </c>
      <c r="U16" s="55">
        <v>1411</v>
      </c>
      <c r="V16" s="55">
        <v>589</v>
      </c>
      <c r="W16" s="55">
        <v>5051</v>
      </c>
      <c r="X16" s="55">
        <v>11487</v>
      </c>
      <c r="Y16" s="55">
        <v>16538</v>
      </c>
    </row>
    <row r="17" spans="2:25">
      <c r="B17" s="55" t="s">
        <v>47</v>
      </c>
      <c r="C17" s="55">
        <v>414</v>
      </c>
      <c r="D17" s="55">
        <v>618</v>
      </c>
      <c r="E17" s="55">
        <v>279</v>
      </c>
      <c r="F17" s="55">
        <v>44</v>
      </c>
      <c r="G17" s="55">
        <v>1355</v>
      </c>
      <c r="H17" s="55">
        <v>3187</v>
      </c>
      <c r="I17" s="55">
        <v>4542</v>
      </c>
      <c r="K17" s="55">
        <v>198</v>
      </c>
      <c r="L17" s="55">
        <v>318</v>
      </c>
      <c r="M17" s="55">
        <v>0</v>
      </c>
      <c r="N17" s="55">
        <v>245</v>
      </c>
      <c r="O17" s="55">
        <v>761</v>
      </c>
      <c r="P17" s="55">
        <v>1119</v>
      </c>
      <c r="Q17" s="55">
        <v>1880</v>
      </c>
      <c r="S17" s="55">
        <v>216</v>
      </c>
      <c r="T17" s="55">
        <v>300</v>
      </c>
      <c r="U17" s="55">
        <v>279</v>
      </c>
      <c r="V17" s="55">
        <v>-201</v>
      </c>
      <c r="W17" s="55">
        <v>594</v>
      </c>
      <c r="X17" s="55">
        <v>2068</v>
      </c>
      <c r="Y17" s="55">
        <v>2662</v>
      </c>
    </row>
    <row r="18" spans="2:25">
      <c r="B18" s="55" t="s">
        <v>48</v>
      </c>
      <c r="C18" s="55">
        <v>1438</v>
      </c>
      <c r="D18" s="55">
        <v>1922</v>
      </c>
      <c r="E18" s="55">
        <v>714</v>
      </c>
      <c r="F18" s="55">
        <v>1269</v>
      </c>
      <c r="G18" s="55">
        <v>5343</v>
      </c>
      <c r="H18" s="55">
        <v>10465</v>
      </c>
      <c r="I18" s="55">
        <v>15808</v>
      </c>
      <c r="K18" s="55">
        <v>576</v>
      </c>
      <c r="L18" s="55">
        <v>354</v>
      </c>
      <c r="M18" s="55">
        <v>30</v>
      </c>
      <c r="N18" s="55">
        <v>33</v>
      </c>
      <c r="O18" s="55">
        <v>993</v>
      </c>
      <c r="P18" s="55">
        <v>6732</v>
      </c>
      <c r="Q18" s="55">
        <v>7725</v>
      </c>
      <c r="S18" s="55">
        <v>862</v>
      </c>
      <c r="T18" s="55">
        <v>1568</v>
      </c>
      <c r="U18" s="55">
        <v>684</v>
      </c>
      <c r="V18" s="55">
        <v>1236</v>
      </c>
      <c r="W18" s="55">
        <v>4350</v>
      </c>
      <c r="X18" s="55">
        <v>3733</v>
      </c>
      <c r="Y18" s="55">
        <v>8083</v>
      </c>
    </row>
    <row r="19" spans="2:25">
      <c r="B19" s="55" t="s">
        <v>49</v>
      </c>
      <c r="C19" s="55">
        <v>1582</v>
      </c>
      <c r="D19" s="55">
        <v>3101</v>
      </c>
      <c r="E19" s="55">
        <v>1341</v>
      </c>
      <c r="F19" s="55">
        <v>3077</v>
      </c>
      <c r="G19" s="55">
        <v>9101</v>
      </c>
      <c r="H19" s="55">
        <v>15070</v>
      </c>
      <c r="I19" s="55">
        <v>24171</v>
      </c>
      <c r="K19" s="55">
        <v>2368</v>
      </c>
      <c r="L19" s="55">
        <v>1952</v>
      </c>
      <c r="M19" s="55">
        <v>15</v>
      </c>
      <c r="N19" s="55">
        <v>201</v>
      </c>
      <c r="O19" s="55">
        <v>4536</v>
      </c>
      <c r="P19" s="55">
        <v>5377</v>
      </c>
      <c r="Q19" s="55">
        <v>9913</v>
      </c>
      <c r="S19" s="55">
        <v>-786</v>
      </c>
      <c r="T19" s="55">
        <v>1149</v>
      </c>
      <c r="U19" s="55">
        <v>1326</v>
      </c>
      <c r="V19" s="55">
        <v>2876</v>
      </c>
      <c r="W19" s="55">
        <v>4565</v>
      </c>
      <c r="X19" s="55">
        <v>9693</v>
      </c>
      <c r="Y19" s="55">
        <v>14258</v>
      </c>
    </row>
    <row r="20" spans="2:25">
      <c r="B20" s="55" t="s">
        <v>50</v>
      </c>
      <c r="C20" s="55">
        <v>2628</v>
      </c>
      <c r="D20" s="55">
        <v>2287</v>
      </c>
      <c r="E20" s="55">
        <v>4650</v>
      </c>
      <c r="F20" s="55">
        <v>3870</v>
      </c>
      <c r="G20" s="55">
        <v>13435</v>
      </c>
      <c r="H20" s="55">
        <v>55826</v>
      </c>
      <c r="I20" s="55">
        <v>69261</v>
      </c>
      <c r="K20" s="55">
        <v>5405</v>
      </c>
      <c r="L20" s="55">
        <v>2280</v>
      </c>
      <c r="M20" s="55">
        <v>78</v>
      </c>
      <c r="N20" s="55">
        <v>761</v>
      </c>
      <c r="O20" s="55">
        <v>8524</v>
      </c>
      <c r="P20" s="55">
        <v>4144</v>
      </c>
      <c r="Q20" s="55">
        <v>12668</v>
      </c>
      <c r="S20" s="55">
        <v>-2777</v>
      </c>
      <c r="T20" s="55">
        <v>7</v>
      </c>
      <c r="U20" s="55">
        <v>4572</v>
      </c>
      <c r="V20" s="55">
        <v>3109</v>
      </c>
      <c r="W20" s="55">
        <v>4911</v>
      </c>
      <c r="X20" s="55">
        <v>51682</v>
      </c>
      <c r="Y20" s="55">
        <v>56593</v>
      </c>
    </row>
    <row r="21" spans="2:25">
      <c r="B21" s="55" t="s">
        <v>51</v>
      </c>
      <c r="C21" s="55">
        <v>3143</v>
      </c>
      <c r="D21" s="55">
        <v>5939</v>
      </c>
      <c r="E21" s="55">
        <v>1166</v>
      </c>
      <c r="F21" s="55">
        <v>1729</v>
      </c>
      <c r="G21" s="55">
        <v>11977</v>
      </c>
      <c r="H21" s="55">
        <v>7290</v>
      </c>
      <c r="I21" s="55">
        <v>19267</v>
      </c>
      <c r="K21" s="55">
        <v>2278</v>
      </c>
      <c r="L21" s="55">
        <v>2383</v>
      </c>
      <c r="M21" s="55">
        <v>49</v>
      </c>
      <c r="N21" s="55">
        <v>648</v>
      </c>
      <c r="O21" s="55">
        <v>5358</v>
      </c>
      <c r="P21" s="55">
        <v>4979</v>
      </c>
      <c r="Q21" s="55">
        <v>10337</v>
      </c>
      <c r="S21" s="55">
        <v>865</v>
      </c>
      <c r="T21" s="55">
        <v>3556</v>
      </c>
      <c r="U21" s="55">
        <v>1117</v>
      </c>
      <c r="V21" s="55">
        <v>1081</v>
      </c>
      <c r="W21" s="55">
        <v>6619</v>
      </c>
      <c r="X21" s="55">
        <v>2311</v>
      </c>
      <c r="Y21" s="55">
        <v>8930</v>
      </c>
    </row>
    <row r="22" spans="2:25">
      <c r="B22" s="55" t="s">
        <v>52</v>
      </c>
      <c r="C22" s="55">
        <v>246</v>
      </c>
      <c r="D22" s="55">
        <v>237</v>
      </c>
      <c r="E22" s="55">
        <v>433</v>
      </c>
      <c r="F22" s="55">
        <v>172</v>
      </c>
      <c r="G22" s="55">
        <v>1088</v>
      </c>
      <c r="H22" s="55">
        <v>8095</v>
      </c>
      <c r="I22" s="55">
        <v>9183</v>
      </c>
      <c r="K22" s="55">
        <v>285</v>
      </c>
      <c r="L22" s="55">
        <v>256</v>
      </c>
      <c r="M22" s="55">
        <v>4</v>
      </c>
      <c r="N22" s="55">
        <v>2</v>
      </c>
      <c r="O22" s="55">
        <v>547</v>
      </c>
      <c r="P22" s="55">
        <v>1884</v>
      </c>
      <c r="Q22" s="55">
        <v>2431</v>
      </c>
      <c r="S22" s="55">
        <v>-39</v>
      </c>
      <c r="T22" s="55">
        <v>-19</v>
      </c>
      <c r="U22" s="55">
        <v>429</v>
      </c>
      <c r="V22" s="55">
        <v>170</v>
      </c>
      <c r="W22" s="55">
        <v>541</v>
      </c>
      <c r="X22" s="55">
        <v>6211</v>
      </c>
      <c r="Y22" s="55">
        <v>6752</v>
      </c>
    </row>
    <row r="23" spans="2:25">
      <c r="B23" s="55" t="s">
        <v>53</v>
      </c>
      <c r="C23" s="55">
        <v>800</v>
      </c>
      <c r="D23" s="55">
        <v>1112</v>
      </c>
      <c r="E23" s="55">
        <v>842</v>
      </c>
      <c r="F23" s="55">
        <v>0</v>
      </c>
      <c r="G23" s="55">
        <v>2754</v>
      </c>
      <c r="H23" s="55">
        <v>4065</v>
      </c>
      <c r="I23" s="55">
        <v>6819</v>
      </c>
      <c r="K23" s="55">
        <v>776</v>
      </c>
      <c r="L23" s="55">
        <v>450</v>
      </c>
      <c r="M23" s="55">
        <v>219</v>
      </c>
      <c r="N23" s="55">
        <v>0</v>
      </c>
      <c r="O23" s="55">
        <v>1445</v>
      </c>
      <c r="P23" s="55">
        <v>1530</v>
      </c>
      <c r="Q23" s="55">
        <v>2975</v>
      </c>
      <c r="S23" s="55">
        <v>24</v>
      </c>
      <c r="T23" s="55">
        <v>662</v>
      </c>
      <c r="U23" s="55">
        <v>623</v>
      </c>
      <c r="V23" s="55">
        <v>0</v>
      </c>
      <c r="W23" s="55">
        <v>1309</v>
      </c>
      <c r="X23" s="55">
        <v>2535</v>
      </c>
      <c r="Y23" s="55">
        <v>3844</v>
      </c>
    </row>
    <row r="24" spans="2:25">
      <c r="B24" s="55" t="s">
        <v>54</v>
      </c>
      <c r="C24" s="55">
        <v>843</v>
      </c>
      <c r="D24" s="55">
        <v>1048</v>
      </c>
      <c r="E24" s="55">
        <v>713</v>
      </c>
      <c r="F24" s="55">
        <v>101</v>
      </c>
      <c r="G24" s="55">
        <v>2705</v>
      </c>
      <c r="H24" s="55">
        <v>2733</v>
      </c>
      <c r="I24" s="55">
        <v>5438</v>
      </c>
      <c r="K24" s="55">
        <v>759</v>
      </c>
      <c r="L24" s="55">
        <v>606</v>
      </c>
      <c r="M24" s="55">
        <v>46</v>
      </c>
      <c r="N24" s="55">
        <v>1</v>
      </c>
      <c r="O24" s="55">
        <v>1412</v>
      </c>
      <c r="P24" s="55">
        <v>2474</v>
      </c>
      <c r="Q24" s="55">
        <v>3886</v>
      </c>
      <c r="S24" s="55">
        <v>84</v>
      </c>
      <c r="T24" s="55">
        <v>442</v>
      </c>
      <c r="U24" s="55">
        <v>667</v>
      </c>
      <c r="V24" s="55">
        <v>100</v>
      </c>
      <c r="W24" s="55">
        <v>1293</v>
      </c>
      <c r="X24" s="55">
        <v>259</v>
      </c>
      <c r="Y24" s="55">
        <v>1552</v>
      </c>
    </row>
    <row r="25" spans="2:25">
      <c r="B25" s="55" t="s">
        <v>55</v>
      </c>
      <c r="C25" s="55">
        <v>721</v>
      </c>
      <c r="D25" s="55">
        <v>843</v>
      </c>
      <c r="E25" s="55">
        <v>659</v>
      </c>
      <c r="F25" s="55">
        <v>0</v>
      </c>
      <c r="G25" s="55">
        <v>2223</v>
      </c>
      <c r="H25" s="55">
        <v>9954</v>
      </c>
      <c r="I25" s="55">
        <v>12177</v>
      </c>
      <c r="K25" s="55">
        <v>603</v>
      </c>
      <c r="L25" s="55">
        <v>645</v>
      </c>
      <c r="M25" s="55">
        <v>167</v>
      </c>
      <c r="N25" s="55">
        <v>0</v>
      </c>
      <c r="O25" s="55">
        <v>1415</v>
      </c>
      <c r="P25" s="55">
        <v>1823</v>
      </c>
      <c r="Q25" s="55">
        <v>3238</v>
      </c>
      <c r="S25" s="55">
        <v>118</v>
      </c>
      <c r="T25" s="55">
        <v>198</v>
      </c>
      <c r="U25" s="55">
        <v>492</v>
      </c>
      <c r="V25" s="55">
        <v>0</v>
      </c>
      <c r="W25" s="55">
        <v>808</v>
      </c>
      <c r="X25" s="55">
        <v>8131</v>
      </c>
      <c r="Y25" s="55">
        <v>8939</v>
      </c>
    </row>
    <row r="26" spans="2:25">
      <c r="B26" s="55" t="s">
        <v>56</v>
      </c>
      <c r="C26" s="55">
        <v>2036</v>
      </c>
      <c r="D26" s="55">
        <v>1087</v>
      </c>
      <c r="E26" s="55">
        <v>1866</v>
      </c>
      <c r="F26" s="55">
        <v>271</v>
      </c>
      <c r="G26" s="55">
        <v>5260</v>
      </c>
      <c r="H26" s="55">
        <v>16364</v>
      </c>
      <c r="I26" s="55">
        <v>21624</v>
      </c>
      <c r="K26" s="55">
        <v>1330</v>
      </c>
      <c r="L26" s="55">
        <v>1089</v>
      </c>
      <c r="M26" s="55">
        <v>1</v>
      </c>
      <c r="N26" s="55">
        <v>0</v>
      </c>
      <c r="O26" s="55">
        <v>2420</v>
      </c>
      <c r="P26" s="55">
        <v>5618</v>
      </c>
      <c r="Q26" s="55">
        <v>8038</v>
      </c>
      <c r="S26" s="55">
        <v>706</v>
      </c>
      <c r="T26" s="55">
        <v>-2</v>
      </c>
      <c r="U26" s="55">
        <v>1865</v>
      </c>
      <c r="V26" s="55">
        <v>271</v>
      </c>
      <c r="W26" s="55">
        <v>2840</v>
      </c>
      <c r="X26" s="55">
        <v>10746</v>
      </c>
      <c r="Y26" s="55">
        <v>13586</v>
      </c>
    </row>
    <row r="27" spans="2:25">
      <c r="B27" s="55" t="s">
        <v>57</v>
      </c>
      <c r="C27" s="55">
        <v>259</v>
      </c>
      <c r="D27" s="55">
        <v>366</v>
      </c>
      <c r="E27" s="55">
        <v>1032</v>
      </c>
      <c r="F27" s="55">
        <v>0</v>
      </c>
      <c r="G27" s="55">
        <v>1657</v>
      </c>
      <c r="H27" s="55">
        <v>2387</v>
      </c>
      <c r="I27" s="55">
        <v>4044</v>
      </c>
      <c r="K27" s="55">
        <v>306</v>
      </c>
      <c r="L27" s="55">
        <v>273</v>
      </c>
      <c r="M27" s="55">
        <v>191</v>
      </c>
      <c r="N27" s="55">
        <v>0</v>
      </c>
      <c r="O27" s="55">
        <v>770</v>
      </c>
      <c r="P27" s="55">
        <v>286</v>
      </c>
      <c r="Q27" s="55">
        <v>1056</v>
      </c>
      <c r="S27" s="55">
        <v>-47</v>
      </c>
      <c r="T27" s="55">
        <v>93</v>
      </c>
      <c r="U27" s="55">
        <v>841</v>
      </c>
      <c r="V27" s="55">
        <v>0</v>
      </c>
      <c r="W27" s="55">
        <v>887</v>
      </c>
      <c r="X27" s="55">
        <v>2101</v>
      </c>
      <c r="Y27" s="55">
        <v>2988</v>
      </c>
    </row>
    <row r="28" spans="2:25">
      <c r="B28" s="55" t="s">
        <v>58</v>
      </c>
      <c r="C28" s="55">
        <v>1027</v>
      </c>
      <c r="D28" s="55">
        <v>1744</v>
      </c>
      <c r="E28" s="55">
        <v>1934</v>
      </c>
      <c r="F28" s="55">
        <v>116</v>
      </c>
      <c r="G28" s="55">
        <v>4821</v>
      </c>
      <c r="H28" s="55">
        <v>4899</v>
      </c>
      <c r="I28" s="55">
        <v>9720</v>
      </c>
      <c r="K28" s="55">
        <v>1311</v>
      </c>
      <c r="L28" s="55">
        <v>1544</v>
      </c>
      <c r="M28" s="55">
        <v>2117</v>
      </c>
      <c r="N28" s="55">
        <v>7</v>
      </c>
      <c r="O28" s="55">
        <v>4979</v>
      </c>
      <c r="P28" s="55">
        <v>2203</v>
      </c>
      <c r="Q28" s="55">
        <v>7182</v>
      </c>
      <c r="S28" s="55">
        <v>-284</v>
      </c>
      <c r="T28" s="55">
        <v>200</v>
      </c>
      <c r="U28" s="55">
        <v>-183</v>
      </c>
      <c r="V28" s="55">
        <v>109</v>
      </c>
      <c r="W28" s="55">
        <v>-158</v>
      </c>
      <c r="X28" s="55">
        <v>2696</v>
      </c>
      <c r="Y28" s="55">
        <v>2538</v>
      </c>
    </row>
    <row r="29" spans="2:25">
      <c r="B29" s="55" t="s">
        <v>59</v>
      </c>
      <c r="C29" s="55">
        <v>662</v>
      </c>
      <c r="D29" s="55">
        <v>540</v>
      </c>
      <c r="E29" s="55">
        <v>2287</v>
      </c>
      <c r="F29" s="55">
        <v>2014</v>
      </c>
      <c r="G29" s="55">
        <v>5503</v>
      </c>
      <c r="H29" s="55">
        <v>5442</v>
      </c>
      <c r="I29" s="55">
        <v>10945</v>
      </c>
      <c r="K29" s="55">
        <v>1131</v>
      </c>
      <c r="L29" s="55">
        <v>702</v>
      </c>
      <c r="M29" s="55">
        <v>1059</v>
      </c>
      <c r="N29" s="55">
        <v>1009</v>
      </c>
      <c r="O29" s="55">
        <v>3901</v>
      </c>
      <c r="P29" s="55">
        <v>1294</v>
      </c>
      <c r="Q29" s="55">
        <v>5195</v>
      </c>
      <c r="S29" s="55">
        <v>-469</v>
      </c>
      <c r="T29" s="55">
        <v>-162</v>
      </c>
      <c r="U29" s="55">
        <v>1228</v>
      </c>
      <c r="V29" s="55">
        <v>1005</v>
      </c>
      <c r="W29" s="55">
        <v>1602</v>
      </c>
      <c r="X29" s="55">
        <v>4148</v>
      </c>
      <c r="Y29" s="55">
        <v>5750</v>
      </c>
    </row>
    <row r="30" spans="2:25">
      <c r="B30" s="55" t="s">
        <v>60</v>
      </c>
      <c r="C30" s="55">
        <v>795</v>
      </c>
      <c r="D30" s="55">
        <v>1114</v>
      </c>
      <c r="E30" s="55">
        <v>867</v>
      </c>
      <c r="F30" s="55">
        <v>33</v>
      </c>
      <c r="G30" s="55">
        <v>2809</v>
      </c>
      <c r="H30" s="55">
        <v>2839</v>
      </c>
      <c r="I30" s="55">
        <v>5648</v>
      </c>
      <c r="K30" s="55">
        <v>802</v>
      </c>
      <c r="L30" s="55">
        <v>719</v>
      </c>
      <c r="M30" s="55">
        <v>2</v>
      </c>
      <c r="N30" s="55">
        <v>6</v>
      </c>
      <c r="O30" s="55">
        <v>1529</v>
      </c>
      <c r="P30" s="55">
        <v>1586</v>
      </c>
      <c r="Q30" s="55">
        <v>3115</v>
      </c>
      <c r="S30" s="55">
        <v>-7</v>
      </c>
      <c r="T30" s="55">
        <v>395</v>
      </c>
      <c r="U30" s="55">
        <v>865</v>
      </c>
      <c r="V30" s="55">
        <v>27</v>
      </c>
      <c r="W30" s="55">
        <v>1280</v>
      </c>
      <c r="X30" s="55">
        <v>1253</v>
      </c>
      <c r="Y30" s="55">
        <v>2533</v>
      </c>
    </row>
    <row r="31" spans="2:25">
      <c r="B31" s="55" t="s">
        <v>61</v>
      </c>
      <c r="C31" s="55">
        <v>390</v>
      </c>
      <c r="D31" s="55">
        <v>1041</v>
      </c>
      <c r="E31" s="55">
        <v>179</v>
      </c>
      <c r="F31" s="55">
        <v>235</v>
      </c>
      <c r="G31" s="55">
        <v>1845</v>
      </c>
      <c r="H31" s="55">
        <v>2984</v>
      </c>
      <c r="I31" s="55">
        <v>4829</v>
      </c>
      <c r="K31" s="55">
        <v>171</v>
      </c>
      <c r="L31" s="55">
        <v>363</v>
      </c>
      <c r="M31" s="55">
        <v>0</v>
      </c>
      <c r="N31" s="55">
        <v>44</v>
      </c>
      <c r="O31" s="55">
        <v>578</v>
      </c>
      <c r="P31" s="55">
        <v>2064</v>
      </c>
      <c r="Q31" s="55">
        <v>2642</v>
      </c>
      <c r="S31" s="55">
        <v>219</v>
      </c>
      <c r="T31" s="55">
        <v>678</v>
      </c>
      <c r="U31" s="55">
        <v>179</v>
      </c>
      <c r="V31" s="55">
        <v>191</v>
      </c>
      <c r="W31" s="55">
        <v>1267</v>
      </c>
      <c r="X31" s="55">
        <v>920</v>
      </c>
      <c r="Y31" s="55">
        <v>2187</v>
      </c>
    </row>
    <row r="32" spans="2:25">
      <c r="B32" s="55" t="s">
        <v>62</v>
      </c>
      <c r="C32" s="55">
        <v>1018</v>
      </c>
      <c r="D32" s="55">
        <v>989</v>
      </c>
      <c r="E32" s="55">
        <v>448</v>
      </c>
      <c r="F32" s="55">
        <v>370</v>
      </c>
      <c r="G32" s="55">
        <v>2825</v>
      </c>
      <c r="H32" s="55">
        <v>2661</v>
      </c>
      <c r="I32" s="55">
        <v>5486</v>
      </c>
      <c r="K32" s="55">
        <v>887</v>
      </c>
      <c r="L32" s="55">
        <v>531</v>
      </c>
      <c r="M32" s="55">
        <v>0</v>
      </c>
      <c r="N32" s="55">
        <v>6</v>
      </c>
      <c r="O32" s="55">
        <v>1424</v>
      </c>
      <c r="P32" s="55">
        <v>1256</v>
      </c>
      <c r="Q32" s="55">
        <v>2680</v>
      </c>
      <c r="S32" s="55">
        <v>131</v>
      </c>
      <c r="T32" s="55">
        <v>458</v>
      </c>
      <c r="U32" s="55">
        <v>448</v>
      </c>
      <c r="V32" s="55">
        <v>364</v>
      </c>
      <c r="W32" s="55">
        <v>1401</v>
      </c>
      <c r="X32" s="55">
        <v>1405</v>
      </c>
      <c r="Y32" s="55">
        <v>2806</v>
      </c>
    </row>
    <row r="33" spans="2:25">
      <c r="B33" s="55" t="s">
        <v>63</v>
      </c>
      <c r="C33" s="55">
        <v>1019</v>
      </c>
      <c r="D33" s="55">
        <v>8028</v>
      </c>
      <c r="E33" s="55">
        <v>1764</v>
      </c>
      <c r="F33" s="55">
        <v>33</v>
      </c>
      <c r="G33" s="55">
        <v>10844</v>
      </c>
      <c r="H33" s="55">
        <v>16678</v>
      </c>
      <c r="I33" s="55">
        <v>27522</v>
      </c>
      <c r="K33" s="55">
        <v>1972</v>
      </c>
      <c r="L33" s="55">
        <v>5807</v>
      </c>
      <c r="M33" s="55">
        <v>1040</v>
      </c>
      <c r="N33" s="55">
        <v>24</v>
      </c>
      <c r="O33" s="55">
        <v>8843</v>
      </c>
      <c r="P33" s="55">
        <v>6232</v>
      </c>
      <c r="Q33" s="55">
        <v>15075</v>
      </c>
      <c r="S33" s="55">
        <v>-953</v>
      </c>
      <c r="T33" s="55">
        <v>2221</v>
      </c>
      <c r="U33" s="55">
        <v>724</v>
      </c>
      <c r="V33" s="55">
        <v>9</v>
      </c>
      <c r="W33" s="55">
        <v>2001</v>
      </c>
      <c r="X33" s="55">
        <v>10446</v>
      </c>
      <c r="Y33" s="55">
        <v>12447</v>
      </c>
    </row>
    <row r="34" spans="2:25">
      <c r="B34" s="55" t="s">
        <v>64</v>
      </c>
      <c r="C34" s="55">
        <v>641</v>
      </c>
      <c r="D34" s="55">
        <v>1033</v>
      </c>
      <c r="E34" s="55">
        <v>1219</v>
      </c>
      <c r="F34" s="55">
        <v>151</v>
      </c>
      <c r="G34" s="55">
        <v>3044</v>
      </c>
      <c r="H34" s="55">
        <v>1169</v>
      </c>
      <c r="I34" s="55">
        <v>4213</v>
      </c>
      <c r="K34" s="55">
        <v>785</v>
      </c>
      <c r="L34" s="55">
        <v>505</v>
      </c>
      <c r="M34" s="55">
        <v>184</v>
      </c>
      <c r="N34" s="55">
        <v>0</v>
      </c>
      <c r="O34" s="55">
        <v>1474</v>
      </c>
      <c r="P34" s="55">
        <v>320</v>
      </c>
      <c r="Q34" s="55">
        <v>1794</v>
      </c>
      <c r="S34" s="55">
        <v>-144</v>
      </c>
      <c r="T34" s="55">
        <v>528</v>
      </c>
      <c r="U34" s="55">
        <v>1035</v>
      </c>
      <c r="V34" s="55">
        <v>151</v>
      </c>
      <c r="W34" s="55">
        <v>1570</v>
      </c>
      <c r="X34" s="55">
        <v>849</v>
      </c>
      <c r="Y34" s="55">
        <v>2419</v>
      </c>
    </row>
    <row r="35" spans="2:25">
      <c r="B35" s="55" t="s">
        <v>65</v>
      </c>
      <c r="C35" s="55">
        <v>836</v>
      </c>
      <c r="D35" s="55">
        <v>139</v>
      </c>
      <c r="E35" s="55">
        <v>282</v>
      </c>
      <c r="F35" s="55">
        <v>0</v>
      </c>
      <c r="G35" s="55">
        <v>1257</v>
      </c>
      <c r="H35" s="55">
        <v>3658</v>
      </c>
      <c r="I35" s="55">
        <v>4915</v>
      </c>
      <c r="K35" s="55">
        <v>691</v>
      </c>
      <c r="L35" s="55">
        <v>0</v>
      </c>
      <c r="M35" s="55">
        <v>0</v>
      </c>
      <c r="N35" s="55">
        <v>0</v>
      </c>
      <c r="O35" s="55">
        <v>691</v>
      </c>
      <c r="P35" s="55">
        <v>1264</v>
      </c>
      <c r="Q35" s="55">
        <v>1955</v>
      </c>
      <c r="S35" s="55">
        <v>145</v>
      </c>
      <c r="T35" s="55">
        <v>139</v>
      </c>
      <c r="U35" s="55">
        <v>282</v>
      </c>
      <c r="V35" s="55">
        <v>0</v>
      </c>
      <c r="W35" s="55">
        <v>566</v>
      </c>
      <c r="X35" s="55">
        <v>2394</v>
      </c>
      <c r="Y35" s="55">
        <v>2960</v>
      </c>
    </row>
    <row r="36" spans="2:25">
      <c r="B36" s="55" t="s">
        <v>66</v>
      </c>
      <c r="C36" s="55">
        <v>604</v>
      </c>
      <c r="D36" s="55">
        <v>715</v>
      </c>
      <c r="E36" s="55">
        <v>1544</v>
      </c>
      <c r="F36" s="55">
        <v>284</v>
      </c>
      <c r="G36" s="55">
        <v>3147</v>
      </c>
      <c r="H36" s="55">
        <v>9142</v>
      </c>
      <c r="I36" s="55">
        <v>12289</v>
      </c>
      <c r="K36" s="55">
        <v>1427</v>
      </c>
      <c r="L36" s="55">
        <v>1357</v>
      </c>
      <c r="M36" s="55">
        <v>283</v>
      </c>
      <c r="N36" s="55">
        <v>120</v>
      </c>
      <c r="O36" s="55">
        <v>3187</v>
      </c>
      <c r="P36" s="55">
        <v>4640</v>
      </c>
      <c r="Q36" s="55">
        <v>7827</v>
      </c>
      <c r="S36" s="55">
        <v>-823</v>
      </c>
      <c r="T36" s="55">
        <v>-642</v>
      </c>
      <c r="U36" s="55">
        <v>1261</v>
      </c>
      <c r="V36" s="55">
        <v>164</v>
      </c>
      <c r="W36" s="55">
        <v>-40</v>
      </c>
      <c r="X36" s="55">
        <v>4502</v>
      </c>
      <c r="Y36" s="55">
        <v>4462</v>
      </c>
    </row>
    <row r="37" spans="2:25">
      <c r="B37" s="55">
        <v>1</v>
      </c>
      <c r="C37" s="55">
        <v>2</v>
      </c>
      <c r="D37" s="55">
        <v>3</v>
      </c>
      <c r="E37" s="55">
        <v>4</v>
      </c>
      <c r="F37" s="55">
        <v>5</v>
      </c>
      <c r="G37" s="55">
        <v>6</v>
      </c>
      <c r="H37" s="55">
        <v>7</v>
      </c>
      <c r="I37" s="55">
        <v>8</v>
      </c>
      <c r="J37" s="55">
        <v>9</v>
      </c>
      <c r="K37" s="55">
        <v>10</v>
      </c>
      <c r="L37" s="55">
        <v>11</v>
      </c>
      <c r="M37" s="55">
        <v>12</v>
      </c>
      <c r="N37" s="55">
        <v>13</v>
      </c>
      <c r="O37" s="55">
        <v>14</v>
      </c>
      <c r="P37" s="55">
        <v>15</v>
      </c>
      <c r="Q37" s="55">
        <v>16</v>
      </c>
      <c r="R37" s="55">
        <v>17</v>
      </c>
      <c r="S37" s="55">
        <v>18</v>
      </c>
      <c r="T37" s="55">
        <v>19</v>
      </c>
      <c r="U37" s="55">
        <v>20</v>
      </c>
      <c r="V37" s="55">
        <v>21</v>
      </c>
      <c r="W37" s="55">
        <v>22</v>
      </c>
      <c r="X37" s="55">
        <v>23</v>
      </c>
      <c r="Y37" s="55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X60"/>
  <sheetViews>
    <sheetView zoomScale="85" zoomScaleNormal="85" workbookViewId="0">
      <pane ySplit="1" topLeftCell="A2" activePane="bottomLeft" state="frozen"/>
      <selection activeCell="M3" sqref="M3"/>
      <selection pane="bottomLeft" activeCell="A53" sqref="A53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38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2</v>
      </c>
      <c r="D8" s="33">
        <v>73</v>
      </c>
      <c r="E8" s="33">
        <v>350</v>
      </c>
      <c r="F8" s="34">
        <f>SUM(D8:E8)</f>
        <v>423</v>
      </c>
      <c r="G8" s="33">
        <v>66</v>
      </c>
      <c r="H8" s="34">
        <f>SUM(C8,F8,G8)</f>
        <v>491</v>
      </c>
      <c r="I8" s="33">
        <v>10</v>
      </c>
      <c r="J8" s="33">
        <v>65</v>
      </c>
      <c r="K8" s="34">
        <f>SUM(I8:J8)</f>
        <v>75</v>
      </c>
      <c r="L8" s="33">
        <v>49</v>
      </c>
      <c r="M8" s="33">
        <v>3</v>
      </c>
      <c r="N8" s="33">
        <v>222</v>
      </c>
      <c r="O8" s="33">
        <v>0</v>
      </c>
      <c r="P8" s="34">
        <f>SUM(M8:O8)</f>
        <v>225</v>
      </c>
      <c r="Q8" s="33">
        <v>0</v>
      </c>
      <c r="R8" s="33">
        <v>92</v>
      </c>
      <c r="S8" s="33">
        <v>0</v>
      </c>
      <c r="T8" s="34">
        <f>SUM(Q8:S8)</f>
        <v>92</v>
      </c>
      <c r="U8" s="35">
        <f>SUM(H8,K8,L8,P8,T8)</f>
        <v>932</v>
      </c>
      <c r="V8" s="4"/>
      <c r="W8" s="11">
        <v>932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-4</v>
      </c>
      <c r="K11" s="34">
        <f>SUM(I11:J11)</f>
        <v>-4</v>
      </c>
      <c r="L11" s="33">
        <v>0</v>
      </c>
      <c r="M11" s="33">
        <v>0</v>
      </c>
      <c r="N11" s="33">
        <v>-5085</v>
      </c>
      <c r="O11" s="33">
        <v>0</v>
      </c>
      <c r="P11" s="34">
        <f>SUM(M11:O11)</f>
        <v>-5085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-5089</v>
      </c>
      <c r="W11" s="11">
        <v>-5089</v>
      </c>
      <c r="X11" s="12">
        <f t="shared" si="0"/>
        <v>0</v>
      </c>
    </row>
    <row r="12" spans="2:24" ht="12.75" customHeight="1">
      <c r="B12" s="39" t="s">
        <v>11</v>
      </c>
      <c r="C12" s="33">
        <v>62</v>
      </c>
      <c r="D12" s="33">
        <v>2746</v>
      </c>
      <c r="E12" s="33">
        <v>6059</v>
      </c>
      <c r="F12" s="34">
        <f>SUM(D12:E12)</f>
        <v>8805</v>
      </c>
      <c r="G12" s="33">
        <v>1296</v>
      </c>
      <c r="H12" s="34">
        <f>SUM(C12,F12,G12)</f>
        <v>10163</v>
      </c>
      <c r="I12" s="33">
        <v>153</v>
      </c>
      <c r="J12" s="33">
        <v>817</v>
      </c>
      <c r="K12" s="34">
        <f>SUM(I12:J12)</f>
        <v>970</v>
      </c>
      <c r="L12" s="33">
        <v>656</v>
      </c>
      <c r="M12" s="33">
        <v>175</v>
      </c>
      <c r="N12" s="33">
        <v>6698</v>
      </c>
      <c r="O12" s="33">
        <v>228</v>
      </c>
      <c r="P12" s="34">
        <f>SUM(M12:O12)</f>
        <v>7101</v>
      </c>
      <c r="Q12" s="33">
        <v>0</v>
      </c>
      <c r="R12" s="33">
        <v>1611</v>
      </c>
      <c r="S12" s="33">
        <v>0</v>
      </c>
      <c r="T12" s="34">
        <f>SUM(Q12:S12)</f>
        <v>1611</v>
      </c>
      <c r="U12" s="35">
        <f>SUM(H12,K12,L12,P12,T12)</f>
        <v>20501</v>
      </c>
      <c r="V12" s="4"/>
      <c r="W12" s="11">
        <v>20501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64</v>
      </c>
      <c r="D13" s="21">
        <f t="shared" si="1"/>
        <v>2819</v>
      </c>
      <c r="E13" s="21">
        <f t="shared" si="1"/>
        <v>6409</v>
      </c>
      <c r="F13" s="21">
        <f t="shared" si="1"/>
        <v>9228</v>
      </c>
      <c r="G13" s="21">
        <f t="shared" si="1"/>
        <v>1362</v>
      </c>
      <c r="H13" s="21">
        <f t="shared" si="1"/>
        <v>10654</v>
      </c>
      <c r="I13" s="21">
        <f t="shared" si="1"/>
        <v>163</v>
      </c>
      <c r="J13" s="21">
        <f t="shared" si="1"/>
        <v>878</v>
      </c>
      <c r="K13" s="21">
        <f t="shared" si="1"/>
        <v>1041</v>
      </c>
      <c r="L13" s="21">
        <f t="shared" si="1"/>
        <v>705</v>
      </c>
      <c r="M13" s="21">
        <f t="shared" si="1"/>
        <v>178</v>
      </c>
      <c r="N13" s="21">
        <f t="shared" si="1"/>
        <v>1835</v>
      </c>
      <c r="O13" s="21">
        <f t="shared" si="1"/>
        <v>228</v>
      </c>
      <c r="P13" s="21">
        <f t="shared" si="1"/>
        <v>2241</v>
      </c>
      <c r="Q13" s="21">
        <f t="shared" si="1"/>
        <v>0</v>
      </c>
      <c r="R13" s="21">
        <f t="shared" si="1"/>
        <v>1703</v>
      </c>
      <c r="S13" s="21">
        <f t="shared" si="1"/>
        <v>0</v>
      </c>
      <c r="T13" s="21">
        <f t="shared" si="1"/>
        <v>1703</v>
      </c>
      <c r="U13" s="22">
        <f t="shared" si="1"/>
        <v>16344</v>
      </c>
      <c r="V13" s="4"/>
      <c r="W13" s="11">
        <v>16344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64</v>
      </c>
      <c r="D16" s="21">
        <f t="shared" si="2"/>
        <v>2819</v>
      </c>
      <c r="E16" s="21">
        <f t="shared" si="2"/>
        <v>6409</v>
      </c>
      <c r="F16" s="21">
        <f t="shared" si="2"/>
        <v>9228</v>
      </c>
      <c r="G16" s="21">
        <f t="shared" si="2"/>
        <v>1362</v>
      </c>
      <c r="H16" s="21">
        <f t="shared" si="2"/>
        <v>10654</v>
      </c>
      <c r="I16" s="21">
        <f t="shared" si="2"/>
        <v>163</v>
      </c>
      <c r="J16" s="21">
        <f t="shared" si="2"/>
        <v>878</v>
      </c>
      <c r="K16" s="21">
        <f t="shared" si="2"/>
        <v>1041</v>
      </c>
      <c r="L16" s="21">
        <f t="shared" si="2"/>
        <v>705</v>
      </c>
      <c r="M16" s="21">
        <f t="shared" si="2"/>
        <v>178</v>
      </c>
      <c r="N16" s="21">
        <f t="shared" si="2"/>
        <v>1835</v>
      </c>
      <c r="O16" s="21">
        <f t="shared" si="2"/>
        <v>228</v>
      </c>
      <c r="P16" s="21">
        <f t="shared" si="2"/>
        <v>2241</v>
      </c>
      <c r="Q16" s="21">
        <f t="shared" si="2"/>
        <v>0</v>
      </c>
      <c r="R16" s="21">
        <f t="shared" si="2"/>
        <v>1703</v>
      </c>
      <c r="S16" s="21">
        <f t="shared" si="2"/>
        <v>0</v>
      </c>
      <c r="T16" s="21">
        <f t="shared" si="2"/>
        <v>1703</v>
      </c>
      <c r="U16" s="35">
        <f>SUM(H16,K16,L16,P16,T16)</f>
        <v>16344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-333</v>
      </c>
      <c r="E22" s="33">
        <v>-184</v>
      </c>
      <c r="F22" s="34">
        <f>SUM(D22:E22)</f>
        <v>-517</v>
      </c>
      <c r="G22" s="33">
        <v>-42</v>
      </c>
      <c r="H22" s="34">
        <f>SUM(C22,F22,G22)</f>
        <v>-559</v>
      </c>
      <c r="I22" s="33">
        <v>0</v>
      </c>
      <c r="J22" s="33">
        <v>-191</v>
      </c>
      <c r="K22" s="34">
        <f>SUM(I22:J22)</f>
        <v>-191</v>
      </c>
      <c r="L22" s="33">
        <v>-1052</v>
      </c>
      <c r="M22" s="33">
        <v>0</v>
      </c>
      <c r="N22" s="33">
        <v>-36</v>
      </c>
      <c r="O22" s="33">
        <v>-40</v>
      </c>
      <c r="P22" s="34">
        <f>SUM(M22:O22)</f>
        <v>-76</v>
      </c>
      <c r="Q22" s="33">
        <v>0</v>
      </c>
      <c r="R22" s="33">
        <v>-258</v>
      </c>
      <c r="S22" s="33">
        <v>0</v>
      </c>
      <c r="T22" s="34">
        <f>SUM(Q22:S22)</f>
        <v>-258</v>
      </c>
      <c r="U22" s="35">
        <f>SUM(H22,K22,L22,P22,T22)</f>
        <v>-2136</v>
      </c>
      <c r="V22" s="4"/>
      <c r="W22" s="11">
        <v>-2136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-333</v>
      </c>
      <c r="E23" s="21">
        <f t="shared" si="3"/>
        <v>-184</v>
      </c>
      <c r="F23" s="21">
        <f t="shared" si="3"/>
        <v>-517</v>
      </c>
      <c r="G23" s="21">
        <f t="shared" si="3"/>
        <v>-42</v>
      </c>
      <c r="H23" s="21">
        <f t="shared" si="3"/>
        <v>-559</v>
      </c>
      <c r="I23" s="21">
        <f t="shared" si="3"/>
        <v>0</v>
      </c>
      <c r="J23" s="21">
        <f t="shared" si="3"/>
        <v>-191</v>
      </c>
      <c r="K23" s="21">
        <f t="shared" si="3"/>
        <v>-191</v>
      </c>
      <c r="L23" s="21">
        <f t="shared" si="3"/>
        <v>-1052</v>
      </c>
      <c r="M23" s="21">
        <f t="shared" si="3"/>
        <v>0</v>
      </c>
      <c r="N23" s="21">
        <f t="shared" si="3"/>
        <v>-36</v>
      </c>
      <c r="O23" s="21">
        <f t="shared" si="3"/>
        <v>-40</v>
      </c>
      <c r="P23" s="21">
        <f t="shared" si="3"/>
        <v>-76</v>
      </c>
      <c r="Q23" s="21">
        <f t="shared" si="3"/>
        <v>0</v>
      </c>
      <c r="R23" s="21">
        <f t="shared" si="3"/>
        <v>-258</v>
      </c>
      <c r="S23" s="21">
        <f t="shared" si="3"/>
        <v>0</v>
      </c>
      <c r="T23" s="21">
        <f t="shared" si="3"/>
        <v>-258</v>
      </c>
      <c r="U23" s="22">
        <f>SUM(H23,K23,L23,P23,T23)</f>
        <v>-2136</v>
      </c>
      <c r="V23" s="4"/>
      <c r="W23" s="11">
        <v>-2136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-333</v>
      </c>
      <c r="E26" s="21">
        <f t="shared" si="4"/>
        <v>-184</v>
      </c>
      <c r="F26" s="21">
        <f t="shared" si="4"/>
        <v>-517</v>
      </c>
      <c r="G26" s="21">
        <f t="shared" si="4"/>
        <v>-42</v>
      </c>
      <c r="H26" s="21">
        <f t="shared" si="4"/>
        <v>-559</v>
      </c>
      <c r="I26" s="21">
        <f t="shared" si="4"/>
        <v>0</v>
      </c>
      <c r="J26" s="21">
        <f t="shared" si="4"/>
        <v>-191</v>
      </c>
      <c r="K26" s="21">
        <f t="shared" si="4"/>
        <v>-191</v>
      </c>
      <c r="L26" s="21">
        <f t="shared" si="4"/>
        <v>-1052</v>
      </c>
      <c r="M26" s="21">
        <f t="shared" si="4"/>
        <v>0</v>
      </c>
      <c r="N26" s="21">
        <f t="shared" si="4"/>
        <v>-36</v>
      </c>
      <c r="O26" s="21">
        <f t="shared" si="4"/>
        <v>-40</v>
      </c>
      <c r="P26" s="21">
        <f t="shared" si="4"/>
        <v>-76</v>
      </c>
      <c r="Q26" s="21">
        <f t="shared" si="4"/>
        <v>0</v>
      </c>
      <c r="R26" s="21">
        <f t="shared" si="4"/>
        <v>-258</v>
      </c>
      <c r="S26" s="21">
        <f t="shared" si="4"/>
        <v>0</v>
      </c>
      <c r="T26" s="21">
        <f t="shared" si="4"/>
        <v>-258</v>
      </c>
      <c r="U26" s="22">
        <f>SUM(H26,K26,L26,P26,T26)</f>
        <v>-2136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64</v>
      </c>
      <c r="D28" s="17">
        <f t="shared" si="5"/>
        <v>2486</v>
      </c>
      <c r="E28" s="17">
        <f t="shared" si="5"/>
        <v>6225</v>
      </c>
      <c r="F28" s="17">
        <f t="shared" si="5"/>
        <v>8711</v>
      </c>
      <c r="G28" s="17">
        <f t="shared" si="5"/>
        <v>1320</v>
      </c>
      <c r="H28" s="17">
        <f t="shared" si="5"/>
        <v>10095</v>
      </c>
      <c r="I28" s="17">
        <f t="shared" si="5"/>
        <v>163</v>
      </c>
      <c r="J28" s="17">
        <f t="shared" si="5"/>
        <v>687</v>
      </c>
      <c r="K28" s="17">
        <f t="shared" si="5"/>
        <v>850</v>
      </c>
      <c r="L28" s="17">
        <f t="shared" si="5"/>
        <v>-347</v>
      </c>
      <c r="M28" s="17">
        <f t="shared" si="5"/>
        <v>178</v>
      </c>
      <c r="N28" s="17">
        <f t="shared" si="5"/>
        <v>1799</v>
      </c>
      <c r="O28" s="17">
        <f t="shared" si="5"/>
        <v>188</v>
      </c>
      <c r="P28" s="17">
        <f t="shared" si="5"/>
        <v>2165</v>
      </c>
      <c r="Q28" s="17">
        <f t="shared" si="5"/>
        <v>0</v>
      </c>
      <c r="R28" s="17">
        <f t="shared" si="5"/>
        <v>1445</v>
      </c>
      <c r="S28" s="17">
        <f t="shared" si="5"/>
        <v>0</v>
      </c>
      <c r="T28" s="17">
        <f t="shared" si="5"/>
        <v>1445</v>
      </c>
      <c r="U28" s="18">
        <f t="shared" si="5"/>
        <v>14208</v>
      </c>
      <c r="V28" s="4"/>
      <c r="W28" s="11">
        <v>14208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66</v>
      </c>
      <c r="D33" s="38">
        <v>1980</v>
      </c>
      <c r="E33" s="38">
        <v>5042</v>
      </c>
      <c r="F33" s="38">
        <v>7022</v>
      </c>
      <c r="G33" s="38">
        <v>1752</v>
      </c>
      <c r="H33" s="38">
        <v>8840</v>
      </c>
      <c r="I33" s="38">
        <v>316</v>
      </c>
      <c r="J33" s="38">
        <v>755</v>
      </c>
      <c r="K33" s="38">
        <v>1071</v>
      </c>
      <c r="L33" s="38">
        <v>726</v>
      </c>
      <c r="M33" s="38">
        <v>183</v>
      </c>
      <c r="N33" s="38">
        <v>2155</v>
      </c>
      <c r="O33" s="38">
        <v>307</v>
      </c>
      <c r="P33" s="38">
        <v>2645</v>
      </c>
      <c r="Q33" s="38">
        <v>0</v>
      </c>
      <c r="R33" s="38">
        <v>1916</v>
      </c>
      <c r="S33" s="38">
        <v>0</v>
      </c>
      <c r="T33" s="38">
        <v>1916</v>
      </c>
      <c r="U33" s="38">
        <v>15198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-61</v>
      </c>
      <c r="E34" s="38">
        <v>-172</v>
      </c>
      <c r="F34" s="38">
        <v>-233</v>
      </c>
      <c r="G34" s="38">
        <v>-31</v>
      </c>
      <c r="H34" s="38">
        <v>-264</v>
      </c>
      <c r="I34" s="38">
        <v>0</v>
      </c>
      <c r="J34" s="38">
        <v>-122</v>
      </c>
      <c r="K34" s="38">
        <v>-122</v>
      </c>
      <c r="L34" s="38">
        <v>-1089</v>
      </c>
      <c r="M34" s="38">
        <v>0</v>
      </c>
      <c r="N34" s="38">
        <v>-96</v>
      </c>
      <c r="O34" s="38">
        <v>-40</v>
      </c>
      <c r="P34" s="38">
        <v>-136</v>
      </c>
      <c r="Q34" s="38">
        <v>0</v>
      </c>
      <c r="R34" s="38">
        <v>-250</v>
      </c>
      <c r="S34" s="38">
        <v>0</v>
      </c>
      <c r="T34" s="38">
        <v>-250</v>
      </c>
      <c r="U34" s="38">
        <v>-1861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66</v>
      </c>
      <c r="D35" s="38">
        <v>1919</v>
      </c>
      <c r="E35" s="38">
        <v>4870</v>
      </c>
      <c r="F35" s="38">
        <v>6789</v>
      </c>
      <c r="G35" s="38">
        <v>1721</v>
      </c>
      <c r="H35" s="38">
        <v>8576</v>
      </c>
      <c r="I35" s="38">
        <v>316</v>
      </c>
      <c r="J35" s="38">
        <v>633</v>
      </c>
      <c r="K35" s="38">
        <v>949</v>
      </c>
      <c r="L35" s="38">
        <v>-363</v>
      </c>
      <c r="M35" s="38">
        <v>183</v>
      </c>
      <c r="N35" s="38">
        <v>2059</v>
      </c>
      <c r="O35" s="38">
        <v>267</v>
      </c>
      <c r="P35" s="38">
        <v>2509</v>
      </c>
      <c r="Q35" s="38">
        <v>0</v>
      </c>
      <c r="R35" s="38">
        <v>1666</v>
      </c>
      <c r="S35" s="38">
        <v>0</v>
      </c>
      <c r="T35" s="38">
        <v>1666</v>
      </c>
      <c r="U35" s="38">
        <v>13337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1369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737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594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2700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4" spans="2:21">
      <c r="C54" s="69">
        <f>C16-C33</f>
        <v>-2</v>
      </c>
      <c r="D54" s="69">
        <f>D16-D33</f>
        <v>839</v>
      </c>
      <c r="E54" s="69">
        <f>E16-E33</f>
        <v>1367</v>
      </c>
      <c r="F54" s="69">
        <f>F16-F33</f>
        <v>2206</v>
      </c>
      <c r="G54" s="69">
        <f>G16-G33</f>
        <v>-390</v>
      </c>
      <c r="H54" s="69">
        <f>H16-H33</f>
        <v>1814</v>
      </c>
      <c r="I54" s="69">
        <f>I16-I33</f>
        <v>-153</v>
      </c>
      <c r="J54" s="69">
        <f>J16-J33</f>
        <v>123</v>
      </c>
      <c r="K54" s="69">
        <f>K16-K33</f>
        <v>-30</v>
      </c>
      <c r="L54" s="69">
        <f>L16-L33</f>
        <v>-21</v>
      </c>
      <c r="M54" s="69">
        <f>M16-M33</f>
        <v>-5</v>
      </c>
      <c r="N54" s="69">
        <f>N16-N33</f>
        <v>-320</v>
      </c>
      <c r="O54" s="69">
        <f>O16-O33</f>
        <v>-79</v>
      </c>
      <c r="P54" s="69">
        <f>P16-P33</f>
        <v>-404</v>
      </c>
      <c r="Q54" s="69">
        <f>Q16-Q33</f>
        <v>0</v>
      </c>
      <c r="R54" s="69">
        <f>R16-R33</f>
        <v>-213</v>
      </c>
      <c r="S54" s="69">
        <f>S16-S33</f>
        <v>0</v>
      </c>
      <c r="T54" s="69">
        <f>T16-T33</f>
        <v>-213</v>
      </c>
      <c r="U54" s="69">
        <f>U16-U33</f>
        <v>1146</v>
      </c>
    </row>
    <row r="55" spans="2:21">
      <c r="C55" s="69">
        <f>C26-C34</f>
        <v>0</v>
      </c>
      <c r="D55" s="69">
        <f>D26-D34</f>
        <v>-272</v>
      </c>
      <c r="E55" s="69">
        <f>E26-E34</f>
        <v>-12</v>
      </c>
      <c r="F55" s="69">
        <f>F26-F34</f>
        <v>-284</v>
      </c>
      <c r="G55" s="69">
        <f>G26-G34</f>
        <v>-11</v>
      </c>
      <c r="H55" s="69">
        <f>H26-H34</f>
        <v>-295</v>
      </c>
      <c r="I55" s="69">
        <f>I26-I34</f>
        <v>0</v>
      </c>
      <c r="J55" s="69">
        <f>J26-J34</f>
        <v>-69</v>
      </c>
      <c r="K55" s="69">
        <f>K26-K34</f>
        <v>-69</v>
      </c>
      <c r="L55" s="69">
        <f>L26-L34</f>
        <v>37</v>
      </c>
      <c r="M55" s="69">
        <f>M26-M34</f>
        <v>0</v>
      </c>
      <c r="N55" s="69">
        <f>N26-N34</f>
        <v>60</v>
      </c>
      <c r="O55" s="69">
        <f>O26-O34</f>
        <v>0</v>
      </c>
      <c r="P55" s="69">
        <f>P26-P34</f>
        <v>60</v>
      </c>
      <c r="Q55" s="69">
        <f>Q26-Q34</f>
        <v>0</v>
      </c>
      <c r="R55" s="69">
        <f>R26-R34</f>
        <v>-8</v>
      </c>
      <c r="S55" s="69">
        <f>S26-S34</f>
        <v>0</v>
      </c>
      <c r="T55" s="69">
        <f>T26-T34</f>
        <v>-8</v>
      </c>
      <c r="U55" s="69">
        <f>U26-U34</f>
        <v>-275</v>
      </c>
    </row>
    <row r="56" spans="2:21">
      <c r="C56" s="69">
        <f>C28-C35</f>
        <v>-2</v>
      </c>
      <c r="D56" s="69">
        <f>D28-D35</f>
        <v>567</v>
      </c>
      <c r="E56" s="69">
        <f>E28-E35</f>
        <v>1355</v>
      </c>
      <c r="F56" s="69">
        <f>F28-F35</f>
        <v>1922</v>
      </c>
      <c r="G56" s="69">
        <f>G28-G35</f>
        <v>-401</v>
      </c>
      <c r="H56" s="69">
        <f>H28-H35</f>
        <v>1519</v>
      </c>
      <c r="I56" s="69">
        <f>I28-I35</f>
        <v>-153</v>
      </c>
      <c r="J56" s="69">
        <f>J28-J35</f>
        <v>54</v>
      </c>
      <c r="K56" s="69">
        <f>K28-K35</f>
        <v>-99</v>
      </c>
      <c r="L56" s="69">
        <f>L28-L35</f>
        <v>16</v>
      </c>
      <c r="M56" s="69">
        <f>M28-M35</f>
        <v>-5</v>
      </c>
      <c r="N56" s="69">
        <f>N28-N35</f>
        <v>-260</v>
      </c>
      <c r="O56" s="69">
        <f>O28-O35</f>
        <v>-79</v>
      </c>
      <c r="P56" s="69">
        <f>P28-P35</f>
        <v>-344</v>
      </c>
      <c r="Q56" s="69">
        <f>Q28-Q35</f>
        <v>0</v>
      </c>
      <c r="R56" s="69">
        <f>R28-R35</f>
        <v>-221</v>
      </c>
      <c r="S56" s="69">
        <f>S28-S35</f>
        <v>0</v>
      </c>
      <c r="T56" s="69">
        <f>T28-T35</f>
        <v>-221</v>
      </c>
      <c r="U56" s="69">
        <f>U28-U35</f>
        <v>871</v>
      </c>
    </row>
    <row r="57" spans="2:21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2:21">
      <c r="C58" s="68" t="str">
        <f>IF(AND(OR(C54&gt;1000,C54&lt;-1000),IF(ISERROR(C54/C33),TRUE,OR(C54/C33&gt;0.05,C54/C33&lt;-0.05))),"FLAG","IGNORE")</f>
        <v>IGNORE</v>
      </c>
      <c r="D58" s="68" t="str">
        <f>IF(AND(OR(D54&gt;1000,D54&lt;-1000),IF(ISERROR(D54/D33),TRUE,OR(D54/D33&gt;0.05,D54/D33&lt;-0.05))),"FLAG","IGNORE")</f>
        <v>IGNORE</v>
      </c>
      <c r="E58" s="68" t="str">
        <f>IF(AND(OR(E54&gt;1000,E54&lt;-1000),IF(ISERROR(E54/E33),TRUE,OR(E54/E33&gt;0.05,E54/E33&lt;-0.05))),"FLAG","IGNORE")</f>
        <v>FLAG</v>
      </c>
      <c r="F58" s="68" t="str">
        <f>IF(AND(OR(F54&gt;1000,F54&lt;-1000),IF(ISERROR(F54/F33),TRUE,OR(F54/F33&gt;0.05,F54/F33&lt;-0.05))),"FLAG","IGNORE")</f>
        <v>FLAG</v>
      </c>
      <c r="G58" s="68" t="str">
        <f>IF(AND(OR(G54&gt;1000,G54&lt;-1000),IF(ISERROR(G54/G33),TRUE,OR(G54/G33&gt;0.05,G54/G33&lt;-0.05))),"FLAG","IGNORE")</f>
        <v>IGNORE</v>
      </c>
      <c r="H58" s="68" t="str">
        <f>IF(AND(OR(H54&gt;1000,H54&lt;-1000),IF(ISERROR(H54/H33),TRUE,OR(H54/H33&gt;0.05,H54/H33&lt;-0.05))),"FLAG","IGNORE")</f>
        <v>FLAG</v>
      </c>
      <c r="I58" s="68" t="str">
        <f>IF(AND(OR(I54&gt;1000,I54&lt;-1000),IF(ISERROR(I54/I33),TRUE,OR(I54/I33&gt;0.05,I54/I33&lt;-0.05))),"FLAG","IGNORE")</f>
        <v>IGNORE</v>
      </c>
      <c r="J58" s="68" t="str">
        <f>IF(AND(OR(J54&gt;1000,J54&lt;-1000),IF(ISERROR(J54/J33),TRUE,OR(J54/J33&gt;0.05,J54/J33&lt;-0.05))),"FLAG","IGNORE")</f>
        <v>IGNORE</v>
      </c>
      <c r="K58" s="68" t="str">
        <f>IF(AND(OR(K54&gt;1000,K54&lt;-1000),IF(ISERROR(K54/K33),TRUE,OR(K54/K33&gt;0.05,K54/K33&lt;-0.05))),"FLAG","IGNORE")</f>
        <v>IGNORE</v>
      </c>
      <c r="L58" s="68" t="str">
        <f>IF(AND(OR(L54&gt;1000,L54&lt;-1000),IF(ISERROR(L54/L33),TRUE,OR(L54/L33&gt;0.05,L54/L33&lt;-0.05))),"FLAG","IGNORE")</f>
        <v>IGNORE</v>
      </c>
      <c r="M58" s="68" t="str">
        <f>IF(AND(OR(M54&gt;1000,M54&lt;-1000),IF(ISERROR(M54/M33),TRUE,OR(M54/M33&gt;0.05,M54/M33&lt;-0.05))),"FLAG","IGNORE")</f>
        <v>IGNORE</v>
      </c>
      <c r="N58" s="68" t="str">
        <f>IF(AND(OR(N54&gt;1000,N54&lt;-1000),IF(ISERROR(N54/N33),TRUE,OR(N54/N33&gt;0.05,N54/N33&lt;-0.05))),"FLAG","IGNORE")</f>
        <v>IGNORE</v>
      </c>
      <c r="O58" s="68" t="str">
        <f>IF(AND(OR(O54&gt;1000,O54&lt;-1000),IF(ISERROR(O54/O33),TRUE,OR(O54/O33&gt;0.05,O54/O33&lt;-0.05))),"FLAG","IGNORE")</f>
        <v>IGNORE</v>
      </c>
      <c r="P58" s="68" t="str">
        <f>IF(AND(OR(P54&gt;1000,P54&lt;-1000),IF(ISERROR(P54/P33),TRUE,OR(P54/P33&gt;0.05,P54/P33&lt;-0.05))),"FLAG","IGNORE")</f>
        <v>IGNORE</v>
      </c>
      <c r="Q58" s="68" t="str">
        <f>IF(AND(OR(Q54&gt;1000,Q54&lt;-1000),IF(ISERROR(Q54/Q33),TRUE,OR(Q54/Q33&gt;0.05,Q54/Q33&lt;-0.05))),"FLAG","IGNORE")</f>
        <v>IGNORE</v>
      </c>
      <c r="R58" s="68" t="str">
        <f>IF(AND(OR(R54&gt;1000,R54&lt;-1000),IF(ISERROR(R54/R33),TRUE,OR(R54/R33&gt;0.05,R54/R33&lt;-0.05))),"FLAG","IGNORE")</f>
        <v>IGNORE</v>
      </c>
      <c r="S58" s="68" t="str">
        <f>IF(AND(OR(S54&gt;1000,S54&lt;-1000),IF(ISERROR(S54/S33),TRUE,OR(S54/S33&gt;0.05,S54/S33&lt;-0.05))),"FLAG","IGNORE")</f>
        <v>IGNORE</v>
      </c>
      <c r="T58" s="68" t="str">
        <f>IF(AND(OR(T54&gt;1000,T54&lt;-1000),IF(ISERROR(T54/T33),TRUE,OR(T54/T33&gt;0.05,T54/T33&lt;-0.05))),"FLAG","IGNORE")</f>
        <v>IGNORE</v>
      </c>
      <c r="U58" s="68" t="str">
        <f>IF(AND(OR(U54&gt;1000,U54&lt;-1000),IF(ISERROR(U54/U33),TRUE,OR(U54/U33&gt;0.05,U54/U33&lt;-0.05))),"FLAG","IGNORE")</f>
        <v>FLAG</v>
      </c>
    </row>
    <row r="59" spans="2:21">
      <c r="C59" s="68" t="str">
        <f>IF(AND(OR(C55&gt;1000,C55&lt;-1000),IF(ISERROR(C55/C34),TRUE,OR(C55/C34&gt;0.05,C55/C34&lt;-0.05))),"FLAG","IGNORE")</f>
        <v>IGNORE</v>
      </c>
      <c r="D59" s="68" t="str">
        <f>IF(AND(OR(D55&gt;1000,D55&lt;-1000),IF(ISERROR(D55/D34),TRUE,OR(D55/D34&gt;0.05,D55/D34&lt;-0.05))),"FLAG","IGNORE")</f>
        <v>IGNORE</v>
      </c>
      <c r="E59" s="68" t="str">
        <f>IF(AND(OR(E55&gt;1000,E55&lt;-1000),IF(ISERROR(E55/E34),TRUE,OR(E55/E34&gt;0.05,E55/E34&lt;-0.05))),"FLAG","IGNORE")</f>
        <v>IGNORE</v>
      </c>
      <c r="F59" s="68" t="str">
        <f>IF(AND(OR(F55&gt;1000,F55&lt;-1000),IF(ISERROR(F55/F34),TRUE,OR(F55/F34&gt;0.05,F55/F34&lt;-0.05))),"FLAG","IGNORE")</f>
        <v>IGNORE</v>
      </c>
      <c r="G59" s="68" t="str">
        <f>IF(AND(OR(G55&gt;1000,G55&lt;-1000),IF(ISERROR(G55/G34),TRUE,OR(G55/G34&gt;0.05,G55/G34&lt;-0.05))),"FLAG","IGNORE")</f>
        <v>IGNORE</v>
      </c>
      <c r="H59" s="68" t="str">
        <f>IF(AND(OR(H55&gt;1000,H55&lt;-1000),IF(ISERROR(H55/H34),TRUE,OR(H55/H34&gt;0.05,H55/H34&lt;-0.05))),"FLAG","IGNORE")</f>
        <v>IGNORE</v>
      </c>
      <c r="I59" s="68" t="str">
        <f>IF(AND(OR(I55&gt;1000,I55&lt;-1000),IF(ISERROR(I55/I34),TRUE,OR(I55/I34&gt;0.05,I55/I34&lt;-0.05))),"FLAG","IGNORE")</f>
        <v>IGNORE</v>
      </c>
      <c r="J59" s="68" t="str">
        <f>IF(AND(OR(J55&gt;1000,J55&lt;-1000),IF(ISERROR(J55/J34),TRUE,OR(J55/J34&gt;0.05,J55/J34&lt;-0.05))),"FLAG","IGNORE")</f>
        <v>IGNORE</v>
      </c>
      <c r="K59" s="68" t="str">
        <f>IF(AND(OR(K55&gt;1000,K55&lt;-1000),IF(ISERROR(K55/K34),TRUE,OR(K55/K34&gt;0.05,K55/K34&lt;-0.05))),"FLAG","IGNORE")</f>
        <v>IGNORE</v>
      </c>
      <c r="L59" s="68" t="str">
        <f>IF(AND(OR(L55&gt;1000,L55&lt;-1000),IF(ISERROR(L55/L34),TRUE,OR(L55/L34&gt;0.05,L55/L34&lt;-0.05))),"FLAG","IGNORE")</f>
        <v>IGNORE</v>
      </c>
      <c r="M59" s="68" t="str">
        <f>IF(AND(OR(M55&gt;1000,M55&lt;-1000),IF(ISERROR(M55/M34),TRUE,OR(M55/M34&gt;0.05,M55/M34&lt;-0.05))),"FLAG","IGNORE")</f>
        <v>IGNORE</v>
      </c>
      <c r="N59" s="68" t="str">
        <f>IF(AND(OR(N55&gt;1000,N55&lt;-1000),IF(ISERROR(N55/N34),TRUE,OR(N55/N34&gt;0.05,N55/N34&lt;-0.05))),"FLAG","IGNORE")</f>
        <v>IGNORE</v>
      </c>
      <c r="O59" s="68" t="str">
        <f>IF(AND(OR(O55&gt;1000,O55&lt;-1000),IF(ISERROR(O55/O34),TRUE,OR(O55/O34&gt;0.05,O55/O34&lt;-0.05))),"FLAG","IGNORE")</f>
        <v>IGNORE</v>
      </c>
      <c r="P59" s="68" t="str">
        <f>IF(AND(OR(P55&gt;1000,P55&lt;-1000),IF(ISERROR(P55/P34),TRUE,OR(P55/P34&gt;0.05,P55/P34&lt;-0.05))),"FLAG","IGNORE")</f>
        <v>IGNORE</v>
      </c>
      <c r="Q59" s="68" t="str">
        <f>IF(AND(OR(Q55&gt;1000,Q55&lt;-1000),IF(ISERROR(Q55/Q34),TRUE,OR(Q55/Q34&gt;0.05,Q55/Q34&lt;-0.05))),"FLAG","IGNORE")</f>
        <v>IGNORE</v>
      </c>
      <c r="R59" s="68" t="str">
        <f>IF(AND(OR(R55&gt;1000,R55&lt;-1000),IF(ISERROR(R55/R34),TRUE,OR(R55/R34&gt;0.05,R55/R34&lt;-0.05))),"FLAG","IGNORE")</f>
        <v>IGNORE</v>
      </c>
      <c r="S59" s="68" t="str">
        <f>IF(AND(OR(S55&gt;1000,S55&lt;-1000),IF(ISERROR(S55/S34),TRUE,OR(S55/S34&gt;0.05,S55/S34&lt;-0.05))),"FLAG","IGNORE")</f>
        <v>IGNORE</v>
      </c>
      <c r="T59" s="68" t="str">
        <f>IF(AND(OR(T55&gt;1000,T55&lt;-1000),IF(ISERROR(T55/T34),TRUE,OR(T55/T34&gt;0.05,T55/T34&lt;-0.05))),"FLAG","IGNORE")</f>
        <v>IGNORE</v>
      </c>
      <c r="U59" s="68" t="str">
        <f>IF(AND(OR(U55&gt;1000,U55&lt;-1000),IF(ISERROR(U55/U34),TRUE,OR(U55/U34&gt;0.05,U55/U34&lt;-0.05))),"FLAG","IGNORE")</f>
        <v>IGNORE</v>
      </c>
    </row>
    <row r="60" spans="2:21">
      <c r="C60" s="68" t="str">
        <f>IF(AND(OR(C56&gt;1000,C56&lt;-1000),IF(ISERROR(C56/C35),TRUE,OR(C56/C35&gt;0.05,C56/C35&lt;-0.05))),"FLAG","IGNORE")</f>
        <v>IGNORE</v>
      </c>
      <c r="D60" s="68" t="str">
        <f>IF(AND(OR(D56&gt;1000,D56&lt;-1000),IF(ISERROR(D56/D35),TRUE,OR(D56/D35&gt;0.05,D56/D35&lt;-0.05))),"FLAG","IGNORE")</f>
        <v>IGNORE</v>
      </c>
      <c r="E60" s="68" t="str">
        <f>IF(AND(OR(E56&gt;1000,E56&lt;-1000),IF(ISERROR(E56/E35),TRUE,OR(E56/E35&gt;0.05,E56/E35&lt;-0.05))),"FLAG","IGNORE")</f>
        <v>FLAG</v>
      </c>
      <c r="F60" s="68" t="str">
        <f>IF(AND(OR(F56&gt;1000,F56&lt;-1000),IF(ISERROR(F56/F35),TRUE,OR(F56/F35&gt;0.05,F56/F35&lt;-0.05))),"FLAG","IGNORE")</f>
        <v>FLAG</v>
      </c>
      <c r="G60" s="68" t="str">
        <f>IF(AND(OR(G56&gt;1000,G56&lt;-1000),IF(ISERROR(G56/G35),TRUE,OR(G56/G35&gt;0.05,G56/G35&lt;-0.05))),"FLAG","IGNORE")</f>
        <v>IGNORE</v>
      </c>
      <c r="H60" s="68" t="str">
        <f>IF(AND(OR(H56&gt;1000,H56&lt;-1000),IF(ISERROR(H56/H35),TRUE,OR(H56/H35&gt;0.05,H56/H35&lt;-0.05))),"FLAG","IGNORE")</f>
        <v>FLAG</v>
      </c>
      <c r="I60" s="68" t="str">
        <f>IF(AND(OR(I56&gt;1000,I56&lt;-1000),IF(ISERROR(I56/I35),TRUE,OR(I56/I35&gt;0.05,I56/I35&lt;-0.05))),"FLAG","IGNORE")</f>
        <v>IGNORE</v>
      </c>
      <c r="J60" s="68" t="str">
        <f>IF(AND(OR(J56&gt;1000,J56&lt;-1000),IF(ISERROR(J56/J35),TRUE,OR(J56/J35&gt;0.05,J56/J35&lt;-0.05))),"FLAG","IGNORE")</f>
        <v>IGNORE</v>
      </c>
      <c r="K60" s="68" t="str">
        <f>IF(AND(OR(K56&gt;1000,K56&lt;-1000),IF(ISERROR(K56/K35),TRUE,OR(K56/K35&gt;0.05,K56/K35&lt;-0.05))),"FLAG","IGNORE")</f>
        <v>IGNORE</v>
      </c>
      <c r="L60" s="68" t="str">
        <f>IF(AND(OR(L56&gt;1000,L56&lt;-1000),IF(ISERROR(L56/L35),TRUE,OR(L56/L35&gt;0.05,L56/L35&lt;-0.05))),"FLAG","IGNORE")</f>
        <v>IGNORE</v>
      </c>
      <c r="M60" s="68" t="str">
        <f>IF(AND(OR(M56&gt;1000,M56&lt;-1000),IF(ISERROR(M56/M35),TRUE,OR(M56/M35&gt;0.05,M56/M35&lt;-0.05))),"FLAG","IGNORE")</f>
        <v>IGNORE</v>
      </c>
      <c r="N60" s="68" t="str">
        <f>IF(AND(OR(N56&gt;1000,N56&lt;-1000),IF(ISERROR(N56/N35),TRUE,OR(N56/N35&gt;0.05,N56/N35&lt;-0.05))),"FLAG","IGNORE")</f>
        <v>IGNORE</v>
      </c>
      <c r="O60" s="68" t="str">
        <f>IF(AND(OR(O56&gt;1000,O56&lt;-1000),IF(ISERROR(O56/O35),TRUE,OR(O56/O35&gt;0.05,O56/O35&lt;-0.05))),"FLAG","IGNORE")</f>
        <v>IGNORE</v>
      </c>
      <c r="P60" s="68" t="str">
        <f>IF(AND(OR(P56&gt;1000,P56&lt;-1000),IF(ISERROR(P56/P35),TRUE,OR(P56/P35&gt;0.05,P56/P35&lt;-0.05))),"FLAG","IGNORE")</f>
        <v>IGNORE</v>
      </c>
      <c r="Q60" s="68" t="str">
        <f>IF(AND(OR(Q56&gt;1000,Q56&lt;-1000),IF(ISERROR(Q56/Q35),TRUE,OR(Q56/Q35&gt;0.05,Q56/Q35&lt;-0.05))),"FLAG","IGNORE")</f>
        <v>IGNORE</v>
      </c>
      <c r="R60" s="68" t="str">
        <f>IF(AND(OR(R56&gt;1000,R56&lt;-1000),IF(ISERROR(R56/R35),TRUE,OR(R56/R35&gt;0.05,R56/R35&lt;-0.05))),"FLAG","IGNORE")</f>
        <v>IGNORE</v>
      </c>
      <c r="S60" s="68" t="str">
        <f>IF(AND(OR(S56&gt;1000,S56&lt;-1000),IF(ISERROR(S56/S35),TRUE,OR(S56/S35&gt;0.05,S56/S35&lt;-0.05))),"FLAG","IGNORE")</f>
        <v>IGNORE</v>
      </c>
      <c r="T60" s="68" t="str">
        <f>IF(AND(OR(T56&gt;1000,T56&lt;-1000),IF(ISERROR(T56/T35),TRUE,OR(T56/T35&gt;0.05,T56/T35&lt;-0.05))),"FLAG","IGNORE")</f>
        <v>IGNORE</v>
      </c>
      <c r="U60" s="68" t="str">
        <f>IF(AND(OR(U56&gt;1000,U56&lt;-1000),IF(ISERROR(U56/U35),TRUE,OR(U56/U35&gt;0.05,U56/U35&lt;-0.05))),"FLAG","IGNORE")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971" priority="22" stopIfTrue="1">
      <formula>ABS(ROUND(C8,0)-C8)&gt;0</formula>
    </cfRule>
  </conditionalFormatting>
  <conditionalFormatting sqref="N49 N52">
    <cfRule type="cellIs" dxfId="970" priority="25" stopIfTrue="1" operator="equal">
      <formula>"FAIL"</formula>
    </cfRule>
  </conditionalFormatting>
  <conditionalFormatting sqref="N49">
    <cfRule type="cellIs" dxfId="969" priority="21" stopIfTrue="1" operator="equal">
      <formula>"PASS"</formula>
    </cfRule>
  </conditionalFormatting>
  <conditionalFormatting sqref="N52">
    <cfRule type="cellIs" dxfId="968" priority="20" stopIfTrue="1" operator="equal">
      <formula>"PASS"</formula>
    </cfRule>
  </conditionalFormatting>
  <conditionalFormatting sqref="C21:E21">
    <cfRule type="expression" dxfId="967" priority="19" stopIfTrue="1">
      <formula>ABS(ROUND(C21,0)-C21)&gt;0</formula>
    </cfRule>
  </conditionalFormatting>
  <conditionalFormatting sqref="G21">
    <cfRule type="expression" dxfId="966" priority="18" stopIfTrue="1">
      <formula>ABS(ROUND(G21,0)-G21)&gt;0</formula>
    </cfRule>
  </conditionalFormatting>
  <conditionalFormatting sqref="I21:J21">
    <cfRule type="expression" dxfId="965" priority="17" stopIfTrue="1">
      <formula>ABS(ROUND(I21,0)-I21)&gt;0</formula>
    </cfRule>
  </conditionalFormatting>
  <conditionalFormatting sqref="L21:O21">
    <cfRule type="expression" dxfId="964" priority="16" stopIfTrue="1">
      <formula>ABS(ROUND(L21,0)-L21)&gt;0</formula>
    </cfRule>
  </conditionalFormatting>
  <conditionalFormatting sqref="Q21:S21">
    <cfRule type="expression" dxfId="963" priority="15" stopIfTrue="1">
      <formula>ABS(ROUND(Q21,0)-Q21)&gt;0</formula>
    </cfRule>
  </conditionalFormatting>
  <conditionalFormatting sqref="C9:E9">
    <cfRule type="expression" dxfId="962" priority="14" stopIfTrue="1">
      <formula>ABS(ROUND(C9,0)-C9)&gt;0</formula>
    </cfRule>
  </conditionalFormatting>
  <conditionalFormatting sqref="G9">
    <cfRule type="expression" dxfId="961" priority="13" stopIfTrue="1">
      <formula>ABS(ROUND(G9,0)-G9)&gt;0</formula>
    </cfRule>
  </conditionalFormatting>
  <conditionalFormatting sqref="I9:J9">
    <cfRule type="expression" dxfId="960" priority="12" stopIfTrue="1">
      <formula>ABS(ROUND(I9,0)-I9)&gt;0</formula>
    </cfRule>
  </conditionalFormatting>
  <conditionalFormatting sqref="L9:O9">
    <cfRule type="expression" dxfId="959" priority="11" stopIfTrue="1">
      <formula>ABS(ROUND(L9,0)-L9)&gt;0</formula>
    </cfRule>
  </conditionalFormatting>
  <conditionalFormatting sqref="Q9:S9">
    <cfRule type="expression" dxfId="958" priority="10" stopIfTrue="1">
      <formula>ABS(ROUND(Q9,0)-Q9)&gt;0</formula>
    </cfRule>
  </conditionalFormatting>
  <conditionalFormatting sqref="C20:E20">
    <cfRule type="expression" dxfId="957" priority="9" stopIfTrue="1">
      <formula>ABS(ROUND(C20,0)-C20)&gt;0</formula>
    </cfRule>
  </conditionalFormatting>
  <conditionalFormatting sqref="G20">
    <cfRule type="expression" dxfId="956" priority="8" stopIfTrue="1">
      <formula>ABS(ROUND(G20,0)-G20)&gt;0</formula>
    </cfRule>
  </conditionalFormatting>
  <conditionalFormatting sqref="I20:J20">
    <cfRule type="expression" dxfId="955" priority="7" stopIfTrue="1">
      <formula>ABS(ROUND(I20,0)-I20)&gt;0</formula>
    </cfRule>
  </conditionalFormatting>
  <conditionalFormatting sqref="M20:O20">
    <cfRule type="expression" dxfId="954" priority="6" stopIfTrue="1">
      <formula>ABS(ROUND(M20,0)-M20)&gt;0</formula>
    </cfRule>
  </conditionalFormatting>
  <conditionalFormatting sqref="L20">
    <cfRule type="expression" dxfId="953" priority="5" stopIfTrue="1">
      <formula>ABS(ROUND(L20,0)-L20)&gt;0</formula>
    </cfRule>
  </conditionalFormatting>
  <conditionalFormatting sqref="Q20:S20">
    <cfRule type="expression" dxfId="952" priority="4" stopIfTrue="1">
      <formula>ABS(ROUND(Q20,0)-Q20)&gt;0</formula>
    </cfRule>
  </conditionalFormatting>
  <conditionalFormatting sqref="X28 X8:X13 X19:X23">
    <cfRule type="cellIs" dxfId="951" priority="23" stopIfTrue="1" operator="equal">
      <formula>0</formula>
    </cfRule>
    <cfRule type="cellIs" dxfId="950" priority="24" stopIfTrue="1" operator="notEqual">
      <formula>0</formula>
    </cfRule>
  </conditionalFormatting>
  <conditionalFormatting sqref="Q10:S10 L10:O10 I10:J10 G10 C10:E10">
    <cfRule type="expression" dxfId="949" priority="3" stopIfTrue="1">
      <formula>ABS(ROUND(C10,0)-C10)&gt;0</formula>
    </cfRule>
  </conditionalFormatting>
  <conditionalFormatting sqref="C33:U35">
    <cfRule type="expression" dxfId="948" priority="26">
      <formula>IF(C58="IGNORE","TRUE","FALSE")</formula>
    </cfRule>
    <cfRule type="expression" dxfId="947" priority="27">
      <formula>IF(C58="FLAG","TRUE","FALSE")</formula>
    </cfRule>
  </conditionalFormatting>
  <conditionalFormatting sqref="R30">
    <cfRule type="expression" dxfId="946" priority="2" stopIfTrue="1">
      <formula>ABS(ROUND(R30,0)-R30)&gt;0</formula>
    </cfRule>
  </conditionalFormatting>
  <conditionalFormatting sqref="C8">
    <cfRule type="expression" dxfId="945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39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31</v>
      </c>
      <c r="D8" s="33">
        <v>54</v>
      </c>
      <c r="E8" s="33">
        <v>132</v>
      </c>
      <c r="F8" s="34">
        <f>SUM(D8:E8)</f>
        <v>186</v>
      </c>
      <c r="G8" s="33">
        <v>33</v>
      </c>
      <c r="H8" s="34">
        <f>SUM(C8,F8,G8)</f>
        <v>250</v>
      </c>
      <c r="I8" s="33">
        <v>1</v>
      </c>
      <c r="J8" s="33">
        <v>0</v>
      </c>
      <c r="K8" s="34">
        <f>SUM(I8:J8)</f>
        <v>1</v>
      </c>
      <c r="L8" s="33">
        <v>0</v>
      </c>
      <c r="M8" s="33">
        <v>11</v>
      </c>
      <c r="N8" s="33">
        <v>16</v>
      </c>
      <c r="O8" s="33">
        <v>0</v>
      </c>
      <c r="P8" s="34">
        <f>SUM(M8:O8)</f>
        <v>27</v>
      </c>
      <c r="Q8" s="33">
        <v>0</v>
      </c>
      <c r="R8" s="33">
        <v>0</v>
      </c>
      <c r="S8" s="33">
        <v>1</v>
      </c>
      <c r="T8" s="34">
        <f>SUM(Q8:S8)</f>
        <v>1</v>
      </c>
      <c r="U8" s="35">
        <f>SUM(H8,K8,L8,P8,T8)</f>
        <v>279</v>
      </c>
      <c r="V8" s="4"/>
      <c r="W8" s="11">
        <v>279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126</v>
      </c>
      <c r="D12" s="33">
        <v>523</v>
      </c>
      <c r="E12" s="33">
        <v>861</v>
      </c>
      <c r="F12" s="34">
        <f>SUM(D12:E12)</f>
        <v>1384</v>
      </c>
      <c r="G12" s="33">
        <v>619</v>
      </c>
      <c r="H12" s="34">
        <f>SUM(C12,F12,G12)</f>
        <v>2129</v>
      </c>
      <c r="I12" s="33">
        <v>31</v>
      </c>
      <c r="J12" s="33">
        <v>20</v>
      </c>
      <c r="K12" s="34">
        <f>SUM(I12:J12)</f>
        <v>51</v>
      </c>
      <c r="L12" s="33">
        <v>0</v>
      </c>
      <c r="M12" s="33">
        <v>27</v>
      </c>
      <c r="N12" s="33">
        <v>499</v>
      </c>
      <c r="O12" s="33">
        <v>108</v>
      </c>
      <c r="P12" s="34">
        <f>SUM(M12:O12)</f>
        <v>634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2814</v>
      </c>
      <c r="V12" s="4"/>
      <c r="W12" s="11">
        <v>2814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157</v>
      </c>
      <c r="D13" s="21">
        <f t="shared" si="1"/>
        <v>577</v>
      </c>
      <c r="E13" s="21">
        <f t="shared" si="1"/>
        <v>993</v>
      </c>
      <c r="F13" s="21">
        <f t="shared" si="1"/>
        <v>1570</v>
      </c>
      <c r="G13" s="21">
        <f t="shared" si="1"/>
        <v>652</v>
      </c>
      <c r="H13" s="21">
        <f t="shared" si="1"/>
        <v>2379</v>
      </c>
      <c r="I13" s="21">
        <f t="shared" si="1"/>
        <v>32</v>
      </c>
      <c r="J13" s="21">
        <f t="shared" si="1"/>
        <v>20</v>
      </c>
      <c r="K13" s="21">
        <f t="shared" si="1"/>
        <v>52</v>
      </c>
      <c r="L13" s="21">
        <f t="shared" si="1"/>
        <v>0</v>
      </c>
      <c r="M13" s="21">
        <f t="shared" si="1"/>
        <v>38</v>
      </c>
      <c r="N13" s="21">
        <f t="shared" si="1"/>
        <v>515</v>
      </c>
      <c r="O13" s="21">
        <f t="shared" si="1"/>
        <v>108</v>
      </c>
      <c r="P13" s="21">
        <f t="shared" si="1"/>
        <v>661</v>
      </c>
      <c r="Q13" s="21">
        <f t="shared" si="1"/>
        <v>0</v>
      </c>
      <c r="R13" s="21">
        <f t="shared" si="1"/>
        <v>0</v>
      </c>
      <c r="S13" s="21">
        <f t="shared" si="1"/>
        <v>1</v>
      </c>
      <c r="T13" s="21">
        <f t="shared" si="1"/>
        <v>1</v>
      </c>
      <c r="U13" s="22">
        <f t="shared" si="1"/>
        <v>3093</v>
      </c>
      <c r="V13" s="4"/>
      <c r="W13" s="11">
        <v>3093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157</v>
      </c>
      <c r="D16" s="21">
        <f t="shared" si="2"/>
        <v>577</v>
      </c>
      <c r="E16" s="21">
        <f t="shared" si="2"/>
        <v>993</v>
      </c>
      <c r="F16" s="21">
        <f t="shared" si="2"/>
        <v>1570</v>
      </c>
      <c r="G16" s="21">
        <f t="shared" si="2"/>
        <v>652</v>
      </c>
      <c r="H16" s="21">
        <f t="shared" si="2"/>
        <v>2379</v>
      </c>
      <c r="I16" s="21">
        <f t="shared" si="2"/>
        <v>32</v>
      </c>
      <c r="J16" s="21">
        <f t="shared" si="2"/>
        <v>20</v>
      </c>
      <c r="K16" s="21">
        <f t="shared" si="2"/>
        <v>52</v>
      </c>
      <c r="L16" s="21">
        <f t="shared" si="2"/>
        <v>0</v>
      </c>
      <c r="M16" s="21">
        <f t="shared" si="2"/>
        <v>38</v>
      </c>
      <c r="N16" s="21">
        <f t="shared" si="2"/>
        <v>515</v>
      </c>
      <c r="O16" s="21">
        <f t="shared" si="2"/>
        <v>108</v>
      </c>
      <c r="P16" s="21">
        <f t="shared" si="2"/>
        <v>661</v>
      </c>
      <c r="Q16" s="21">
        <f t="shared" si="2"/>
        <v>0</v>
      </c>
      <c r="R16" s="21">
        <f t="shared" si="2"/>
        <v>0</v>
      </c>
      <c r="S16" s="21">
        <f t="shared" si="2"/>
        <v>1</v>
      </c>
      <c r="T16" s="21">
        <f t="shared" si="2"/>
        <v>1</v>
      </c>
      <c r="U16" s="35">
        <f>SUM(H16,K16,L16,P16,T16)</f>
        <v>3093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-124</v>
      </c>
      <c r="E22" s="33">
        <v>-141</v>
      </c>
      <c r="F22" s="34">
        <f>SUM(D22:E22)</f>
        <v>-265</v>
      </c>
      <c r="G22" s="33">
        <v>-113</v>
      </c>
      <c r="H22" s="34">
        <f>SUM(C22,F22,G22)</f>
        <v>-378</v>
      </c>
      <c r="I22" s="33">
        <v>0</v>
      </c>
      <c r="J22" s="33">
        <v>0</v>
      </c>
      <c r="K22" s="34">
        <f>SUM(I22:J22)</f>
        <v>0</v>
      </c>
      <c r="L22" s="33">
        <v>0</v>
      </c>
      <c r="M22" s="33">
        <v>-17</v>
      </c>
      <c r="N22" s="33">
        <v>-217</v>
      </c>
      <c r="O22" s="33">
        <v>-4</v>
      </c>
      <c r="P22" s="34">
        <f>SUM(M22:O22)</f>
        <v>-238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-616</v>
      </c>
      <c r="V22" s="4"/>
      <c r="W22" s="11">
        <v>-616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-124</v>
      </c>
      <c r="E23" s="21">
        <f t="shared" si="3"/>
        <v>-141</v>
      </c>
      <c r="F23" s="21">
        <f t="shared" si="3"/>
        <v>-265</v>
      </c>
      <c r="G23" s="21">
        <f t="shared" si="3"/>
        <v>-113</v>
      </c>
      <c r="H23" s="21">
        <f t="shared" si="3"/>
        <v>-378</v>
      </c>
      <c r="I23" s="21">
        <f t="shared" si="3"/>
        <v>0</v>
      </c>
      <c r="J23" s="21">
        <f t="shared" si="3"/>
        <v>0</v>
      </c>
      <c r="K23" s="21">
        <f t="shared" si="3"/>
        <v>0</v>
      </c>
      <c r="L23" s="21">
        <f t="shared" si="3"/>
        <v>0</v>
      </c>
      <c r="M23" s="21">
        <f t="shared" si="3"/>
        <v>-17</v>
      </c>
      <c r="N23" s="21">
        <f t="shared" si="3"/>
        <v>-217</v>
      </c>
      <c r="O23" s="21">
        <f t="shared" si="3"/>
        <v>-4</v>
      </c>
      <c r="P23" s="21">
        <f t="shared" si="3"/>
        <v>-238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-616</v>
      </c>
      <c r="V23" s="4"/>
      <c r="W23" s="11">
        <v>-616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-124</v>
      </c>
      <c r="E26" s="21">
        <f t="shared" si="4"/>
        <v>-141</v>
      </c>
      <c r="F26" s="21">
        <f t="shared" si="4"/>
        <v>-265</v>
      </c>
      <c r="G26" s="21">
        <f t="shared" si="4"/>
        <v>-113</v>
      </c>
      <c r="H26" s="21">
        <f t="shared" si="4"/>
        <v>-378</v>
      </c>
      <c r="I26" s="21">
        <f t="shared" si="4"/>
        <v>0</v>
      </c>
      <c r="J26" s="21">
        <f t="shared" si="4"/>
        <v>0</v>
      </c>
      <c r="K26" s="21">
        <f t="shared" si="4"/>
        <v>0</v>
      </c>
      <c r="L26" s="21">
        <f t="shared" si="4"/>
        <v>0</v>
      </c>
      <c r="M26" s="21">
        <f t="shared" si="4"/>
        <v>-17</v>
      </c>
      <c r="N26" s="21">
        <f t="shared" si="4"/>
        <v>-217</v>
      </c>
      <c r="O26" s="21">
        <f t="shared" si="4"/>
        <v>-4</v>
      </c>
      <c r="P26" s="21">
        <f t="shared" si="4"/>
        <v>-238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-616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157</v>
      </c>
      <c r="D28" s="17">
        <f t="shared" si="5"/>
        <v>453</v>
      </c>
      <c r="E28" s="17">
        <f t="shared" si="5"/>
        <v>852</v>
      </c>
      <c r="F28" s="17">
        <f t="shared" si="5"/>
        <v>1305</v>
      </c>
      <c r="G28" s="17">
        <f t="shared" si="5"/>
        <v>539</v>
      </c>
      <c r="H28" s="17">
        <f t="shared" si="5"/>
        <v>2001</v>
      </c>
      <c r="I28" s="17">
        <f t="shared" si="5"/>
        <v>32</v>
      </c>
      <c r="J28" s="17">
        <f t="shared" si="5"/>
        <v>20</v>
      </c>
      <c r="K28" s="17">
        <f t="shared" si="5"/>
        <v>52</v>
      </c>
      <c r="L28" s="17">
        <f t="shared" si="5"/>
        <v>0</v>
      </c>
      <c r="M28" s="17">
        <f t="shared" si="5"/>
        <v>21</v>
      </c>
      <c r="N28" s="17">
        <f t="shared" si="5"/>
        <v>298</v>
      </c>
      <c r="O28" s="17">
        <f t="shared" si="5"/>
        <v>104</v>
      </c>
      <c r="P28" s="17">
        <f t="shared" si="5"/>
        <v>423</v>
      </c>
      <c r="Q28" s="17">
        <f t="shared" si="5"/>
        <v>0</v>
      </c>
      <c r="R28" s="17">
        <f t="shared" si="5"/>
        <v>0</v>
      </c>
      <c r="S28" s="17">
        <f t="shared" si="5"/>
        <v>1</v>
      </c>
      <c r="T28" s="17">
        <f t="shared" si="5"/>
        <v>1</v>
      </c>
      <c r="U28" s="18">
        <f t="shared" si="5"/>
        <v>2477</v>
      </c>
      <c r="V28" s="4"/>
      <c r="W28" s="11">
        <v>2477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63</v>
      </c>
      <c r="D33" s="38">
        <v>304</v>
      </c>
      <c r="E33" s="38">
        <v>919</v>
      </c>
      <c r="F33" s="38">
        <v>1223</v>
      </c>
      <c r="G33" s="38">
        <v>529</v>
      </c>
      <c r="H33" s="38">
        <v>1815</v>
      </c>
      <c r="I33" s="38">
        <v>57</v>
      </c>
      <c r="J33" s="38">
        <v>30</v>
      </c>
      <c r="K33" s="38">
        <v>87</v>
      </c>
      <c r="L33" s="38">
        <v>0</v>
      </c>
      <c r="M33" s="38">
        <v>62</v>
      </c>
      <c r="N33" s="38">
        <v>516</v>
      </c>
      <c r="O33" s="38">
        <v>68</v>
      </c>
      <c r="P33" s="38">
        <v>646</v>
      </c>
      <c r="Q33" s="38">
        <v>0</v>
      </c>
      <c r="R33" s="38">
        <v>0</v>
      </c>
      <c r="S33" s="38">
        <v>0</v>
      </c>
      <c r="T33" s="38">
        <v>0</v>
      </c>
      <c r="U33" s="38">
        <v>2548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-35</v>
      </c>
      <c r="F34" s="38">
        <v>-35</v>
      </c>
      <c r="G34" s="38">
        <v>-93</v>
      </c>
      <c r="H34" s="38">
        <v>-128</v>
      </c>
      <c r="I34" s="38">
        <v>0</v>
      </c>
      <c r="J34" s="38">
        <v>-31</v>
      </c>
      <c r="K34" s="38">
        <v>-31</v>
      </c>
      <c r="L34" s="38">
        <v>0</v>
      </c>
      <c r="M34" s="38">
        <v>0</v>
      </c>
      <c r="N34" s="38">
        <v>-222</v>
      </c>
      <c r="O34" s="38">
        <v>-29</v>
      </c>
      <c r="P34" s="38">
        <v>-251</v>
      </c>
      <c r="Q34" s="38">
        <v>0</v>
      </c>
      <c r="R34" s="38">
        <v>0</v>
      </c>
      <c r="S34" s="38">
        <v>0</v>
      </c>
      <c r="T34" s="38">
        <v>0</v>
      </c>
      <c r="U34" s="38">
        <v>-410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63</v>
      </c>
      <c r="D35" s="38">
        <v>304</v>
      </c>
      <c r="E35" s="38">
        <v>884</v>
      </c>
      <c r="F35" s="38">
        <v>1188</v>
      </c>
      <c r="G35" s="38">
        <v>436</v>
      </c>
      <c r="H35" s="38">
        <v>1687</v>
      </c>
      <c r="I35" s="38">
        <v>57</v>
      </c>
      <c r="J35" s="38">
        <v>-1</v>
      </c>
      <c r="K35" s="38">
        <v>56</v>
      </c>
      <c r="L35" s="38">
        <v>0</v>
      </c>
      <c r="M35" s="38">
        <v>62</v>
      </c>
      <c r="N35" s="38">
        <v>294</v>
      </c>
      <c r="O35" s="38">
        <v>39</v>
      </c>
      <c r="P35" s="38">
        <v>395</v>
      </c>
      <c r="Q35" s="38">
        <v>0</v>
      </c>
      <c r="R35" s="38">
        <v>0</v>
      </c>
      <c r="S35" s="38">
        <v>0</v>
      </c>
      <c r="T35" s="38">
        <v>0</v>
      </c>
      <c r="U35" s="38">
        <v>2138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173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57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230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5" spans="2:21">
      <c r="C55" s="69">
        <f>C16-C33</f>
        <v>94</v>
      </c>
      <c r="D55" s="69">
        <f>D16-D33</f>
        <v>273</v>
      </c>
      <c r="E55" s="69">
        <f>E16-E33</f>
        <v>74</v>
      </c>
      <c r="F55" s="69">
        <f>F16-F33</f>
        <v>347</v>
      </c>
      <c r="G55" s="69">
        <f>G16-G33</f>
        <v>123</v>
      </c>
      <c r="H55" s="69">
        <f>H16-H33</f>
        <v>564</v>
      </c>
      <c r="I55" s="69">
        <f>I16-I33</f>
        <v>-25</v>
      </c>
      <c r="J55" s="69">
        <f>J16-J33</f>
        <v>-10</v>
      </c>
      <c r="K55" s="69">
        <f>K16-K33</f>
        <v>-35</v>
      </c>
      <c r="L55" s="69">
        <f>L16-L33</f>
        <v>0</v>
      </c>
      <c r="M55" s="69">
        <f>M16-M33</f>
        <v>-24</v>
      </c>
      <c r="N55" s="69">
        <f>N16-N33</f>
        <v>-1</v>
      </c>
      <c r="O55" s="69">
        <f>O16-O33</f>
        <v>40</v>
      </c>
      <c r="P55" s="69">
        <f>P16-P33</f>
        <v>15</v>
      </c>
      <c r="Q55" s="69">
        <f>Q16-Q33</f>
        <v>0</v>
      </c>
      <c r="R55" s="69">
        <f>R16-R33</f>
        <v>0</v>
      </c>
      <c r="S55" s="69">
        <f>S16-S33</f>
        <v>1</v>
      </c>
      <c r="T55" s="69">
        <f>T16-T33</f>
        <v>1</v>
      </c>
      <c r="U55" s="69">
        <f>U16-U33</f>
        <v>545</v>
      </c>
    </row>
    <row r="56" spans="2:21">
      <c r="C56" s="69">
        <f>C26-C34</f>
        <v>0</v>
      </c>
      <c r="D56" s="69">
        <f>D26-D34</f>
        <v>-124</v>
      </c>
      <c r="E56" s="69">
        <f>E26-E34</f>
        <v>-106</v>
      </c>
      <c r="F56" s="69">
        <f>F26-F34</f>
        <v>-230</v>
      </c>
      <c r="G56" s="69">
        <f>G26-G34</f>
        <v>-20</v>
      </c>
      <c r="H56" s="69">
        <f>H26-H34</f>
        <v>-250</v>
      </c>
      <c r="I56" s="69">
        <f>I26-I34</f>
        <v>0</v>
      </c>
      <c r="J56" s="69">
        <f>J26-J34</f>
        <v>31</v>
      </c>
      <c r="K56" s="69">
        <f>K26-K34</f>
        <v>31</v>
      </c>
      <c r="L56" s="69">
        <f>L26-L34</f>
        <v>0</v>
      </c>
      <c r="M56" s="69">
        <f>M26-M34</f>
        <v>-17</v>
      </c>
      <c r="N56" s="69">
        <f>N26-N34</f>
        <v>5</v>
      </c>
      <c r="O56" s="69">
        <f>O26-O34</f>
        <v>25</v>
      </c>
      <c r="P56" s="69">
        <f>P26-P34</f>
        <v>13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-206</v>
      </c>
    </row>
    <row r="57" spans="2:21">
      <c r="C57" s="69">
        <f>C28-C35</f>
        <v>94</v>
      </c>
      <c r="D57" s="69">
        <f>D28-D35</f>
        <v>149</v>
      </c>
      <c r="E57" s="69">
        <f>E28-E35</f>
        <v>-32</v>
      </c>
      <c r="F57" s="69">
        <f>F28-F35</f>
        <v>117</v>
      </c>
      <c r="G57" s="69">
        <f>G28-G35</f>
        <v>103</v>
      </c>
      <c r="H57" s="69">
        <f>H28-H35</f>
        <v>314</v>
      </c>
      <c r="I57" s="69">
        <f>I28-I35</f>
        <v>-25</v>
      </c>
      <c r="J57" s="69">
        <f>J28-J35</f>
        <v>21</v>
      </c>
      <c r="K57" s="69">
        <f>K28-K35</f>
        <v>-4</v>
      </c>
      <c r="L57" s="69">
        <f>L28-L35</f>
        <v>0</v>
      </c>
      <c r="M57" s="69">
        <f>M28-M35</f>
        <v>-41</v>
      </c>
      <c r="N57" s="69">
        <f>N28-N35</f>
        <v>4</v>
      </c>
      <c r="O57" s="69">
        <f>O28-O35</f>
        <v>65</v>
      </c>
      <c r="P57" s="69">
        <f>P28-P35</f>
        <v>28</v>
      </c>
      <c r="Q57" s="69">
        <f>Q28-Q35</f>
        <v>0</v>
      </c>
      <c r="R57" s="69">
        <f>R28-R35</f>
        <v>0</v>
      </c>
      <c r="S57" s="69">
        <f>S28-S35</f>
        <v>1</v>
      </c>
      <c r="T57" s="69">
        <f>T28-T35</f>
        <v>1</v>
      </c>
      <c r="U57" s="69">
        <f>U28-U35</f>
        <v>339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IGNORE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IGNORE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IGNORE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IGNORE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IGNORE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IGNORE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IGNORE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IGNORE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944" priority="22" stopIfTrue="1">
      <formula>ABS(ROUND(C8,0)-C8)&gt;0</formula>
    </cfRule>
  </conditionalFormatting>
  <conditionalFormatting sqref="N49 N52">
    <cfRule type="cellIs" dxfId="943" priority="25" stopIfTrue="1" operator="equal">
      <formula>"FAIL"</formula>
    </cfRule>
  </conditionalFormatting>
  <conditionalFormatting sqref="N49">
    <cfRule type="cellIs" dxfId="942" priority="21" stopIfTrue="1" operator="equal">
      <formula>"PASS"</formula>
    </cfRule>
  </conditionalFormatting>
  <conditionalFormatting sqref="N52">
    <cfRule type="cellIs" dxfId="941" priority="20" stopIfTrue="1" operator="equal">
      <formula>"PASS"</formula>
    </cfRule>
  </conditionalFormatting>
  <conditionalFormatting sqref="C21:E21">
    <cfRule type="expression" dxfId="940" priority="19" stopIfTrue="1">
      <formula>ABS(ROUND(C21,0)-C21)&gt;0</formula>
    </cfRule>
  </conditionalFormatting>
  <conditionalFormatting sqref="G21">
    <cfRule type="expression" dxfId="939" priority="18" stopIfTrue="1">
      <formula>ABS(ROUND(G21,0)-G21)&gt;0</formula>
    </cfRule>
  </conditionalFormatting>
  <conditionalFormatting sqref="I21:J21">
    <cfRule type="expression" dxfId="938" priority="17" stopIfTrue="1">
      <formula>ABS(ROUND(I21,0)-I21)&gt;0</formula>
    </cfRule>
  </conditionalFormatting>
  <conditionalFormatting sqref="L21:O21">
    <cfRule type="expression" dxfId="937" priority="16" stopIfTrue="1">
      <formula>ABS(ROUND(L21,0)-L21)&gt;0</formula>
    </cfRule>
  </conditionalFormatting>
  <conditionalFormatting sqref="Q21:S21">
    <cfRule type="expression" dxfId="936" priority="15" stopIfTrue="1">
      <formula>ABS(ROUND(Q21,0)-Q21)&gt;0</formula>
    </cfRule>
  </conditionalFormatting>
  <conditionalFormatting sqref="C9:E9">
    <cfRule type="expression" dxfId="935" priority="14" stopIfTrue="1">
      <formula>ABS(ROUND(C9,0)-C9)&gt;0</formula>
    </cfRule>
  </conditionalFormatting>
  <conditionalFormatting sqref="G9">
    <cfRule type="expression" dxfId="934" priority="13" stopIfTrue="1">
      <formula>ABS(ROUND(G9,0)-G9)&gt;0</formula>
    </cfRule>
  </conditionalFormatting>
  <conditionalFormatting sqref="I9:J9">
    <cfRule type="expression" dxfId="933" priority="12" stopIfTrue="1">
      <formula>ABS(ROUND(I9,0)-I9)&gt;0</formula>
    </cfRule>
  </conditionalFormatting>
  <conditionalFormatting sqref="L9:O9">
    <cfRule type="expression" dxfId="932" priority="11" stopIfTrue="1">
      <formula>ABS(ROUND(L9,0)-L9)&gt;0</formula>
    </cfRule>
  </conditionalFormatting>
  <conditionalFormatting sqref="Q9:S9">
    <cfRule type="expression" dxfId="931" priority="10" stopIfTrue="1">
      <formula>ABS(ROUND(Q9,0)-Q9)&gt;0</formula>
    </cfRule>
  </conditionalFormatting>
  <conditionalFormatting sqref="C20:E20">
    <cfRule type="expression" dxfId="930" priority="9" stopIfTrue="1">
      <formula>ABS(ROUND(C20,0)-C20)&gt;0</formula>
    </cfRule>
  </conditionalFormatting>
  <conditionalFormatting sqref="G20">
    <cfRule type="expression" dxfId="929" priority="8" stopIfTrue="1">
      <formula>ABS(ROUND(G20,0)-G20)&gt;0</formula>
    </cfRule>
  </conditionalFormatting>
  <conditionalFormatting sqref="I20:J20">
    <cfRule type="expression" dxfId="928" priority="7" stopIfTrue="1">
      <formula>ABS(ROUND(I20,0)-I20)&gt;0</formula>
    </cfRule>
  </conditionalFormatting>
  <conditionalFormatting sqref="M20:O20">
    <cfRule type="expression" dxfId="927" priority="6" stopIfTrue="1">
      <formula>ABS(ROUND(M20,0)-M20)&gt;0</formula>
    </cfRule>
  </conditionalFormatting>
  <conditionalFormatting sqref="L20">
    <cfRule type="expression" dxfId="926" priority="5" stopIfTrue="1">
      <formula>ABS(ROUND(L20,0)-L20)&gt;0</formula>
    </cfRule>
  </conditionalFormatting>
  <conditionalFormatting sqref="Q20:S20">
    <cfRule type="expression" dxfId="925" priority="4" stopIfTrue="1">
      <formula>ABS(ROUND(Q20,0)-Q20)&gt;0</formula>
    </cfRule>
  </conditionalFormatting>
  <conditionalFormatting sqref="X28 X8:X13 X19:X23">
    <cfRule type="cellIs" dxfId="924" priority="23" stopIfTrue="1" operator="equal">
      <formula>0</formula>
    </cfRule>
    <cfRule type="cellIs" dxfId="923" priority="24" stopIfTrue="1" operator="notEqual">
      <formula>0</formula>
    </cfRule>
  </conditionalFormatting>
  <conditionalFormatting sqref="Q10:S10 L10:O10 I10:J10 G10 C10:E10">
    <cfRule type="expression" dxfId="922" priority="3" stopIfTrue="1">
      <formula>ABS(ROUND(C10,0)-C10)&gt;0</formula>
    </cfRule>
  </conditionalFormatting>
  <conditionalFormatting sqref="C33:U35">
    <cfRule type="expression" dxfId="921" priority="26">
      <formula>IF(C59="IGNORE","TRUE","FALSE")</formula>
    </cfRule>
    <cfRule type="expression" dxfId="920" priority="27">
      <formula>IF(C59="FLAG","TRUE","FALSE")</formula>
    </cfRule>
  </conditionalFormatting>
  <conditionalFormatting sqref="R30">
    <cfRule type="expression" dxfId="919" priority="2" stopIfTrue="1">
      <formula>ABS(ROUND(R30,0)-R30)&gt;0</formula>
    </cfRule>
  </conditionalFormatting>
  <conditionalFormatting sqref="C8">
    <cfRule type="expression" dxfId="918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4" sqref="A54:XFD69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40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14</v>
      </c>
      <c r="D8" s="33">
        <v>10</v>
      </c>
      <c r="E8" s="33">
        <v>256</v>
      </c>
      <c r="F8" s="34">
        <f>SUM(D8:E8)</f>
        <v>266</v>
      </c>
      <c r="G8" s="33">
        <v>10</v>
      </c>
      <c r="H8" s="34">
        <f>SUM(C8,F8,G8)</f>
        <v>290</v>
      </c>
      <c r="I8" s="33">
        <v>30</v>
      </c>
      <c r="J8" s="33">
        <v>75</v>
      </c>
      <c r="K8" s="34">
        <f>SUM(I8:J8)</f>
        <v>105</v>
      </c>
      <c r="L8" s="33">
        <v>6</v>
      </c>
      <c r="M8" s="33">
        <v>5</v>
      </c>
      <c r="N8" s="33">
        <v>49</v>
      </c>
      <c r="O8" s="33">
        <v>72</v>
      </c>
      <c r="P8" s="34">
        <f>SUM(M8:O8)</f>
        <v>126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527</v>
      </c>
      <c r="V8" s="4"/>
      <c r="W8" s="11">
        <v>527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-161</v>
      </c>
      <c r="P11" s="34">
        <f>SUM(M11:O11)</f>
        <v>-161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-161</v>
      </c>
      <c r="W11" s="11">
        <v>-161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2419</v>
      </c>
      <c r="E12" s="33">
        <v>7080</v>
      </c>
      <c r="F12" s="34">
        <f>SUM(D12:E12)</f>
        <v>9499</v>
      </c>
      <c r="G12" s="33">
        <v>908</v>
      </c>
      <c r="H12" s="34">
        <f>SUM(C12,F12,G12)</f>
        <v>10407</v>
      </c>
      <c r="I12" s="33">
        <v>234</v>
      </c>
      <c r="J12" s="33">
        <v>1516</v>
      </c>
      <c r="K12" s="34">
        <f>SUM(I12:J12)</f>
        <v>1750</v>
      </c>
      <c r="L12" s="33">
        <v>207</v>
      </c>
      <c r="M12" s="33">
        <v>0</v>
      </c>
      <c r="N12" s="33">
        <v>3602</v>
      </c>
      <c r="O12" s="33">
        <v>649</v>
      </c>
      <c r="P12" s="34">
        <f>SUM(M12:O12)</f>
        <v>4251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16615</v>
      </c>
      <c r="V12" s="4"/>
      <c r="W12" s="11">
        <v>16615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14</v>
      </c>
      <c r="D13" s="21">
        <f t="shared" si="1"/>
        <v>2429</v>
      </c>
      <c r="E13" s="21">
        <f t="shared" si="1"/>
        <v>7336</v>
      </c>
      <c r="F13" s="21">
        <f t="shared" si="1"/>
        <v>9765</v>
      </c>
      <c r="G13" s="21">
        <f t="shared" si="1"/>
        <v>918</v>
      </c>
      <c r="H13" s="21">
        <f t="shared" si="1"/>
        <v>10697</v>
      </c>
      <c r="I13" s="21">
        <f t="shared" si="1"/>
        <v>264</v>
      </c>
      <c r="J13" s="21">
        <f t="shared" si="1"/>
        <v>1591</v>
      </c>
      <c r="K13" s="21">
        <f t="shared" si="1"/>
        <v>1855</v>
      </c>
      <c r="L13" s="21">
        <f t="shared" si="1"/>
        <v>213</v>
      </c>
      <c r="M13" s="21">
        <f t="shared" si="1"/>
        <v>5</v>
      </c>
      <c r="N13" s="21">
        <f t="shared" si="1"/>
        <v>3651</v>
      </c>
      <c r="O13" s="21">
        <f t="shared" si="1"/>
        <v>560</v>
      </c>
      <c r="P13" s="21">
        <f t="shared" si="1"/>
        <v>4216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16981</v>
      </c>
      <c r="V13" s="4"/>
      <c r="W13" s="11">
        <v>16981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14</v>
      </c>
      <c r="D16" s="21">
        <f t="shared" si="2"/>
        <v>2429</v>
      </c>
      <c r="E16" s="21">
        <f t="shared" si="2"/>
        <v>7336</v>
      </c>
      <c r="F16" s="21">
        <f t="shared" si="2"/>
        <v>9765</v>
      </c>
      <c r="G16" s="21">
        <f t="shared" si="2"/>
        <v>918</v>
      </c>
      <c r="H16" s="21">
        <f t="shared" si="2"/>
        <v>10697</v>
      </c>
      <c r="I16" s="21">
        <f t="shared" si="2"/>
        <v>264</v>
      </c>
      <c r="J16" s="21">
        <f t="shared" si="2"/>
        <v>1591</v>
      </c>
      <c r="K16" s="21">
        <f t="shared" si="2"/>
        <v>1855</v>
      </c>
      <c r="L16" s="21">
        <f t="shared" si="2"/>
        <v>213</v>
      </c>
      <c r="M16" s="21">
        <f t="shared" si="2"/>
        <v>5</v>
      </c>
      <c r="N16" s="21">
        <f t="shared" si="2"/>
        <v>3651</v>
      </c>
      <c r="O16" s="21">
        <f t="shared" si="2"/>
        <v>560</v>
      </c>
      <c r="P16" s="21">
        <f t="shared" si="2"/>
        <v>4216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16981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0</v>
      </c>
      <c r="E22" s="33">
        <v>-1754</v>
      </c>
      <c r="F22" s="34">
        <f>SUM(D22:E22)</f>
        <v>-1754</v>
      </c>
      <c r="G22" s="33">
        <v>0</v>
      </c>
      <c r="H22" s="34">
        <f>SUM(C22,F22,G22)</f>
        <v>-1754</v>
      </c>
      <c r="I22" s="33">
        <v>0</v>
      </c>
      <c r="J22" s="33">
        <v>-362</v>
      </c>
      <c r="K22" s="34">
        <f>SUM(I22:J22)</f>
        <v>-362</v>
      </c>
      <c r="L22" s="33">
        <v>-17</v>
      </c>
      <c r="M22" s="33">
        <v>0</v>
      </c>
      <c r="N22" s="33">
        <v>-149</v>
      </c>
      <c r="O22" s="33">
        <v>-198</v>
      </c>
      <c r="P22" s="34">
        <f>SUM(M22:O22)</f>
        <v>-347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-2480</v>
      </c>
      <c r="V22" s="4"/>
      <c r="W22" s="11">
        <v>-2480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0</v>
      </c>
      <c r="E23" s="21">
        <f t="shared" si="3"/>
        <v>-1754</v>
      </c>
      <c r="F23" s="21">
        <f t="shared" si="3"/>
        <v>-1754</v>
      </c>
      <c r="G23" s="21">
        <f t="shared" si="3"/>
        <v>0</v>
      </c>
      <c r="H23" s="21">
        <f t="shared" si="3"/>
        <v>-1754</v>
      </c>
      <c r="I23" s="21">
        <f t="shared" si="3"/>
        <v>0</v>
      </c>
      <c r="J23" s="21">
        <f t="shared" si="3"/>
        <v>-362</v>
      </c>
      <c r="K23" s="21">
        <f t="shared" si="3"/>
        <v>-362</v>
      </c>
      <c r="L23" s="21">
        <f t="shared" si="3"/>
        <v>-17</v>
      </c>
      <c r="M23" s="21">
        <f t="shared" si="3"/>
        <v>0</v>
      </c>
      <c r="N23" s="21">
        <f t="shared" si="3"/>
        <v>-149</v>
      </c>
      <c r="O23" s="21">
        <f t="shared" si="3"/>
        <v>-198</v>
      </c>
      <c r="P23" s="21">
        <f t="shared" si="3"/>
        <v>-347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-2480</v>
      </c>
      <c r="V23" s="4"/>
      <c r="W23" s="11">
        <v>-2480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0</v>
      </c>
      <c r="E26" s="21">
        <f t="shared" si="4"/>
        <v>-1754</v>
      </c>
      <c r="F26" s="21">
        <f t="shared" si="4"/>
        <v>-1754</v>
      </c>
      <c r="G26" s="21">
        <f t="shared" si="4"/>
        <v>0</v>
      </c>
      <c r="H26" s="21">
        <f t="shared" si="4"/>
        <v>-1754</v>
      </c>
      <c r="I26" s="21">
        <f t="shared" si="4"/>
        <v>0</v>
      </c>
      <c r="J26" s="21">
        <f t="shared" si="4"/>
        <v>-362</v>
      </c>
      <c r="K26" s="21">
        <f t="shared" si="4"/>
        <v>-362</v>
      </c>
      <c r="L26" s="21">
        <f t="shared" si="4"/>
        <v>-17</v>
      </c>
      <c r="M26" s="21">
        <f t="shared" si="4"/>
        <v>0</v>
      </c>
      <c r="N26" s="21">
        <f t="shared" si="4"/>
        <v>-149</v>
      </c>
      <c r="O26" s="21">
        <f t="shared" si="4"/>
        <v>-198</v>
      </c>
      <c r="P26" s="21">
        <f t="shared" si="4"/>
        <v>-347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-2480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14</v>
      </c>
      <c r="D28" s="17">
        <f t="shared" si="5"/>
        <v>2429</v>
      </c>
      <c r="E28" s="17">
        <f t="shared" si="5"/>
        <v>5582</v>
      </c>
      <c r="F28" s="17">
        <f t="shared" si="5"/>
        <v>8011</v>
      </c>
      <c r="G28" s="17">
        <f t="shared" si="5"/>
        <v>918</v>
      </c>
      <c r="H28" s="17">
        <f t="shared" si="5"/>
        <v>8943</v>
      </c>
      <c r="I28" s="17">
        <f t="shared" si="5"/>
        <v>264</v>
      </c>
      <c r="J28" s="17">
        <f t="shared" si="5"/>
        <v>1229</v>
      </c>
      <c r="K28" s="17">
        <f t="shared" si="5"/>
        <v>1493</v>
      </c>
      <c r="L28" s="17">
        <f t="shared" si="5"/>
        <v>196</v>
      </c>
      <c r="M28" s="17">
        <f t="shared" si="5"/>
        <v>5</v>
      </c>
      <c r="N28" s="17">
        <f t="shared" si="5"/>
        <v>3502</v>
      </c>
      <c r="O28" s="17">
        <f t="shared" si="5"/>
        <v>362</v>
      </c>
      <c r="P28" s="17">
        <f t="shared" si="5"/>
        <v>3869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14501</v>
      </c>
      <c r="V28" s="4"/>
      <c r="W28" s="11">
        <v>14501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53</v>
      </c>
      <c r="F30" s="34">
        <f>SUM(D30:E30)</f>
        <v>53</v>
      </c>
      <c r="G30" s="33">
        <v>0</v>
      </c>
      <c r="H30" s="34">
        <f>SUM(C30,F30,G30)</f>
        <v>53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-12</v>
      </c>
      <c r="P30" s="34">
        <f>SUM(M30:O30)</f>
        <v>-12</v>
      </c>
      <c r="Q30" s="36"/>
      <c r="R30" s="33">
        <v>0</v>
      </c>
      <c r="S30" s="36"/>
      <c r="T30" s="34">
        <f>SUM(Q30:S30)</f>
        <v>0</v>
      </c>
      <c r="U30" s="35">
        <f>SUM(H30,K30,L30,P30,T30)</f>
        <v>41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1171</v>
      </c>
      <c r="E33" s="38">
        <v>6664</v>
      </c>
      <c r="F33" s="38">
        <v>7835</v>
      </c>
      <c r="G33" s="38">
        <v>1078</v>
      </c>
      <c r="H33" s="38">
        <v>8913</v>
      </c>
      <c r="I33" s="38">
        <v>232</v>
      </c>
      <c r="J33" s="38">
        <v>2087</v>
      </c>
      <c r="K33" s="38">
        <v>2319</v>
      </c>
      <c r="L33" s="38">
        <v>210</v>
      </c>
      <c r="M33" s="38">
        <v>0</v>
      </c>
      <c r="N33" s="38">
        <v>3393</v>
      </c>
      <c r="O33" s="38">
        <v>592</v>
      </c>
      <c r="P33" s="38">
        <v>3985</v>
      </c>
      <c r="Q33" s="38">
        <v>0</v>
      </c>
      <c r="R33" s="38">
        <v>0</v>
      </c>
      <c r="S33" s="38">
        <v>0</v>
      </c>
      <c r="T33" s="38">
        <v>0</v>
      </c>
      <c r="U33" s="38">
        <v>15427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-1</v>
      </c>
      <c r="E34" s="38">
        <v>-1406</v>
      </c>
      <c r="F34" s="38">
        <v>-1407</v>
      </c>
      <c r="G34" s="38">
        <v>0</v>
      </c>
      <c r="H34" s="38">
        <v>-1407</v>
      </c>
      <c r="I34" s="38">
        <v>0</v>
      </c>
      <c r="J34" s="38">
        <v>-248</v>
      </c>
      <c r="K34" s="38">
        <v>-248</v>
      </c>
      <c r="L34" s="38">
        <v>-15</v>
      </c>
      <c r="M34" s="38">
        <v>0</v>
      </c>
      <c r="N34" s="38">
        <v>-102</v>
      </c>
      <c r="O34" s="38">
        <v>-230</v>
      </c>
      <c r="P34" s="38">
        <v>-332</v>
      </c>
      <c r="Q34" s="38">
        <v>0</v>
      </c>
      <c r="R34" s="38">
        <v>0</v>
      </c>
      <c r="S34" s="38">
        <v>0</v>
      </c>
      <c r="T34" s="38">
        <v>0</v>
      </c>
      <c r="U34" s="38">
        <v>-2002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1170</v>
      </c>
      <c r="E35" s="38">
        <v>5258</v>
      </c>
      <c r="F35" s="38">
        <v>6428</v>
      </c>
      <c r="G35" s="38">
        <v>1078</v>
      </c>
      <c r="H35" s="38">
        <v>7506</v>
      </c>
      <c r="I35" s="38">
        <v>232</v>
      </c>
      <c r="J35" s="38">
        <v>1839</v>
      </c>
      <c r="K35" s="38">
        <v>2071</v>
      </c>
      <c r="L35" s="38">
        <v>195</v>
      </c>
      <c r="M35" s="38">
        <v>0</v>
      </c>
      <c r="N35" s="38">
        <v>3291</v>
      </c>
      <c r="O35" s="38">
        <v>362</v>
      </c>
      <c r="P35" s="38">
        <v>3653</v>
      </c>
      <c r="Q35" s="38">
        <v>0</v>
      </c>
      <c r="R35" s="38">
        <v>0</v>
      </c>
      <c r="S35" s="38">
        <v>0</v>
      </c>
      <c r="T35" s="38">
        <v>0</v>
      </c>
      <c r="U35" s="38">
        <v>13425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3116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36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3152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5" spans="2:21">
      <c r="C55" s="69">
        <f>C16-C33</f>
        <v>14</v>
      </c>
      <c r="D55" s="69">
        <f>D16-D33</f>
        <v>1258</v>
      </c>
      <c r="E55" s="69">
        <f>E16-E33</f>
        <v>672</v>
      </c>
      <c r="F55" s="69">
        <f>F16-F33</f>
        <v>1930</v>
      </c>
      <c r="G55" s="69">
        <f>G16-G33</f>
        <v>-160</v>
      </c>
      <c r="H55" s="69">
        <f>H16-H33</f>
        <v>1784</v>
      </c>
      <c r="I55" s="69">
        <f>I16-I33</f>
        <v>32</v>
      </c>
      <c r="J55" s="69">
        <f>J16-J33</f>
        <v>-496</v>
      </c>
      <c r="K55" s="69">
        <f>K16-K33</f>
        <v>-464</v>
      </c>
      <c r="L55" s="69">
        <f>L16-L33</f>
        <v>3</v>
      </c>
      <c r="M55" s="69">
        <f>M16-M33</f>
        <v>5</v>
      </c>
      <c r="N55" s="69">
        <f>N16-N33</f>
        <v>258</v>
      </c>
      <c r="O55" s="69">
        <f>O16-O33</f>
        <v>-32</v>
      </c>
      <c r="P55" s="69">
        <f>P16-P33</f>
        <v>231</v>
      </c>
      <c r="Q55" s="69">
        <f>Q16-Q33</f>
        <v>0</v>
      </c>
      <c r="R55" s="69">
        <f>R16-R33</f>
        <v>0</v>
      </c>
      <c r="S55" s="69">
        <f>S16-S33</f>
        <v>0</v>
      </c>
      <c r="T55" s="69">
        <f>T16-T33</f>
        <v>0</v>
      </c>
      <c r="U55" s="69">
        <f>U16-U33</f>
        <v>1554</v>
      </c>
    </row>
    <row r="56" spans="2:21">
      <c r="C56" s="69">
        <f>C26-C34</f>
        <v>0</v>
      </c>
      <c r="D56" s="69">
        <f>D26-D34</f>
        <v>1</v>
      </c>
      <c r="E56" s="69">
        <f>E26-E34</f>
        <v>-348</v>
      </c>
      <c r="F56" s="69">
        <f>F26-F34</f>
        <v>-347</v>
      </c>
      <c r="G56" s="69">
        <f>G26-G34</f>
        <v>0</v>
      </c>
      <c r="H56" s="69">
        <f>H26-H34</f>
        <v>-347</v>
      </c>
      <c r="I56" s="69">
        <f>I26-I34</f>
        <v>0</v>
      </c>
      <c r="J56" s="69">
        <f>J26-J34</f>
        <v>-114</v>
      </c>
      <c r="K56" s="69">
        <f>K26-K34</f>
        <v>-114</v>
      </c>
      <c r="L56" s="69">
        <f>L26-L34</f>
        <v>-2</v>
      </c>
      <c r="M56" s="69">
        <f>M26-M34</f>
        <v>0</v>
      </c>
      <c r="N56" s="69">
        <f>N26-N34</f>
        <v>-47</v>
      </c>
      <c r="O56" s="69">
        <f>O26-O34</f>
        <v>32</v>
      </c>
      <c r="P56" s="69">
        <f>P26-P34</f>
        <v>-15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-478</v>
      </c>
    </row>
    <row r="57" spans="2:21">
      <c r="C57" s="69">
        <f>C28-C35</f>
        <v>14</v>
      </c>
      <c r="D57" s="69">
        <f>D28-D35</f>
        <v>1259</v>
      </c>
      <c r="E57" s="69">
        <f>E28-E35</f>
        <v>324</v>
      </c>
      <c r="F57" s="69">
        <f>F28-F35</f>
        <v>1583</v>
      </c>
      <c r="G57" s="69">
        <f>G28-G35</f>
        <v>-160</v>
      </c>
      <c r="H57" s="69">
        <f>H28-H35</f>
        <v>1437</v>
      </c>
      <c r="I57" s="69">
        <f>I28-I35</f>
        <v>32</v>
      </c>
      <c r="J57" s="69">
        <f>J28-J35</f>
        <v>-610</v>
      </c>
      <c r="K57" s="69">
        <f>K28-K35</f>
        <v>-578</v>
      </c>
      <c r="L57" s="69">
        <f>L28-L35</f>
        <v>1</v>
      </c>
      <c r="M57" s="69">
        <f>M28-M35</f>
        <v>5</v>
      </c>
      <c r="N57" s="69">
        <f>N28-N35</f>
        <v>211</v>
      </c>
      <c r="O57" s="69">
        <f>O28-O35</f>
        <v>0</v>
      </c>
      <c r="P57" s="69">
        <f>P28-P35</f>
        <v>216</v>
      </c>
      <c r="Q57" s="69">
        <f>Q28-Q35</f>
        <v>0</v>
      </c>
      <c r="R57" s="69">
        <f>R28-R35</f>
        <v>0</v>
      </c>
      <c r="S57" s="69">
        <f>S28-S35</f>
        <v>0</v>
      </c>
      <c r="T57" s="69">
        <f>T28-T35</f>
        <v>0</v>
      </c>
      <c r="U57" s="69">
        <f>U28-U35</f>
        <v>1076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FLAG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FLAG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FLAG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FLAG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IGNORE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IGNORE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FLAG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FLAG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FLAG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FLAG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917" priority="22" stopIfTrue="1">
      <formula>ABS(ROUND(C8,0)-C8)&gt;0</formula>
    </cfRule>
  </conditionalFormatting>
  <conditionalFormatting sqref="N49 N52">
    <cfRule type="cellIs" dxfId="916" priority="25" stopIfTrue="1" operator="equal">
      <formula>"FAIL"</formula>
    </cfRule>
  </conditionalFormatting>
  <conditionalFormatting sqref="N49">
    <cfRule type="cellIs" dxfId="915" priority="21" stopIfTrue="1" operator="equal">
      <formula>"PASS"</formula>
    </cfRule>
  </conditionalFormatting>
  <conditionalFormatting sqref="N52">
    <cfRule type="cellIs" dxfId="914" priority="20" stopIfTrue="1" operator="equal">
      <formula>"PASS"</formula>
    </cfRule>
  </conditionalFormatting>
  <conditionalFormatting sqref="C21:E21">
    <cfRule type="expression" dxfId="913" priority="19" stopIfTrue="1">
      <formula>ABS(ROUND(C21,0)-C21)&gt;0</formula>
    </cfRule>
  </conditionalFormatting>
  <conditionalFormatting sqref="G21">
    <cfRule type="expression" dxfId="912" priority="18" stopIfTrue="1">
      <formula>ABS(ROUND(G21,0)-G21)&gt;0</formula>
    </cfRule>
  </conditionalFormatting>
  <conditionalFormatting sqref="I21:J21">
    <cfRule type="expression" dxfId="911" priority="17" stopIfTrue="1">
      <formula>ABS(ROUND(I21,0)-I21)&gt;0</formula>
    </cfRule>
  </conditionalFormatting>
  <conditionalFormatting sqref="L21:O21">
    <cfRule type="expression" dxfId="910" priority="16" stopIfTrue="1">
      <formula>ABS(ROUND(L21,0)-L21)&gt;0</formula>
    </cfRule>
  </conditionalFormatting>
  <conditionalFormatting sqref="Q21:S21">
    <cfRule type="expression" dxfId="909" priority="15" stopIfTrue="1">
      <formula>ABS(ROUND(Q21,0)-Q21)&gt;0</formula>
    </cfRule>
  </conditionalFormatting>
  <conditionalFormatting sqref="C9:E9">
    <cfRule type="expression" dxfId="908" priority="14" stopIfTrue="1">
      <formula>ABS(ROUND(C9,0)-C9)&gt;0</formula>
    </cfRule>
  </conditionalFormatting>
  <conditionalFormatting sqref="G9">
    <cfRule type="expression" dxfId="907" priority="13" stopIfTrue="1">
      <formula>ABS(ROUND(G9,0)-G9)&gt;0</formula>
    </cfRule>
  </conditionalFormatting>
  <conditionalFormatting sqref="I9:J9">
    <cfRule type="expression" dxfId="906" priority="12" stopIfTrue="1">
      <formula>ABS(ROUND(I9,0)-I9)&gt;0</formula>
    </cfRule>
  </conditionalFormatting>
  <conditionalFormatting sqref="L9:O9">
    <cfRule type="expression" dxfId="905" priority="11" stopIfTrue="1">
      <formula>ABS(ROUND(L9,0)-L9)&gt;0</formula>
    </cfRule>
  </conditionalFormatting>
  <conditionalFormatting sqref="Q9:S9">
    <cfRule type="expression" dxfId="904" priority="10" stopIfTrue="1">
      <formula>ABS(ROUND(Q9,0)-Q9)&gt;0</formula>
    </cfRule>
  </conditionalFormatting>
  <conditionalFormatting sqref="C20:E20">
    <cfRule type="expression" dxfId="903" priority="9" stopIfTrue="1">
      <formula>ABS(ROUND(C20,0)-C20)&gt;0</formula>
    </cfRule>
  </conditionalFormatting>
  <conditionalFormatting sqref="G20">
    <cfRule type="expression" dxfId="902" priority="8" stopIfTrue="1">
      <formula>ABS(ROUND(G20,0)-G20)&gt;0</formula>
    </cfRule>
  </conditionalFormatting>
  <conditionalFormatting sqref="I20:J20">
    <cfRule type="expression" dxfId="901" priority="7" stopIfTrue="1">
      <formula>ABS(ROUND(I20,0)-I20)&gt;0</formula>
    </cfRule>
  </conditionalFormatting>
  <conditionalFormatting sqref="M20:O20">
    <cfRule type="expression" dxfId="900" priority="6" stopIfTrue="1">
      <formula>ABS(ROUND(M20,0)-M20)&gt;0</formula>
    </cfRule>
  </conditionalFormatting>
  <conditionalFormatting sqref="L20">
    <cfRule type="expression" dxfId="899" priority="5" stopIfTrue="1">
      <formula>ABS(ROUND(L20,0)-L20)&gt;0</formula>
    </cfRule>
  </conditionalFormatting>
  <conditionalFormatting sqref="Q20:S20">
    <cfRule type="expression" dxfId="898" priority="4" stopIfTrue="1">
      <formula>ABS(ROUND(Q20,0)-Q20)&gt;0</formula>
    </cfRule>
  </conditionalFormatting>
  <conditionalFormatting sqref="X28 X8:X13 X19:X23">
    <cfRule type="cellIs" dxfId="897" priority="23" stopIfTrue="1" operator="equal">
      <formula>0</formula>
    </cfRule>
    <cfRule type="cellIs" dxfId="896" priority="24" stopIfTrue="1" operator="notEqual">
      <formula>0</formula>
    </cfRule>
  </conditionalFormatting>
  <conditionalFormatting sqref="Q10:S10 L10:O10 I10:J10 G10 C10:E10">
    <cfRule type="expression" dxfId="895" priority="3" stopIfTrue="1">
      <formula>ABS(ROUND(C10,0)-C10)&gt;0</formula>
    </cfRule>
  </conditionalFormatting>
  <conditionalFormatting sqref="C33:U35">
    <cfRule type="expression" dxfId="894" priority="26">
      <formula>IF(C59="IGNORE","TRUE","FALSE")</formula>
    </cfRule>
    <cfRule type="expression" dxfId="893" priority="27">
      <formula>IF(C59="FLAG","TRUE","FALSE")</formula>
    </cfRule>
  </conditionalFormatting>
  <conditionalFormatting sqref="R30">
    <cfRule type="expression" dxfId="892" priority="2" stopIfTrue="1">
      <formula>ABS(ROUND(R30,0)-R30)&gt;0</formula>
    </cfRule>
  </conditionalFormatting>
  <conditionalFormatting sqref="C8">
    <cfRule type="expression" dxfId="891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X61"/>
  <sheetViews>
    <sheetView zoomScale="85" zoomScaleNormal="85" workbookViewId="0">
      <pane ySplit="1" topLeftCell="A2" activePane="bottomLeft" state="frozen"/>
      <selection activeCell="M3" sqref="M3"/>
      <selection pane="bottomLeft" activeCell="A55" sqref="A55:XFD70"/>
    </sheetView>
  </sheetViews>
  <sheetFormatPr defaultRowHeight="12.75"/>
  <cols>
    <col min="1" max="1" width="4.5703125" style="70" customWidth="1"/>
    <col min="2" max="2" width="48.140625" style="70" customWidth="1"/>
    <col min="3" max="21" width="11.85546875" style="70" customWidth="1"/>
    <col min="22" max="16384" width="9.140625" style="70"/>
  </cols>
  <sheetData>
    <row r="1" spans="2:24">
      <c r="B1" s="1"/>
    </row>
    <row r="2" spans="2:24" ht="12.75" customHeight="1">
      <c r="B2" s="1"/>
      <c r="C2" s="80" t="s">
        <v>6</v>
      </c>
      <c r="D2" s="81"/>
      <c r="E2" s="82" t="s">
        <v>41</v>
      </c>
      <c r="F2" s="83">
        <v>0</v>
      </c>
      <c r="G2" s="83">
        <v>0</v>
      </c>
      <c r="H2" s="83">
        <v>0</v>
      </c>
      <c r="I2" s="84">
        <v>0</v>
      </c>
    </row>
    <row r="3" spans="2:24">
      <c r="B3" s="2" t="s">
        <v>140</v>
      </c>
      <c r="C3" s="80" t="s">
        <v>4</v>
      </c>
      <c r="D3" s="81"/>
      <c r="E3" s="85" t="s">
        <v>7</v>
      </c>
      <c r="F3" s="86"/>
      <c r="G3" s="24">
        <f>COUNTIF(N49,"FAIL")+COUNTIF(N52,"FAIL")+COUNT(X8:X30)-COUNTIF(X8:X30,"=0")</f>
        <v>0</v>
      </c>
      <c r="H3" s="13" t="s">
        <v>5</v>
      </c>
      <c r="I3" s="73" t="s">
        <v>135</v>
      </c>
    </row>
    <row r="4" spans="2:24" ht="12.75" customHeight="1">
      <c r="B4" s="2" t="s">
        <v>14</v>
      </c>
      <c r="U4" s="14" t="s">
        <v>88</v>
      </c>
    </row>
    <row r="5" spans="2:24" ht="12.75" customHeight="1">
      <c r="C5" s="87" t="s">
        <v>15</v>
      </c>
      <c r="D5" s="87"/>
      <c r="E5" s="87"/>
      <c r="F5" s="87"/>
      <c r="G5" s="87"/>
      <c r="H5" s="87"/>
      <c r="I5" s="88" t="s">
        <v>98</v>
      </c>
      <c r="J5" s="87"/>
      <c r="K5" s="87"/>
      <c r="L5" s="88" t="s">
        <v>95</v>
      </c>
      <c r="M5" s="88" t="s">
        <v>99</v>
      </c>
      <c r="N5" s="87"/>
      <c r="O5" s="87"/>
      <c r="P5" s="87"/>
      <c r="Q5" s="87" t="s">
        <v>16</v>
      </c>
      <c r="R5" s="87"/>
      <c r="S5" s="87"/>
      <c r="T5" s="87"/>
      <c r="U5" s="87" t="s">
        <v>17</v>
      </c>
    </row>
    <row r="6" spans="2:24" ht="12.75" customHeight="1">
      <c r="C6" s="87" t="s">
        <v>18</v>
      </c>
      <c r="D6" s="87" t="s">
        <v>19</v>
      </c>
      <c r="E6" s="87"/>
      <c r="F6" s="87"/>
      <c r="G6" s="87" t="s">
        <v>20</v>
      </c>
      <c r="H6" s="87" t="s">
        <v>21</v>
      </c>
      <c r="I6" s="88" t="s">
        <v>93</v>
      </c>
      <c r="J6" s="87" t="s">
        <v>10</v>
      </c>
      <c r="K6" s="88" t="s">
        <v>94</v>
      </c>
      <c r="L6" s="87"/>
      <c r="M6" s="87" t="s">
        <v>22</v>
      </c>
      <c r="N6" s="88" t="s">
        <v>96</v>
      </c>
      <c r="O6" s="87" t="s">
        <v>23</v>
      </c>
      <c r="P6" s="88" t="s">
        <v>97</v>
      </c>
      <c r="Q6" s="87" t="s">
        <v>24</v>
      </c>
      <c r="R6" s="87" t="s">
        <v>25</v>
      </c>
      <c r="S6" s="87" t="s">
        <v>10</v>
      </c>
      <c r="T6" s="87" t="s">
        <v>26</v>
      </c>
      <c r="U6" s="87"/>
      <c r="W6" s="89" t="s">
        <v>0</v>
      </c>
      <c r="X6" s="91" t="s">
        <v>1</v>
      </c>
    </row>
    <row r="7" spans="2:24" ht="67.5">
      <c r="B7" s="74" t="s">
        <v>136</v>
      </c>
      <c r="C7" s="87"/>
      <c r="D7" s="78" t="s">
        <v>27</v>
      </c>
      <c r="E7" s="79" t="s">
        <v>92</v>
      </c>
      <c r="F7" s="78" t="s">
        <v>28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W7" s="90"/>
      <c r="X7" s="92"/>
    </row>
    <row r="8" spans="2:24" ht="12.75" customHeight="1">
      <c r="B8" s="39" t="s">
        <v>8</v>
      </c>
      <c r="C8" s="33">
        <v>0</v>
      </c>
      <c r="D8" s="33">
        <v>14</v>
      </c>
      <c r="E8" s="33">
        <v>84</v>
      </c>
      <c r="F8" s="34">
        <f>SUM(D8:E8)</f>
        <v>98</v>
      </c>
      <c r="G8" s="33">
        <v>23</v>
      </c>
      <c r="H8" s="34">
        <f>SUM(C8,F8,G8)</f>
        <v>121</v>
      </c>
      <c r="I8" s="33">
        <v>0</v>
      </c>
      <c r="J8" s="33">
        <v>173</v>
      </c>
      <c r="K8" s="34">
        <f>SUM(I8:J8)</f>
        <v>173</v>
      </c>
      <c r="L8" s="33">
        <v>321</v>
      </c>
      <c r="M8" s="33">
        <v>16</v>
      </c>
      <c r="N8" s="33">
        <v>16</v>
      </c>
      <c r="O8" s="33">
        <v>16</v>
      </c>
      <c r="P8" s="34">
        <f>SUM(M8:O8)</f>
        <v>48</v>
      </c>
      <c r="Q8" s="33">
        <v>0</v>
      </c>
      <c r="R8" s="33">
        <v>0</v>
      </c>
      <c r="S8" s="33">
        <v>0</v>
      </c>
      <c r="T8" s="34">
        <f>SUM(Q8:S8)</f>
        <v>0</v>
      </c>
      <c r="U8" s="35">
        <f>SUM(H8,K8,L8,P8,T8)</f>
        <v>663</v>
      </c>
      <c r="V8" s="4"/>
      <c r="W8" s="11">
        <v>663</v>
      </c>
      <c r="X8" s="12">
        <f t="shared" ref="X8:X13" si="0">W8-U8</f>
        <v>0</v>
      </c>
    </row>
    <row r="9" spans="2:24" ht="12.75" customHeight="1">
      <c r="B9" s="39" t="s">
        <v>86</v>
      </c>
      <c r="C9" s="33">
        <v>0</v>
      </c>
      <c r="D9" s="33">
        <v>0</v>
      </c>
      <c r="E9" s="33">
        <v>0</v>
      </c>
      <c r="F9" s="34">
        <f>SUM(D9:E9)</f>
        <v>0</v>
      </c>
      <c r="G9" s="33">
        <v>0</v>
      </c>
      <c r="H9" s="34">
        <f>SUM(C9,F9,G9)</f>
        <v>0</v>
      </c>
      <c r="I9" s="33">
        <v>0</v>
      </c>
      <c r="J9" s="33">
        <v>0</v>
      </c>
      <c r="K9" s="34">
        <f>SUM(I9:J9)</f>
        <v>0</v>
      </c>
      <c r="L9" s="33">
        <v>0</v>
      </c>
      <c r="M9" s="33">
        <v>0</v>
      </c>
      <c r="N9" s="33">
        <v>0</v>
      </c>
      <c r="O9" s="33">
        <v>0</v>
      </c>
      <c r="P9" s="34">
        <f>SUM(M9:O9)</f>
        <v>0</v>
      </c>
      <c r="Q9" s="33">
        <v>0</v>
      </c>
      <c r="R9" s="33">
        <v>0</v>
      </c>
      <c r="S9" s="33">
        <v>0</v>
      </c>
      <c r="T9" s="34">
        <f>SUM(Q9:S9)</f>
        <v>0</v>
      </c>
      <c r="U9" s="35">
        <f>SUM(H9,K9,L9,P9,T9)</f>
        <v>0</v>
      </c>
      <c r="V9" s="4"/>
      <c r="W9" s="11">
        <v>0</v>
      </c>
      <c r="X9" s="12">
        <f t="shared" si="0"/>
        <v>0</v>
      </c>
    </row>
    <row r="10" spans="2:24" ht="12.75" customHeight="1">
      <c r="B10" s="23" t="s">
        <v>106</v>
      </c>
      <c r="C10" s="33">
        <v>0</v>
      </c>
      <c r="D10" s="33">
        <v>0</v>
      </c>
      <c r="E10" s="33">
        <v>0</v>
      </c>
      <c r="F10" s="34">
        <f>SUM(D10:E10)</f>
        <v>0</v>
      </c>
      <c r="G10" s="33">
        <v>0</v>
      </c>
      <c r="H10" s="34">
        <f>SUM(C10,F10,G10)</f>
        <v>0</v>
      </c>
      <c r="I10" s="33">
        <v>0</v>
      </c>
      <c r="J10" s="33">
        <v>0</v>
      </c>
      <c r="K10" s="34">
        <f>SUM(I10:J10)</f>
        <v>0</v>
      </c>
      <c r="L10" s="33">
        <v>0</v>
      </c>
      <c r="M10" s="33">
        <v>0</v>
      </c>
      <c r="N10" s="33">
        <v>0</v>
      </c>
      <c r="O10" s="33">
        <v>0</v>
      </c>
      <c r="P10" s="34">
        <f>SUM(M10:O10)</f>
        <v>0</v>
      </c>
      <c r="Q10" s="33">
        <v>0</v>
      </c>
      <c r="R10" s="33">
        <v>0</v>
      </c>
      <c r="S10" s="33">
        <v>0</v>
      </c>
      <c r="T10" s="34">
        <f>SUM(Q10:S10)</f>
        <v>0</v>
      </c>
      <c r="U10" s="35">
        <f>SUM(H10,K10,L10,P10,T10)</f>
        <v>0</v>
      </c>
      <c r="V10" s="4"/>
      <c r="W10" s="11">
        <v>0</v>
      </c>
      <c r="X10" s="12">
        <f t="shared" si="0"/>
        <v>0</v>
      </c>
    </row>
    <row r="11" spans="2:24" ht="12.75" customHeight="1">
      <c r="B11" s="23" t="s">
        <v>103</v>
      </c>
      <c r="C11" s="33">
        <v>0</v>
      </c>
      <c r="D11" s="33">
        <v>0</v>
      </c>
      <c r="E11" s="33">
        <v>0</v>
      </c>
      <c r="F11" s="34">
        <f>SUM(D11:E11)</f>
        <v>0</v>
      </c>
      <c r="G11" s="33">
        <v>0</v>
      </c>
      <c r="H11" s="34">
        <f>SUM(C11,F11,G11)</f>
        <v>0</v>
      </c>
      <c r="I11" s="33">
        <v>0</v>
      </c>
      <c r="J11" s="33">
        <v>0</v>
      </c>
      <c r="K11" s="34">
        <f>SUM(I11:J11)</f>
        <v>0</v>
      </c>
      <c r="L11" s="33">
        <v>0</v>
      </c>
      <c r="M11" s="33">
        <v>0</v>
      </c>
      <c r="N11" s="33">
        <v>0</v>
      </c>
      <c r="O11" s="33">
        <v>0</v>
      </c>
      <c r="P11" s="34">
        <f>SUM(M11:O11)</f>
        <v>0</v>
      </c>
      <c r="Q11" s="33">
        <v>0</v>
      </c>
      <c r="R11" s="33">
        <v>0</v>
      </c>
      <c r="S11" s="33">
        <v>0</v>
      </c>
      <c r="T11" s="34">
        <f>SUM(Q11:S11)</f>
        <v>0</v>
      </c>
      <c r="U11" s="35">
        <f>SUM(H11,K11,L11,P11,T11)</f>
        <v>0</v>
      </c>
      <c r="W11" s="11">
        <v>0</v>
      </c>
      <c r="X11" s="12">
        <f t="shared" si="0"/>
        <v>0</v>
      </c>
    </row>
    <row r="12" spans="2:24" ht="12.75" customHeight="1">
      <c r="B12" s="39" t="s">
        <v>11</v>
      </c>
      <c r="C12" s="33">
        <v>0</v>
      </c>
      <c r="D12" s="33">
        <v>2595</v>
      </c>
      <c r="E12" s="33">
        <v>1651</v>
      </c>
      <c r="F12" s="34">
        <f>SUM(D12:E12)</f>
        <v>4246</v>
      </c>
      <c r="G12" s="33">
        <v>1143</v>
      </c>
      <c r="H12" s="34">
        <f>SUM(C12,F12,G12)</f>
        <v>5389</v>
      </c>
      <c r="I12" s="33">
        <v>0</v>
      </c>
      <c r="J12" s="33">
        <v>3480</v>
      </c>
      <c r="K12" s="34">
        <f>SUM(I12:J12)</f>
        <v>3480</v>
      </c>
      <c r="L12" s="33">
        <v>3080</v>
      </c>
      <c r="M12" s="33">
        <v>279</v>
      </c>
      <c r="N12" s="33">
        <v>580</v>
      </c>
      <c r="O12" s="33">
        <v>356</v>
      </c>
      <c r="P12" s="34">
        <f>SUM(M12:O12)</f>
        <v>1215</v>
      </c>
      <c r="Q12" s="33">
        <v>0</v>
      </c>
      <c r="R12" s="33">
        <v>0</v>
      </c>
      <c r="S12" s="33">
        <v>0</v>
      </c>
      <c r="T12" s="34">
        <f>SUM(Q12:S12)</f>
        <v>0</v>
      </c>
      <c r="U12" s="35">
        <f>SUM(H12,K12,L12,P12,T12)</f>
        <v>13164</v>
      </c>
      <c r="V12" s="4"/>
      <c r="W12" s="11">
        <v>13164</v>
      </c>
      <c r="X12" s="12">
        <f t="shared" si="0"/>
        <v>0</v>
      </c>
    </row>
    <row r="13" spans="2:24" ht="12.75" customHeight="1">
      <c r="B13" s="25" t="s">
        <v>91</v>
      </c>
      <c r="C13" s="21">
        <f t="shared" ref="C13:U13" si="1">C8+C9+C10+C11+C12</f>
        <v>0</v>
      </c>
      <c r="D13" s="21">
        <f t="shared" si="1"/>
        <v>2609</v>
      </c>
      <c r="E13" s="21">
        <f t="shared" si="1"/>
        <v>1735</v>
      </c>
      <c r="F13" s="21">
        <f t="shared" si="1"/>
        <v>4344</v>
      </c>
      <c r="G13" s="21">
        <f t="shared" si="1"/>
        <v>1166</v>
      </c>
      <c r="H13" s="21">
        <f t="shared" si="1"/>
        <v>5510</v>
      </c>
      <c r="I13" s="21">
        <f t="shared" si="1"/>
        <v>0</v>
      </c>
      <c r="J13" s="21">
        <f t="shared" si="1"/>
        <v>3653</v>
      </c>
      <c r="K13" s="21">
        <f t="shared" si="1"/>
        <v>3653</v>
      </c>
      <c r="L13" s="21">
        <f t="shared" si="1"/>
        <v>3401</v>
      </c>
      <c r="M13" s="21">
        <f t="shared" si="1"/>
        <v>295</v>
      </c>
      <c r="N13" s="21">
        <f t="shared" si="1"/>
        <v>596</v>
      </c>
      <c r="O13" s="21">
        <f t="shared" si="1"/>
        <v>372</v>
      </c>
      <c r="P13" s="21">
        <f t="shared" si="1"/>
        <v>1263</v>
      </c>
      <c r="Q13" s="21">
        <f t="shared" si="1"/>
        <v>0</v>
      </c>
      <c r="R13" s="21">
        <f t="shared" si="1"/>
        <v>0</v>
      </c>
      <c r="S13" s="21">
        <f t="shared" si="1"/>
        <v>0</v>
      </c>
      <c r="T13" s="21">
        <f t="shared" si="1"/>
        <v>0</v>
      </c>
      <c r="U13" s="22">
        <f t="shared" si="1"/>
        <v>13827</v>
      </c>
      <c r="V13" s="4"/>
      <c r="W13" s="11">
        <v>13827</v>
      </c>
      <c r="X13" s="12">
        <f t="shared" si="0"/>
        <v>0</v>
      </c>
    </row>
    <row r="14" spans="2:24" ht="12.75" customHeight="1">
      <c r="B14" s="7"/>
      <c r="C14" s="4"/>
      <c r="D14" s="4"/>
      <c r="E14" s="4"/>
      <c r="F14" s="5"/>
      <c r="G14" s="4"/>
      <c r="H14" s="5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X14" s="4"/>
    </row>
    <row r="15" spans="2:24" ht="12.75" customHeight="1">
      <c r="B15" s="23" t="s">
        <v>107</v>
      </c>
      <c r="C15" s="38">
        <v>0</v>
      </c>
      <c r="D15" s="38">
        <v>0</v>
      </c>
      <c r="E15" s="38">
        <v>0</v>
      </c>
      <c r="F15" s="34">
        <v>0</v>
      </c>
      <c r="G15" s="38">
        <v>0</v>
      </c>
      <c r="H15" s="34">
        <v>0</v>
      </c>
      <c r="I15" s="38">
        <v>0</v>
      </c>
      <c r="J15" s="38">
        <v>0</v>
      </c>
      <c r="K15" s="34">
        <v>0</v>
      </c>
      <c r="L15" s="38">
        <v>0</v>
      </c>
      <c r="M15" s="38">
        <v>0</v>
      </c>
      <c r="N15" s="38">
        <v>0</v>
      </c>
      <c r="O15" s="38">
        <v>0</v>
      </c>
      <c r="P15" s="34">
        <v>0</v>
      </c>
      <c r="Q15" s="38">
        <v>0</v>
      </c>
      <c r="R15" s="38">
        <v>0</v>
      </c>
      <c r="S15" s="38">
        <v>0</v>
      </c>
      <c r="T15" s="34">
        <f>SUM(Q15:S15)</f>
        <v>0</v>
      </c>
      <c r="U15" s="35">
        <f>SUM(H15,K15,L15,P15,T15)</f>
        <v>0</v>
      </c>
      <c r="X15" s="4"/>
    </row>
    <row r="16" spans="2:24" ht="12.75" customHeight="1">
      <c r="B16" s="25" t="s">
        <v>104</v>
      </c>
      <c r="C16" s="21">
        <f t="shared" ref="C16:T16" si="2">SUM(C8:C9,C12,C15)+C19+C20+C11</f>
        <v>0</v>
      </c>
      <c r="D16" s="21">
        <f t="shared" si="2"/>
        <v>2609</v>
      </c>
      <c r="E16" s="21">
        <f t="shared" si="2"/>
        <v>1735</v>
      </c>
      <c r="F16" s="21">
        <f t="shared" si="2"/>
        <v>4344</v>
      </c>
      <c r="G16" s="21">
        <f t="shared" si="2"/>
        <v>1166</v>
      </c>
      <c r="H16" s="21">
        <f t="shared" si="2"/>
        <v>5510</v>
      </c>
      <c r="I16" s="21">
        <f t="shared" si="2"/>
        <v>0</v>
      </c>
      <c r="J16" s="21">
        <f t="shared" si="2"/>
        <v>3653</v>
      </c>
      <c r="K16" s="21">
        <f t="shared" si="2"/>
        <v>3653</v>
      </c>
      <c r="L16" s="21">
        <f t="shared" si="2"/>
        <v>3401</v>
      </c>
      <c r="M16" s="21">
        <f t="shared" si="2"/>
        <v>295</v>
      </c>
      <c r="N16" s="21">
        <f t="shared" si="2"/>
        <v>596</v>
      </c>
      <c r="O16" s="21">
        <f t="shared" si="2"/>
        <v>372</v>
      </c>
      <c r="P16" s="21">
        <f t="shared" si="2"/>
        <v>1263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35">
        <f>SUM(H16,K16,L16,P16,T16)</f>
        <v>13827</v>
      </c>
      <c r="X16" s="4"/>
    </row>
    <row r="17" spans="2:24" ht="12.75" customHeight="1">
      <c r="B17" s="7"/>
      <c r="C17" s="4"/>
      <c r="D17" s="4"/>
      <c r="E17" s="4"/>
      <c r="F17" s="5"/>
      <c r="G17" s="4"/>
      <c r="H17" s="5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X17" s="4"/>
    </row>
    <row r="18" spans="2:24" ht="12.75" customHeight="1">
      <c r="B18" s="19" t="s">
        <v>84</v>
      </c>
      <c r="C18" s="4"/>
      <c r="D18" s="4"/>
      <c r="E18" s="4"/>
      <c r="F18" s="5"/>
      <c r="G18" s="4"/>
      <c r="H18" s="5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X18" s="4"/>
    </row>
    <row r="19" spans="2:24" ht="12.75" customHeight="1">
      <c r="B19" s="40" t="s">
        <v>89</v>
      </c>
      <c r="C19" s="33">
        <v>0</v>
      </c>
      <c r="D19" s="33">
        <v>0</v>
      </c>
      <c r="E19" s="33">
        <v>0</v>
      </c>
      <c r="F19" s="34">
        <f>SUM(D19:E19)</f>
        <v>0</v>
      </c>
      <c r="G19" s="33">
        <v>0</v>
      </c>
      <c r="H19" s="34">
        <f>SUM(C19,F19,G19)</f>
        <v>0</v>
      </c>
      <c r="I19" s="33">
        <v>0</v>
      </c>
      <c r="J19" s="33">
        <v>0</v>
      </c>
      <c r="K19" s="34">
        <f>SUM(I19:J19)</f>
        <v>0</v>
      </c>
      <c r="L19" s="33">
        <v>0</v>
      </c>
      <c r="M19" s="33">
        <v>0</v>
      </c>
      <c r="N19" s="33">
        <v>0</v>
      </c>
      <c r="O19" s="33">
        <v>0</v>
      </c>
      <c r="P19" s="34">
        <f>SUM(M19:O19)</f>
        <v>0</v>
      </c>
      <c r="Q19" s="33">
        <v>0</v>
      </c>
      <c r="R19" s="33">
        <v>0</v>
      </c>
      <c r="S19" s="33">
        <v>0</v>
      </c>
      <c r="T19" s="34">
        <f>SUM(Q19:S19)</f>
        <v>0</v>
      </c>
      <c r="U19" s="35">
        <f>SUM(H19,K19,L19,P19,T19)</f>
        <v>0</v>
      </c>
      <c r="W19" s="11">
        <v>0</v>
      </c>
      <c r="X19" s="12">
        <f>W19-U19</f>
        <v>0</v>
      </c>
    </row>
    <row r="20" spans="2:24" ht="12.75" customHeight="1">
      <c r="B20" s="39" t="s">
        <v>85</v>
      </c>
      <c r="C20" s="33">
        <v>0</v>
      </c>
      <c r="D20" s="33">
        <v>0</v>
      </c>
      <c r="E20" s="33">
        <v>0</v>
      </c>
      <c r="F20" s="34">
        <f>SUM(D20:E20)</f>
        <v>0</v>
      </c>
      <c r="G20" s="33">
        <v>0</v>
      </c>
      <c r="H20" s="34">
        <f>SUM(C20,F20,G20)</f>
        <v>0</v>
      </c>
      <c r="I20" s="33">
        <v>0</v>
      </c>
      <c r="J20" s="33">
        <v>0</v>
      </c>
      <c r="K20" s="34">
        <f>SUM(I20:J20)</f>
        <v>0</v>
      </c>
      <c r="L20" s="33">
        <v>0</v>
      </c>
      <c r="M20" s="33">
        <v>0</v>
      </c>
      <c r="N20" s="33">
        <v>0</v>
      </c>
      <c r="O20" s="33">
        <v>0</v>
      </c>
      <c r="P20" s="34">
        <f>SUM(M20:O20)</f>
        <v>0</v>
      </c>
      <c r="Q20" s="33">
        <v>0</v>
      </c>
      <c r="R20" s="33">
        <v>0</v>
      </c>
      <c r="S20" s="33">
        <v>0</v>
      </c>
      <c r="T20" s="34">
        <f>SUM(Q20:S20)</f>
        <v>0</v>
      </c>
      <c r="U20" s="35">
        <f>SUM(H20,K20,L20,P20,T20)</f>
        <v>0</v>
      </c>
      <c r="W20" s="11">
        <v>0</v>
      </c>
      <c r="X20" s="12">
        <f>W20-U20</f>
        <v>0</v>
      </c>
    </row>
    <row r="21" spans="2:24" ht="12.75" customHeight="1">
      <c r="B21" s="40" t="s">
        <v>109</v>
      </c>
      <c r="C21" s="33">
        <v>0</v>
      </c>
      <c r="D21" s="33">
        <v>0</v>
      </c>
      <c r="E21" s="33">
        <v>0</v>
      </c>
      <c r="F21" s="34">
        <f>SUM(D21:E21)</f>
        <v>0</v>
      </c>
      <c r="G21" s="33">
        <v>0</v>
      </c>
      <c r="H21" s="34">
        <f>SUM(C21,F21,G21)</f>
        <v>0</v>
      </c>
      <c r="I21" s="33">
        <v>0</v>
      </c>
      <c r="J21" s="33">
        <v>0</v>
      </c>
      <c r="K21" s="34">
        <f>SUM(I21:J21)</f>
        <v>0</v>
      </c>
      <c r="L21" s="33">
        <v>0</v>
      </c>
      <c r="M21" s="33">
        <v>0</v>
      </c>
      <c r="N21" s="33">
        <v>0</v>
      </c>
      <c r="O21" s="33">
        <v>0</v>
      </c>
      <c r="P21" s="34">
        <f>SUM(M21:O21)</f>
        <v>0</v>
      </c>
      <c r="Q21" s="33">
        <v>0</v>
      </c>
      <c r="R21" s="33">
        <v>0</v>
      </c>
      <c r="S21" s="33">
        <v>0</v>
      </c>
      <c r="T21" s="34">
        <f>SUM(Q21:S21)</f>
        <v>0</v>
      </c>
      <c r="U21" s="35">
        <f>SUM(H21,K21,L21,P21,T21)</f>
        <v>0</v>
      </c>
      <c r="W21" s="11">
        <v>0</v>
      </c>
      <c r="X21" s="12">
        <f>W21-U21</f>
        <v>0</v>
      </c>
    </row>
    <row r="22" spans="2:24" ht="12.75" customHeight="1">
      <c r="B22" s="39" t="s">
        <v>12</v>
      </c>
      <c r="C22" s="33">
        <v>0</v>
      </c>
      <c r="D22" s="33">
        <v>-155</v>
      </c>
      <c r="E22" s="33">
        <v>-316</v>
      </c>
      <c r="F22" s="34">
        <f>SUM(D22:E22)</f>
        <v>-471</v>
      </c>
      <c r="G22" s="33">
        <v>-51</v>
      </c>
      <c r="H22" s="34">
        <f>SUM(C22,F22,G22)</f>
        <v>-522</v>
      </c>
      <c r="I22" s="33">
        <v>0</v>
      </c>
      <c r="J22" s="33">
        <v>-1036</v>
      </c>
      <c r="K22" s="34">
        <f>SUM(I22:J22)</f>
        <v>-1036</v>
      </c>
      <c r="L22" s="33">
        <v>-5094</v>
      </c>
      <c r="M22" s="33">
        <v>-124</v>
      </c>
      <c r="N22" s="33">
        <v>-124</v>
      </c>
      <c r="O22" s="33">
        <v>-124</v>
      </c>
      <c r="P22" s="34">
        <f>SUM(M22:O22)</f>
        <v>-372</v>
      </c>
      <c r="Q22" s="33">
        <v>0</v>
      </c>
      <c r="R22" s="33">
        <v>0</v>
      </c>
      <c r="S22" s="33">
        <v>0</v>
      </c>
      <c r="T22" s="34">
        <f>SUM(Q22:S22)</f>
        <v>0</v>
      </c>
      <c r="U22" s="35">
        <f>SUM(H22,K22,L22,P22,T22)</f>
        <v>-7024</v>
      </c>
      <c r="V22" s="4"/>
      <c r="W22" s="11">
        <v>-7024</v>
      </c>
      <c r="X22" s="12">
        <f>W22-U22</f>
        <v>0</v>
      </c>
    </row>
    <row r="23" spans="2:24" ht="12.75" customHeight="1">
      <c r="B23" s="75" t="s">
        <v>102</v>
      </c>
      <c r="C23" s="21">
        <f t="shared" ref="C23:T23" si="3">SUM(C19:C22)</f>
        <v>0</v>
      </c>
      <c r="D23" s="21">
        <f t="shared" si="3"/>
        <v>-155</v>
      </c>
      <c r="E23" s="21">
        <f t="shared" si="3"/>
        <v>-316</v>
      </c>
      <c r="F23" s="21">
        <f t="shared" si="3"/>
        <v>-471</v>
      </c>
      <c r="G23" s="21">
        <f t="shared" si="3"/>
        <v>-51</v>
      </c>
      <c r="H23" s="21">
        <f t="shared" si="3"/>
        <v>-522</v>
      </c>
      <c r="I23" s="21">
        <f t="shared" si="3"/>
        <v>0</v>
      </c>
      <c r="J23" s="21">
        <f t="shared" si="3"/>
        <v>-1036</v>
      </c>
      <c r="K23" s="21">
        <f t="shared" si="3"/>
        <v>-1036</v>
      </c>
      <c r="L23" s="21">
        <f t="shared" si="3"/>
        <v>-5094</v>
      </c>
      <c r="M23" s="21">
        <f t="shared" si="3"/>
        <v>-124</v>
      </c>
      <c r="N23" s="21">
        <f t="shared" si="3"/>
        <v>-124</v>
      </c>
      <c r="O23" s="21">
        <f t="shared" si="3"/>
        <v>-124</v>
      </c>
      <c r="P23" s="21">
        <f t="shared" si="3"/>
        <v>-372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2">
        <f>SUM(H23,K23,L23,P23,T23)</f>
        <v>-7024</v>
      </c>
      <c r="V23" s="4"/>
      <c r="W23" s="11">
        <v>-7024</v>
      </c>
      <c r="X23" s="12">
        <f>W23-U23</f>
        <v>0</v>
      </c>
    </row>
    <row r="24" spans="2:24" ht="12.75" customHeight="1">
      <c r="B24" s="7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4" ht="12.75" customHeight="1">
      <c r="B25" s="23" t="s">
        <v>108</v>
      </c>
      <c r="C25" s="38">
        <v>0</v>
      </c>
      <c r="D25" s="38">
        <v>0</v>
      </c>
      <c r="E25" s="38">
        <v>0</v>
      </c>
      <c r="F25" s="34">
        <v>0</v>
      </c>
      <c r="G25" s="38">
        <v>0</v>
      </c>
      <c r="H25" s="34">
        <v>0</v>
      </c>
      <c r="I25" s="38">
        <v>0</v>
      </c>
      <c r="J25" s="38">
        <v>0</v>
      </c>
      <c r="K25" s="34">
        <v>0</v>
      </c>
      <c r="L25" s="38">
        <v>0</v>
      </c>
      <c r="M25" s="38">
        <v>0</v>
      </c>
      <c r="N25" s="38">
        <v>0</v>
      </c>
      <c r="O25" s="38">
        <v>0</v>
      </c>
      <c r="P25" s="34">
        <v>0</v>
      </c>
      <c r="Q25" s="38">
        <v>0</v>
      </c>
      <c r="R25" s="38">
        <v>0</v>
      </c>
      <c r="S25" s="38">
        <v>0</v>
      </c>
      <c r="T25" s="34">
        <f>SUM(Q25:S25)</f>
        <v>0</v>
      </c>
      <c r="U25" s="35">
        <f>SUM(H25,K25,L25,P25,T25)</f>
        <v>0</v>
      </c>
    </row>
    <row r="26" spans="2:24" ht="12.75" customHeight="1">
      <c r="B26" s="25" t="s">
        <v>105</v>
      </c>
      <c r="C26" s="21">
        <f t="shared" ref="C26:T26" si="4">SUM(C22,C25)</f>
        <v>0</v>
      </c>
      <c r="D26" s="21">
        <f t="shared" si="4"/>
        <v>-155</v>
      </c>
      <c r="E26" s="21">
        <f t="shared" si="4"/>
        <v>-316</v>
      </c>
      <c r="F26" s="21">
        <f t="shared" si="4"/>
        <v>-471</v>
      </c>
      <c r="G26" s="21">
        <f t="shared" si="4"/>
        <v>-51</v>
      </c>
      <c r="H26" s="21">
        <f t="shared" si="4"/>
        <v>-522</v>
      </c>
      <c r="I26" s="21">
        <f t="shared" si="4"/>
        <v>0</v>
      </c>
      <c r="J26" s="21">
        <f t="shared" si="4"/>
        <v>-1036</v>
      </c>
      <c r="K26" s="21">
        <f t="shared" si="4"/>
        <v>-1036</v>
      </c>
      <c r="L26" s="21">
        <f t="shared" si="4"/>
        <v>-5094</v>
      </c>
      <c r="M26" s="21">
        <f t="shared" si="4"/>
        <v>-124</v>
      </c>
      <c r="N26" s="21">
        <f t="shared" si="4"/>
        <v>-124</v>
      </c>
      <c r="O26" s="21">
        <f t="shared" si="4"/>
        <v>-124</v>
      </c>
      <c r="P26" s="21">
        <f t="shared" si="4"/>
        <v>-372</v>
      </c>
      <c r="Q26" s="21">
        <f t="shared" si="4"/>
        <v>0</v>
      </c>
      <c r="R26" s="21">
        <f t="shared" si="4"/>
        <v>0</v>
      </c>
      <c r="S26" s="21">
        <f t="shared" si="4"/>
        <v>0</v>
      </c>
      <c r="T26" s="21">
        <f t="shared" si="4"/>
        <v>0</v>
      </c>
      <c r="U26" s="22">
        <f>SUM(H26,K26,L26,P26,T26)</f>
        <v>-7024</v>
      </c>
    </row>
    <row r="27" spans="2:24" ht="12.75" customHeight="1">
      <c r="B27" s="7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4">
      <c r="B28" s="20" t="s">
        <v>90</v>
      </c>
      <c r="C28" s="17">
        <f t="shared" ref="C28:U28" si="5">C13+C23</f>
        <v>0</v>
      </c>
      <c r="D28" s="17">
        <f t="shared" si="5"/>
        <v>2454</v>
      </c>
      <c r="E28" s="17">
        <f t="shared" si="5"/>
        <v>1419</v>
      </c>
      <c r="F28" s="17">
        <f t="shared" si="5"/>
        <v>3873</v>
      </c>
      <c r="G28" s="17">
        <f t="shared" si="5"/>
        <v>1115</v>
      </c>
      <c r="H28" s="17">
        <f t="shared" si="5"/>
        <v>4988</v>
      </c>
      <c r="I28" s="17">
        <f t="shared" si="5"/>
        <v>0</v>
      </c>
      <c r="J28" s="17">
        <f t="shared" si="5"/>
        <v>2617</v>
      </c>
      <c r="K28" s="17">
        <f t="shared" si="5"/>
        <v>2617</v>
      </c>
      <c r="L28" s="17">
        <f t="shared" si="5"/>
        <v>-1693</v>
      </c>
      <c r="M28" s="17">
        <f t="shared" si="5"/>
        <v>171</v>
      </c>
      <c r="N28" s="17">
        <f t="shared" si="5"/>
        <v>472</v>
      </c>
      <c r="O28" s="17">
        <f t="shared" si="5"/>
        <v>248</v>
      </c>
      <c r="P28" s="17">
        <f t="shared" si="5"/>
        <v>891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8">
        <f t="shared" si="5"/>
        <v>6803</v>
      </c>
      <c r="V28" s="4"/>
      <c r="W28" s="11">
        <v>6803</v>
      </c>
      <c r="X28" s="12">
        <f>W28-U28</f>
        <v>0</v>
      </c>
    </row>
    <row r="29" spans="2:24" ht="12.75" customHeight="1"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4" ht="12.75" customHeight="1">
      <c r="B30" s="39" t="s">
        <v>9</v>
      </c>
      <c r="C30" s="33">
        <v>0</v>
      </c>
      <c r="D30" s="33">
        <v>0</v>
      </c>
      <c r="E30" s="33">
        <v>0</v>
      </c>
      <c r="F30" s="34">
        <f>SUM(D30:E30)</f>
        <v>0</v>
      </c>
      <c r="G30" s="33">
        <v>0</v>
      </c>
      <c r="H30" s="34">
        <f>SUM(C30,F30,G30)</f>
        <v>0</v>
      </c>
      <c r="I30" s="33">
        <v>0</v>
      </c>
      <c r="J30" s="33">
        <v>0</v>
      </c>
      <c r="K30" s="34">
        <f>SUM(I30:J30)</f>
        <v>0</v>
      </c>
      <c r="L30" s="33">
        <v>0</v>
      </c>
      <c r="M30" s="33">
        <v>0</v>
      </c>
      <c r="N30" s="36"/>
      <c r="O30" s="33">
        <v>0</v>
      </c>
      <c r="P30" s="34">
        <f>SUM(M30:O30)</f>
        <v>0</v>
      </c>
      <c r="Q30" s="36"/>
      <c r="R30" s="33">
        <v>0</v>
      </c>
      <c r="S30" s="36"/>
      <c r="T30" s="34">
        <f>SUM(Q30:S30)</f>
        <v>0</v>
      </c>
      <c r="U30" s="35">
        <f>SUM(H30,K30,L30,P30,T30)</f>
        <v>0</v>
      </c>
      <c r="V30" s="4"/>
      <c r="W30" s="31"/>
      <c r="X30" s="31"/>
    </row>
    <row r="31" spans="2:24" s="32" customFormat="1" ht="12.75" customHeight="1">
      <c r="B31" s="2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9"/>
      <c r="W31" s="30"/>
      <c r="X31" s="31"/>
    </row>
    <row r="32" spans="2:24" s="32" customFormat="1" ht="12.75" customHeight="1">
      <c r="B32" s="44" t="s">
        <v>141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9"/>
      <c r="W32" s="30"/>
      <c r="X32" s="31"/>
    </row>
    <row r="33" spans="2:24" s="32" customFormat="1" ht="12.75" customHeight="1">
      <c r="B33" s="23" t="s">
        <v>137</v>
      </c>
      <c r="C33" s="38">
        <v>0</v>
      </c>
      <c r="D33" s="38">
        <v>1330</v>
      </c>
      <c r="E33" s="38">
        <v>1461</v>
      </c>
      <c r="F33" s="38">
        <v>2791</v>
      </c>
      <c r="G33" s="38">
        <v>1092</v>
      </c>
      <c r="H33" s="38">
        <v>3883</v>
      </c>
      <c r="I33" s="38">
        <v>0</v>
      </c>
      <c r="J33" s="38">
        <v>3243</v>
      </c>
      <c r="K33" s="38">
        <v>3243</v>
      </c>
      <c r="L33" s="38">
        <v>2848</v>
      </c>
      <c r="M33" s="38">
        <v>254</v>
      </c>
      <c r="N33" s="38">
        <v>595</v>
      </c>
      <c r="O33" s="38">
        <v>344</v>
      </c>
      <c r="P33" s="38">
        <v>1193</v>
      </c>
      <c r="Q33" s="38">
        <v>0</v>
      </c>
      <c r="R33" s="38">
        <v>0</v>
      </c>
      <c r="S33" s="38">
        <v>0</v>
      </c>
      <c r="T33" s="38">
        <v>0</v>
      </c>
      <c r="U33" s="38">
        <v>11167</v>
      </c>
      <c r="V33" s="29"/>
      <c r="W33" s="30"/>
      <c r="X33" s="31"/>
    </row>
    <row r="34" spans="2:24" s="32" customFormat="1" ht="12.75" customHeight="1">
      <c r="B34" s="23" t="s">
        <v>138</v>
      </c>
      <c r="C34" s="38">
        <v>0</v>
      </c>
      <c r="D34" s="38">
        <v>0</v>
      </c>
      <c r="E34" s="38">
        <v>-366</v>
      </c>
      <c r="F34" s="38">
        <v>-366</v>
      </c>
      <c r="G34" s="38">
        <v>0</v>
      </c>
      <c r="H34" s="38">
        <v>-366</v>
      </c>
      <c r="I34" s="38">
        <v>0</v>
      </c>
      <c r="J34" s="38">
        <v>-360</v>
      </c>
      <c r="K34" s="38">
        <v>-360</v>
      </c>
      <c r="L34" s="38">
        <v>-3751</v>
      </c>
      <c r="M34" s="38">
        <v>-98</v>
      </c>
      <c r="N34" s="38">
        <v>-100</v>
      </c>
      <c r="O34" s="38">
        <v>-100</v>
      </c>
      <c r="P34" s="38">
        <v>-298</v>
      </c>
      <c r="Q34" s="38">
        <v>0</v>
      </c>
      <c r="R34" s="38">
        <v>0</v>
      </c>
      <c r="S34" s="38">
        <v>0</v>
      </c>
      <c r="T34" s="38">
        <v>0</v>
      </c>
      <c r="U34" s="38">
        <v>-4775</v>
      </c>
      <c r="V34" s="29"/>
      <c r="W34" s="30"/>
      <c r="X34" s="31"/>
    </row>
    <row r="35" spans="2:24" s="32" customFormat="1" ht="12.75" customHeight="1">
      <c r="B35" s="23" t="s">
        <v>139</v>
      </c>
      <c r="C35" s="38">
        <v>0</v>
      </c>
      <c r="D35" s="38">
        <v>1330</v>
      </c>
      <c r="E35" s="38">
        <v>1095</v>
      </c>
      <c r="F35" s="38">
        <v>2425</v>
      </c>
      <c r="G35" s="38">
        <v>1092</v>
      </c>
      <c r="H35" s="38">
        <v>3517</v>
      </c>
      <c r="I35" s="38">
        <v>0</v>
      </c>
      <c r="J35" s="38">
        <v>2883</v>
      </c>
      <c r="K35" s="38">
        <v>2883</v>
      </c>
      <c r="L35" s="38">
        <v>-903</v>
      </c>
      <c r="M35" s="38">
        <v>156</v>
      </c>
      <c r="N35" s="38">
        <v>495</v>
      </c>
      <c r="O35" s="38">
        <v>244</v>
      </c>
      <c r="P35" s="38">
        <v>895</v>
      </c>
      <c r="Q35" s="38">
        <v>0</v>
      </c>
      <c r="R35" s="38">
        <v>0</v>
      </c>
      <c r="S35" s="38">
        <v>0</v>
      </c>
      <c r="T35" s="38">
        <v>0</v>
      </c>
      <c r="U35" s="38">
        <v>6392</v>
      </c>
      <c r="V35" s="29"/>
      <c r="W35" s="30"/>
      <c r="X35" s="31"/>
    </row>
    <row r="36" spans="2:24" s="32" customFormat="1" ht="12.75" customHeight="1">
      <c r="B36" s="2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9"/>
      <c r="W36" s="30"/>
      <c r="X36" s="31"/>
    </row>
    <row r="37" spans="2:24" ht="12.75" customHeight="1">
      <c r="B37" s="8" t="s">
        <v>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4" ht="12.75" customHeight="1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4" ht="12.75" customHeight="1">
      <c r="B39" s="26" t="s">
        <v>100</v>
      </c>
      <c r="C39" s="41"/>
      <c r="D39" s="41"/>
      <c r="E39" s="4"/>
      <c r="F39" s="4"/>
      <c r="G39" s="4"/>
      <c r="H39" s="4"/>
      <c r="I39" s="4"/>
      <c r="J39" s="4"/>
      <c r="K39" s="4"/>
      <c r="L39" s="4"/>
      <c r="M39" s="4"/>
      <c r="N39" s="15" t="s">
        <v>88</v>
      </c>
      <c r="O39" s="4"/>
      <c r="P39" s="4"/>
      <c r="Q39" s="4"/>
      <c r="R39" s="4"/>
      <c r="S39" s="4"/>
      <c r="T39" s="4"/>
      <c r="U39" s="4"/>
    </row>
    <row r="40" spans="2:24">
      <c r="B40" s="39" t="s">
        <v>29</v>
      </c>
      <c r="C40" s="36"/>
      <c r="D40" s="36"/>
      <c r="E40" s="36"/>
      <c r="F40" s="36"/>
      <c r="G40" s="36"/>
      <c r="H40" s="36"/>
      <c r="I40" s="36"/>
      <c r="J40" s="37"/>
      <c r="K40" s="37"/>
      <c r="L40" s="36"/>
      <c r="M40" s="36"/>
      <c r="N40" s="33">
        <v>0</v>
      </c>
      <c r="O40" s="5"/>
      <c r="P40" s="4"/>
      <c r="Q40" s="4"/>
      <c r="R40" s="4"/>
      <c r="S40" s="4"/>
      <c r="T40" s="4"/>
      <c r="U40" s="4"/>
    </row>
    <row r="41" spans="2:24" ht="12.75" customHeight="1">
      <c r="B41" s="39" t="s">
        <v>30</v>
      </c>
      <c r="C41" s="36"/>
      <c r="D41" s="36"/>
      <c r="E41" s="36"/>
      <c r="F41" s="36"/>
      <c r="G41" s="36"/>
      <c r="H41" s="36"/>
      <c r="I41" s="36"/>
      <c r="J41" s="37"/>
      <c r="K41" s="37"/>
      <c r="L41" s="36"/>
      <c r="M41" s="36"/>
      <c r="N41" s="33">
        <v>0</v>
      </c>
      <c r="O41" s="5"/>
      <c r="P41" s="4"/>
      <c r="Q41" s="4"/>
      <c r="R41" s="4"/>
      <c r="S41" s="4"/>
      <c r="T41" s="4"/>
      <c r="U41" s="4"/>
    </row>
    <row r="42" spans="2:24" ht="12.75" customHeight="1">
      <c r="B42" s="39" t="s">
        <v>31</v>
      </c>
      <c r="C42" s="36"/>
      <c r="D42" s="36"/>
      <c r="E42" s="36"/>
      <c r="F42" s="36"/>
      <c r="G42" s="36"/>
      <c r="H42" s="36"/>
      <c r="I42" s="36"/>
      <c r="J42" s="37"/>
      <c r="K42" s="37"/>
      <c r="L42" s="36"/>
      <c r="M42" s="36"/>
      <c r="N42" s="33">
        <v>0</v>
      </c>
      <c r="O42" s="5"/>
      <c r="P42" s="4"/>
      <c r="Q42" s="4"/>
      <c r="R42" s="4"/>
      <c r="S42" s="4"/>
      <c r="T42" s="4"/>
      <c r="U42" s="4"/>
    </row>
    <row r="43" spans="2:24" ht="12.75" customHeight="1">
      <c r="B43" s="39" t="s">
        <v>25</v>
      </c>
      <c r="C43" s="36"/>
      <c r="D43" s="36"/>
      <c r="E43" s="36"/>
      <c r="F43" s="36"/>
      <c r="G43" s="36"/>
      <c r="H43" s="36"/>
      <c r="I43" s="36"/>
      <c r="J43" s="37"/>
      <c r="K43" s="37"/>
      <c r="L43" s="36"/>
      <c r="M43" s="36"/>
      <c r="N43" s="33">
        <v>0</v>
      </c>
      <c r="O43" s="5"/>
      <c r="P43" s="4"/>
      <c r="Q43" s="4"/>
      <c r="R43" s="4"/>
      <c r="S43" s="4"/>
      <c r="T43" s="4"/>
      <c r="U43" s="4"/>
    </row>
    <row r="44" spans="2:24" ht="12.75" customHeight="1">
      <c r="B44" s="39" t="s">
        <v>32</v>
      </c>
      <c r="C44" s="36"/>
      <c r="D44" s="36"/>
      <c r="E44" s="36"/>
      <c r="F44" s="36"/>
      <c r="G44" s="36"/>
      <c r="H44" s="36"/>
      <c r="I44" s="36"/>
      <c r="J44" s="37"/>
      <c r="K44" s="37"/>
      <c r="L44" s="36"/>
      <c r="M44" s="36"/>
      <c r="N44" s="33">
        <v>0</v>
      </c>
      <c r="O44" s="5"/>
      <c r="P44" s="4"/>
      <c r="Q44" s="4"/>
      <c r="R44" s="4"/>
      <c r="S44" s="4"/>
      <c r="T44" s="4"/>
      <c r="U44" s="4"/>
    </row>
    <row r="45" spans="2:24" ht="12.75" customHeight="1">
      <c r="B45" s="39" t="s">
        <v>33</v>
      </c>
      <c r="C45" s="36"/>
      <c r="D45" s="36"/>
      <c r="E45" s="36"/>
      <c r="F45" s="36"/>
      <c r="G45" s="36"/>
      <c r="H45" s="36"/>
      <c r="I45" s="36"/>
      <c r="J45" s="37"/>
      <c r="K45" s="37"/>
      <c r="L45" s="36"/>
      <c r="M45" s="36"/>
      <c r="N45" s="33">
        <v>0</v>
      </c>
      <c r="O45" s="5"/>
      <c r="P45" s="4"/>
      <c r="Q45" s="4"/>
      <c r="R45" s="4"/>
      <c r="S45" s="4"/>
      <c r="T45" s="4"/>
      <c r="U45" s="4"/>
    </row>
    <row r="46" spans="2:24" ht="12.75" customHeight="1">
      <c r="B46" s="39" t="s">
        <v>34</v>
      </c>
      <c r="C46" s="36"/>
      <c r="D46" s="36"/>
      <c r="E46" s="36"/>
      <c r="F46" s="36"/>
      <c r="G46" s="36"/>
      <c r="H46" s="36"/>
      <c r="I46" s="36"/>
      <c r="J46" s="37"/>
      <c r="K46" s="37"/>
      <c r="L46" s="36"/>
      <c r="M46" s="36"/>
      <c r="N46" s="33">
        <v>0</v>
      </c>
      <c r="O46" s="5"/>
      <c r="P46" s="4"/>
      <c r="Q46" s="4"/>
      <c r="R46" s="4"/>
      <c r="S46" s="4"/>
      <c r="T46" s="4"/>
      <c r="U46" s="4"/>
    </row>
    <row r="47" spans="2:24" ht="12.75" customHeight="1">
      <c r="B47" s="39" t="s">
        <v>10</v>
      </c>
      <c r="C47" s="36"/>
      <c r="D47" s="36"/>
      <c r="E47" s="36"/>
      <c r="F47" s="36"/>
      <c r="G47" s="36"/>
      <c r="H47" s="36"/>
      <c r="I47" s="36"/>
      <c r="J47" s="37"/>
      <c r="K47" s="37"/>
      <c r="L47" s="36"/>
      <c r="M47" s="36"/>
      <c r="N47" s="33">
        <v>0</v>
      </c>
      <c r="O47" s="5"/>
      <c r="P47" s="4"/>
      <c r="Q47" s="4"/>
      <c r="R47" s="4"/>
      <c r="S47" s="4"/>
      <c r="T47" s="4"/>
      <c r="U47" s="4"/>
    </row>
    <row r="48" spans="2:24" ht="12.75" customHeight="1">
      <c r="B48" s="75" t="s">
        <v>2</v>
      </c>
      <c r="C48" s="36"/>
      <c r="D48" s="36"/>
      <c r="E48" s="36"/>
      <c r="F48" s="36"/>
      <c r="G48" s="36"/>
      <c r="H48" s="36"/>
      <c r="I48" s="36"/>
      <c r="J48" s="37"/>
      <c r="K48" s="37"/>
      <c r="L48" s="36"/>
      <c r="M48" s="36"/>
      <c r="N48" s="21">
        <f>SUM(N40:N47)</f>
        <v>0</v>
      </c>
      <c r="O48" s="5"/>
      <c r="P48" s="4"/>
      <c r="Q48" s="4"/>
      <c r="R48" s="4"/>
      <c r="S48" s="4"/>
      <c r="T48" s="4"/>
      <c r="U48" s="4"/>
    </row>
    <row r="49" spans="2:21">
      <c r="B49" s="9"/>
      <c r="C49" s="5"/>
      <c r="D49" s="5"/>
      <c r="E49" s="5"/>
      <c r="F49" s="5"/>
      <c r="G49" s="5"/>
      <c r="H49" s="5"/>
      <c r="I49" s="5"/>
      <c r="J49" s="6"/>
      <c r="K49" s="6"/>
      <c r="L49" s="5"/>
      <c r="M49" s="5"/>
      <c r="N49" s="76" t="str">
        <f>IF(N48&lt;=N12,"PASS","FAIL")</f>
        <v>PASS</v>
      </c>
      <c r="O49" s="5"/>
      <c r="P49" s="4"/>
      <c r="Q49" s="4"/>
      <c r="R49" s="4"/>
      <c r="S49" s="4"/>
      <c r="T49" s="4"/>
      <c r="U49" s="4"/>
    </row>
    <row r="50" spans="2:21">
      <c r="B50" s="26" t="s">
        <v>101</v>
      </c>
      <c r="C50" s="27"/>
      <c r="D50" s="27"/>
      <c r="E50" s="5"/>
      <c r="F50" s="5"/>
      <c r="G50" s="5"/>
      <c r="H50" s="5"/>
      <c r="I50" s="5"/>
      <c r="J50" s="6"/>
      <c r="K50" s="6"/>
      <c r="L50" s="5"/>
      <c r="M50" s="5"/>
      <c r="N50" s="5"/>
      <c r="O50" s="5"/>
      <c r="P50" s="4"/>
      <c r="Q50" s="4"/>
      <c r="R50" s="4"/>
      <c r="S50" s="4"/>
      <c r="T50" s="4"/>
    </row>
    <row r="51" spans="2:21">
      <c r="B51" s="39" t="s">
        <v>25</v>
      </c>
      <c r="C51" s="36"/>
      <c r="D51" s="36"/>
      <c r="E51" s="36"/>
      <c r="F51" s="36"/>
      <c r="G51" s="36"/>
      <c r="H51" s="36"/>
      <c r="I51" s="36"/>
      <c r="J51" s="37"/>
      <c r="K51" s="37"/>
      <c r="L51" s="36"/>
      <c r="M51" s="36"/>
      <c r="N51" s="33">
        <v>0</v>
      </c>
      <c r="O51" s="5"/>
      <c r="P51" s="4"/>
      <c r="Q51" s="4"/>
      <c r="R51" s="4"/>
      <c r="S51" s="4"/>
      <c r="T51" s="4"/>
    </row>
    <row r="52" spans="2:2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77" t="str">
        <f>IF(N51&gt;=N43,"PASS","FAIL")</f>
        <v>PASS</v>
      </c>
      <c r="O52" s="4"/>
      <c r="P52" s="4"/>
      <c r="Q52" s="4"/>
      <c r="R52" s="4"/>
      <c r="S52" s="4"/>
      <c r="T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</row>
    <row r="54" spans="2:21" s="3" customFormat="1" ht="11.25">
      <c r="D54" s="10"/>
      <c r="F54" s="10"/>
    </row>
    <row r="55" spans="2:21">
      <c r="C55" s="69">
        <f>C16-C33</f>
        <v>0</v>
      </c>
      <c r="D55" s="69">
        <f>D16-D33</f>
        <v>1279</v>
      </c>
      <c r="E55" s="69">
        <f>E16-E33</f>
        <v>274</v>
      </c>
      <c r="F55" s="69">
        <f>F16-F33</f>
        <v>1553</v>
      </c>
      <c r="G55" s="69">
        <f>G16-G33</f>
        <v>74</v>
      </c>
      <c r="H55" s="69">
        <f>H16-H33</f>
        <v>1627</v>
      </c>
      <c r="I55" s="69">
        <f>I16-I33</f>
        <v>0</v>
      </c>
      <c r="J55" s="69">
        <f>J16-J33</f>
        <v>410</v>
      </c>
      <c r="K55" s="69">
        <f>K16-K33</f>
        <v>410</v>
      </c>
      <c r="L55" s="69">
        <f>L16-L33</f>
        <v>553</v>
      </c>
      <c r="M55" s="69">
        <f>M16-M33</f>
        <v>41</v>
      </c>
      <c r="N55" s="69">
        <f>N16-N33</f>
        <v>1</v>
      </c>
      <c r="O55" s="69">
        <f>O16-O33</f>
        <v>28</v>
      </c>
      <c r="P55" s="69">
        <f>P16-P33</f>
        <v>70</v>
      </c>
      <c r="Q55" s="69">
        <f>Q16-Q33</f>
        <v>0</v>
      </c>
      <c r="R55" s="69">
        <f>R16-R33</f>
        <v>0</v>
      </c>
      <c r="S55" s="69">
        <f>S16-S33</f>
        <v>0</v>
      </c>
      <c r="T55" s="69">
        <f>T16-T33</f>
        <v>0</v>
      </c>
      <c r="U55" s="69">
        <f>U16-U33</f>
        <v>2660</v>
      </c>
    </row>
    <row r="56" spans="2:21">
      <c r="C56" s="69">
        <f>C26-C34</f>
        <v>0</v>
      </c>
      <c r="D56" s="69">
        <f>D26-D34</f>
        <v>-155</v>
      </c>
      <c r="E56" s="69">
        <f>E26-E34</f>
        <v>50</v>
      </c>
      <c r="F56" s="69">
        <f>F26-F34</f>
        <v>-105</v>
      </c>
      <c r="G56" s="69">
        <f>G26-G34</f>
        <v>-51</v>
      </c>
      <c r="H56" s="69">
        <f>H26-H34</f>
        <v>-156</v>
      </c>
      <c r="I56" s="69">
        <f>I26-I34</f>
        <v>0</v>
      </c>
      <c r="J56" s="69">
        <f>J26-J34</f>
        <v>-676</v>
      </c>
      <c r="K56" s="69">
        <f>K26-K34</f>
        <v>-676</v>
      </c>
      <c r="L56" s="69">
        <f>L26-L34</f>
        <v>-1343</v>
      </c>
      <c r="M56" s="69">
        <f>M26-M34</f>
        <v>-26</v>
      </c>
      <c r="N56" s="69">
        <f>N26-N34</f>
        <v>-24</v>
      </c>
      <c r="O56" s="69">
        <f>O26-O34</f>
        <v>-24</v>
      </c>
      <c r="P56" s="69">
        <f>P26-P34</f>
        <v>-74</v>
      </c>
      <c r="Q56" s="69">
        <f>Q26-Q34</f>
        <v>0</v>
      </c>
      <c r="R56" s="69">
        <f>R26-R34</f>
        <v>0</v>
      </c>
      <c r="S56" s="69">
        <f>S26-S34</f>
        <v>0</v>
      </c>
      <c r="T56" s="69">
        <f>T26-T34</f>
        <v>0</v>
      </c>
      <c r="U56" s="69">
        <f>U26-U34</f>
        <v>-2249</v>
      </c>
    </row>
    <row r="57" spans="2:21">
      <c r="C57" s="69">
        <f>C28-C35</f>
        <v>0</v>
      </c>
      <c r="D57" s="69">
        <f>D28-D35</f>
        <v>1124</v>
      </c>
      <c r="E57" s="69">
        <f>E28-E35</f>
        <v>324</v>
      </c>
      <c r="F57" s="69">
        <f>F28-F35</f>
        <v>1448</v>
      </c>
      <c r="G57" s="69">
        <f>G28-G35</f>
        <v>23</v>
      </c>
      <c r="H57" s="69">
        <f>H28-H35</f>
        <v>1471</v>
      </c>
      <c r="I57" s="69">
        <f>I28-I35</f>
        <v>0</v>
      </c>
      <c r="J57" s="69">
        <f>J28-J35</f>
        <v>-266</v>
      </c>
      <c r="K57" s="69">
        <f>K28-K35</f>
        <v>-266</v>
      </c>
      <c r="L57" s="69">
        <f>L28-L35</f>
        <v>-790</v>
      </c>
      <c r="M57" s="69">
        <f>M28-M35</f>
        <v>15</v>
      </c>
      <c r="N57" s="69">
        <f>N28-N35</f>
        <v>-23</v>
      </c>
      <c r="O57" s="69">
        <f>O28-O35</f>
        <v>4</v>
      </c>
      <c r="P57" s="69">
        <f>P28-P35</f>
        <v>-4</v>
      </c>
      <c r="Q57" s="69">
        <f>Q28-Q35</f>
        <v>0</v>
      </c>
      <c r="R57" s="69">
        <f>R28-R35</f>
        <v>0</v>
      </c>
      <c r="S57" s="69">
        <f>S28-S35</f>
        <v>0</v>
      </c>
      <c r="T57" s="69">
        <f>T28-T35</f>
        <v>0</v>
      </c>
      <c r="U57" s="69">
        <f>U28-U35</f>
        <v>411</v>
      </c>
    </row>
    <row r="58" spans="2:21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2:21">
      <c r="C59" s="68" t="str">
        <f>IF(AND(OR(C55&gt;1000,C55&lt;-1000),IF(ISERROR(C55/C33),TRUE,OR(C55/C33&gt;0.05,C55/C33&lt;-0.05))),"FLAG","IGNORE")</f>
        <v>IGNORE</v>
      </c>
      <c r="D59" s="68" t="str">
        <f>IF(AND(OR(D55&gt;1000,D55&lt;-1000),IF(ISERROR(D55/D33),TRUE,OR(D55/D33&gt;0.05,D55/D33&lt;-0.05))),"FLAG","IGNORE")</f>
        <v>FLAG</v>
      </c>
      <c r="E59" s="68" t="str">
        <f>IF(AND(OR(E55&gt;1000,E55&lt;-1000),IF(ISERROR(E55/E33),TRUE,OR(E55/E33&gt;0.05,E55/E33&lt;-0.05))),"FLAG","IGNORE")</f>
        <v>IGNORE</v>
      </c>
      <c r="F59" s="68" t="str">
        <f>IF(AND(OR(F55&gt;1000,F55&lt;-1000),IF(ISERROR(F55/F33),TRUE,OR(F55/F33&gt;0.05,F55/F33&lt;-0.05))),"FLAG","IGNORE")</f>
        <v>FLAG</v>
      </c>
      <c r="G59" s="68" t="str">
        <f>IF(AND(OR(G55&gt;1000,G55&lt;-1000),IF(ISERROR(G55/G33),TRUE,OR(G55/G33&gt;0.05,G55/G33&lt;-0.05))),"FLAG","IGNORE")</f>
        <v>IGNORE</v>
      </c>
      <c r="H59" s="68" t="str">
        <f>IF(AND(OR(H55&gt;1000,H55&lt;-1000),IF(ISERROR(H55/H33),TRUE,OR(H55/H33&gt;0.05,H55/H33&lt;-0.05))),"FLAG","IGNORE")</f>
        <v>FLAG</v>
      </c>
      <c r="I59" s="68" t="str">
        <f>IF(AND(OR(I55&gt;1000,I55&lt;-1000),IF(ISERROR(I55/I33),TRUE,OR(I55/I33&gt;0.05,I55/I33&lt;-0.05))),"FLAG","IGNORE")</f>
        <v>IGNORE</v>
      </c>
      <c r="J59" s="68" t="str">
        <f>IF(AND(OR(J55&gt;1000,J55&lt;-1000),IF(ISERROR(J55/J33),TRUE,OR(J55/J33&gt;0.05,J55/J33&lt;-0.05))),"FLAG","IGNORE")</f>
        <v>IGNORE</v>
      </c>
      <c r="K59" s="68" t="str">
        <f>IF(AND(OR(K55&gt;1000,K55&lt;-1000),IF(ISERROR(K55/K33),TRUE,OR(K55/K33&gt;0.05,K55/K33&lt;-0.05))),"FLAG","IGNORE")</f>
        <v>IGNORE</v>
      </c>
      <c r="L59" s="68" t="str">
        <f>IF(AND(OR(L55&gt;1000,L55&lt;-1000),IF(ISERROR(L55/L33),TRUE,OR(L55/L33&gt;0.05,L55/L33&lt;-0.05))),"FLAG","IGNORE")</f>
        <v>IGNORE</v>
      </c>
      <c r="M59" s="68" t="str">
        <f>IF(AND(OR(M55&gt;1000,M55&lt;-1000),IF(ISERROR(M55/M33),TRUE,OR(M55/M33&gt;0.05,M55/M33&lt;-0.05))),"FLAG","IGNORE")</f>
        <v>IGNORE</v>
      </c>
      <c r="N59" s="68" t="str">
        <f>IF(AND(OR(N55&gt;1000,N55&lt;-1000),IF(ISERROR(N55/N33),TRUE,OR(N55/N33&gt;0.05,N55/N33&lt;-0.05))),"FLAG","IGNORE")</f>
        <v>IGNORE</v>
      </c>
      <c r="O59" s="68" t="str">
        <f>IF(AND(OR(O55&gt;1000,O55&lt;-1000),IF(ISERROR(O55/O33),TRUE,OR(O55/O33&gt;0.05,O55/O33&lt;-0.05))),"FLAG","IGNORE")</f>
        <v>IGNORE</v>
      </c>
      <c r="P59" s="68" t="str">
        <f>IF(AND(OR(P55&gt;1000,P55&lt;-1000),IF(ISERROR(P55/P33),TRUE,OR(P55/P33&gt;0.05,P55/P33&lt;-0.05))),"FLAG","IGNORE")</f>
        <v>IGNORE</v>
      </c>
      <c r="Q59" s="68" t="str">
        <f>IF(AND(OR(Q55&gt;1000,Q55&lt;-1000),IF(ISERROR(Q55/Q33),TRUE,OR(Q55/Q33&gt;0.05,Q55/Q33&lt;-0.05))),"FLAG","IGNORE")</f>
        <v>IGNORE</v>
      </c>
      <c r="R59" s="68" t="str">
        <f>IF(AND(OR(R55&gt;1000,R55&lt;-1000),IF(ISERROR(R55/R33),TRUE,OR(R55/R33&gt;0.05,R55/R33&lt;-0.05))),"FLAG","IGNORE")</f>
        <v>IGNORE</v>
      </c>
      <c r="S59" s="68" t="str">
        <f>IF(AND(OR(S55&gt;1000,S55&lt;-1000),IF(ISERROR(S55/S33),TRUE,OR(S55/S33&gt;0.05,S55/S33&lt;-0.05))),"FLAG","IGNORE")</f>
        <v>IGNORE</v>
      </c>
      <c r="T59" s="68" t="str">
        <f>IF(AND(OR(T55&gt;1000,T55&lt;-1000),IF(ISERROR(T55/T33),TRUE,OR(T55/T33&gt;0.05,T55/T33&lt;-0.05))),"FLAG","IGNORE")</f>
        <v>IGNORE</v>
      </c>
      <c r="U59" s="68" t="str">
        <f>IF(AND(OR(U55&gt;1000,U55&lt;-1000),IF(ISERROR(U55/U33),TRUE,OR(U55/U33&gt;0.05,U55/U33&lt;-0.05))),"FLAG","IGNORE")</f>
        <v>FLAG</v>
      </c>
    </row>
    <row r="60" spans="2:21">
      <c r="C60" s="68" t="str">
        <f>IF(AND(OR(C56&gt;1000,C56&lt;-1000),IF(ISERROR(C56/C34),TRUE,OR(C56/C34&gt;0.05,C56/C34&lt;-0.05))),"FLAG","IGNORE")</f>
        <v>IGNORE</v>
      </c>
      <c r="D60" s="68" t="str">
        <f>IF(AND(OR(D56&gt;1000,D56&lt;-1000),IF(ISERROR(D56/D34),TRUE,OR(D56/D34&gt;0.05,D56/D34&lt;-0.05))),"FLAG","IGNORE")</f>
        <v>IGNORE</v>
      </c>
      <c r="E60" s="68" t="str">
        <f>IF(AND(OR(E56&gt;1000,E56&lt;-1000),IF(ISERROR(E56/E34),TRUE,OR(E56/E34&gt;0.05,E56/E34&lt;-0.05))),"FLAG","IGNORE")</f>
        <v>IGNORE</v>
      </c>
      <c r="F60" s="68" t="str">
        <f>IF(AND(OR(F56&gt;1000,F56&lt;-1000),IF(ISERROR(F56/F34),TRUE,OR(F56/F34&gt;0.05,F56/F34&lt;-0.05))),"FLAG","IGNORE")</f>
        <v>IGNORE</v>
      </c>
      <c r="G60" s="68" t="str">
        <f>IF(AND(OR(G56&gt;1000,G56&lt;-1000),IF(ISERROR(G56/G34),TRUE,OR(G56/G34&gt;0.05,G56/G34&lt;-0.05))),"FLAG","IGNORE")</f>
        <v>IGNORE</v>
      </c>
      <c r="H60" s="68" t="str">
        <f>IF(AND(OR(H56&gt;1000,H56&lt;-1000),IF(ISERROR(H56/H34),TRUE,OR(H56/H34&gt;0.05,H56/H34&lt;-0.05))),"FLAG","IGNORE")</f>
        <v>IGNORE</v>
      </c>
      <c r="I60" s="68" t="str">
        <f>IF(AND(OR(I56&gt;1000,I56&lt;-1000),IF(ISERROR(I56/I34),TRUE,OR(I56/I34&gt;0.05,I56/I34&lt;-0.05))),"FLAG","IGNORE")</f>
        <v>IGNORE</v>
      </c>
      <c r="J60" s="68" t="str">
        <f>IF(AND(OR(J56&gt;1000,J56&lt;-1000),IF(ISERROR(J56/J34),TRUE,OR(J56/J34&gt;0.05,J56/J34&lt;-0.05))),"FLAG","IGNORE")</f>
        <v>IGNORE</v>
      </c>
      <c r="K60" s="68" t="str">
        <f>IF(AND(OR(K56&gt;1000,K56&lt;-1000),IF(ISERROR(K56/K34),TRUE,OR(K56/K34&gt;0.05,K56/K34&lt;-0.05))),"FLAG","IGNORE")</f>
        <v>IGNORE</v>
      </c>
      <c r="L60" s="68" t="str">
        <f>IF(AND(OR(L56&gt;1000,L56&lt;-1000),IF(ISERROR(L56/L34),TRUE,OR(L56/L34&gt;0.05,L56/L34&lt;-0.05))),"FLAG","IGNORE")</f>
        <v>FLAG</v>
      </c>
      <c r="M60" s="68" t="str">
        <f>IF(AND(OR(M56&gt;1000,M56&lt;-1000),IF(ISERROR(M56/M34),TRUE,OR(M56/M34&gt;0.05,M56/M34&lt;-0.05))),"FLAG","IGNORE")</f>
        <v>IGNORE</v>
      </c>
      <c r="N60" s="68" t="str">
        <f>IF(AND(OR(N56&gt;1000,N56&lt;-1000),IF(ISERROR(N56/N34),TRUE,OR(N56/N34&gt;0.05,N56/N34&lt;-0.05))),"FLAG","IGNORE")</f>
        <v>IGNORE</v>
      </c>
      <c r="O60" s="68" t="str">
        <f>IF(AND(OR(O56&gt;1000,O56&lt;-1000),IF(ISERROR(O56/O34),TRUE,OR(O56/O34&gt;0.05,O56/O34&lt;-0.05))),"FLAG","IGNORE")</f>
        <v>IGNORE</v>
      </c>
      <c r="P60" s="68" t="str">
        <f>IF(AND(OR(P56&gt;1000,P56&lt;-1000),IF(ISERROR(P56/P34),TRUE,OR(P56/P34&gt;0.05,P56/P34&lt;-0.05))),"FLAG","IGNORE")</f>
        <v>IGNORE</v>
      </c>
      <c r="Q60" s="68" t="str">
        <f>IF(AND(OR(Q56&gt;1000,Q56&lt;-1000),IF(ISERROR(Q56/Q34),TRUE,OR(Q56/Q34&gt;0.05,Q56/Q34&lt;-0.05))),"FLAG","IGNORE")</f>
        <v>IGNORE</v>
      </c>
      <c r="R60" s="68" t="str">
        <f>IF(AND(OR(R56&gt;1000,R56&lt;-1000),IF(ISERROR(R56/R34),TRUE,OR(R56/R34&gt;0.05,R56/R34&lt;-0.05))),"FLAG","IGNORE")</f>
        <v>IGNORE</v>
      </c>
      <c r="S60" s="68" t="str">
        <f>IF(AND(OR(S56&gt;1000,S56&lt;-1000),IF(ISERROR(S56/S34),TRUE,OR(S56/S34&gt;0.05,S56/S34&lt;-0.05))),"FLAG","IGNORE")</f>
        <v>IGNORE</v>
      </c>
      <c r="T60" s="68" t="str">
        <f>IF(AND(OR(T56&gt;1000,T56&lt;-1000),IF(ISERROR(T56/T34),TRUE,OR(T56/T34&gt;0.05,T56/T34&lt;-0.05))),"FLAG","IGNORE")</f>
        <v>IGNORE</v>
      </c>
      <c r="U60" s="68" t="str">
        <f>IF(AND(OR(U56&gt;1000,U56&lt;-1000),IF(ISERROR(U56/U34),TRUE,OR(U56/U34&gt;0.05,U56/U34&lt;-0.05))),"FLAG","IGNORE")</f>
        <v>FLAG</v>
      </c>
    </row>
    <row r="61" spans="2:21">
      <c r="C61" s="68" t="str">
        <f>IF(AND(OR(C57&gt;1000,C57&lt;-1000),IF(ISERROR(C57/C35),TRUE,OR(C57/C35&gt;0.05,C57/C35&lt;-0.05))),"FLAG","IGNORE")</f>
        <v>IGNORE</v>
      </c>
      <c r="D61" s="68" t="str">
        <f>IF(AND(OR(D57&gt;1000,D57&lt;-1000),IF(ISERROR(D57/D35),TRUE,OR(D57/D35&gt;0.05,D57/D35&lt;-0.05))),"FLAG","IGNORE")</f>
        <v>FLAG</v>
      </c>
      <c r="E61" s="68" t="str">
        <f>IF(AND(OR(E57&gt;1000,E57&lt;-1000),IF(ISERROR(E57/E35),TRUE,OR(E57/E35&gt;0.05,E57/E35&lt;-0.05))),"FLAG","IGNORE")</f>
        <v>IGNORE</v>
      </c>
      <c r="F61" s="68" t="str">
        <f>IF(AND(OR(F57&gt;1000,F57&lt;-1000),IF(ISERROR(F57/F35),TRUE,OR(F57/F35&gt;0.05,F57/F35&lt;-0.05))),"FLAG","IGNORE")</f>
        <v>FLAG</v>
      </c>
      <c r="G61" s="68" t="str">
        <f>IF(AND(OR(G57&gt;1000,G57&lt;-1000),IF(ISERROR(G57/G35),TRUE,OR(G57/G35&gt;0.05,G57/G35&lt;-0.05))),"FLAG","IGNORE")</f>
        <v>IGNORE</v>
      </c>
      <c r="H61" s="68" t="str">
        <f>IF(AND(OR(H57&gt;1000,H57&lt;-1000),IF(ISERROR(H57/H35),TRUE,OR(H57/H35&gt;0.05,H57/H35&lt;-0.05))),"FLAG","IGNORE")</f>
        <v>FLAG</v>
      </c>
      <c r="I61" s="68" t="str">
        <f>IF(AND(OR(I57&gt;1000,I57&lt;-1000),IF(ISERROR(I57/I35),TRUE,OR(I57/I35&gt;0.05,I57/I35&lt;-0.05))),"FLAG","IGNORE")</f>
        <v>IGNORE</v>
      </c>
      <c r="J61" s="68" t="str">
        <f>IF(AND(OR(J57&gt;1000,J57&lt;-1000),IF(ISERROR(J57/J35),TRUE,OR(J57/J35&gt;0.05,J57/J35&lt;-0.05))),"FLAG","IGNORE")</f>
        <v>IGNORE</v>
      </c>
      <c r="K61" s="68" t="str">
        <f>IF(AND(OR(K57&gt;1000,K57&lt;-1000),IF(ISERROR(K57/K35),TRUE,OR(K57/K35&gt;0.05,K57/K35&lt;-0.05))),"FLAG","IGNORE")</f>
        <v>IGNORE</v>
      </c>
      <c r="L61" s="68" t="str">
        <f>IF(AND(OR(L57&gt;1000,L57&lt;-1000),IF(ISERROR(L57/L35),TRUE,OR(L57/L35&gt;0.05,L57/L35&lt;-0.05))),"FLAG","IGNORE")</f>
        <v>IGNORE</v>
      </c>
      <c r="M61" s="68" t="str">
        <f>IF(AND(OR(M57&gt;1000,M57&lt;-1000),IF(ISERROR(M57/M35),TRUE,OR(M57/M35&gt;0.05,M57/M35&lt;-0.05))),"FLAG","IGNORE")</f>
        <v>IGNORE</v>
      </c>
      <c r="N61" s="68" t="str">
        <f>IF(AND(OR(N57&gt;1000,N57&lt;-1000),IF(ISERROR(N57/N35),TRUE,OR(N57/N35&gt;0.05,N57/N35&lt;-0.05))),"FLAG","IGNORE")</f>
        <v>IGNORE</v>
      </c>
      <c r="O61" s="68" t="str">
        <f>IF(AND(OR(O57&gt;1000,O57&lt;-1000),IF(ISERROR(O57/O35),TRUE,OR(O57/O35&gt;0.05,O57/O35&lt;-0.05))),"FLAG","IGNORE")</f>
        <v>IGNORE</v>
      </c>
      <c r="P61" s="68" t="str">
        <f>IF(AND(OR(P57&gt;1000,P57&lt;-1000),IF(ISERROR(P57/P35),TRUE,OR(P57/P35&gt;0.05,P57/P35&lt;-0.05))),"FLAG","IGNORE")</f>
        <v>IGNORE</v>
      </c>
      <c r="Q61" s="68" t="str">
        <f>IF(AND(OR(Q57&gt;1000,Q57&lt;-1000),IF(ISERROR(Q57/Q35),TRUE,OR(Q57/Q35&gt;0.05,Q57/Q35&lt;-0.05))),"FLAG","IGNORE")</f>
        <v>IGNORE</v>
      </c>
      <c r="R61" s="68" t="str">
        <f>IF(AND(OR(R57&gt;1000,R57&lt;-1000),IF(ISERROR(R57/R35),TRUE,OR(R57/R35&gt;0.05,R57/R35&lt;-0.05))),"FLAG","IGNORE")</f>
        <v>IGNORE</v>
      </c>
      <c r="S61" s="68" t="str">
        <f>IF(AND(OR(S57&gt;1000,S57&lt;-1000),IF(ISERROR(S57/S35),TRUE,OR(S57/S35&gt;0.05,S57/S35&lt;-0.05))),"FLAG","IGNORE")</f>
        <v>IGNORE</v>
      </c>
      <c r="T61" s="68" t="str">
        <f>IF(AND(OR(T57&gt;1000,T57&lt;-1000),IF(ISERROR(T57/T35),TRUE,OR(T57/T35&gt;0.05,T57/T35&lt;-0.05))),"FLAG","IGNORE")</f>
        <v>IGNORE</v>
      </c>
      <c r="U61" s="68" t="str">
        <f>IF(AND(OR(U57&gt;1000,U57&lt;-1000),IF(ISERROR(U57/U35),TRUE,OR(U57/U35&gt;0.05,U57/U35&lt;-0.05))),"FLAG","IGNORE")</f>
        <v>IGNORE</v>
      </c>
    </row>
  </sheetData>
  <mergeCells count="27">
    <mergeCell ref="W6:W7"/>
    <mergeCell ref="X6:X7"/>
    <mergeCell ref="U5:U7"/>
    <mergeCell ref="K6:K7"/>
    <mergeCell ref="M6:M7"/>
    <mergeCell ref="N6:N7"/>
    <mergeCell ref="O6:O7"/>
    <mergeCell ref="C6:C7"/>
    <mergeCell ref="D6:F6"/>
    <mergeCell ref="G6:G7"/>
    <mergeCell ref="H6:H7"/>
    <mergeCell ref="I6:I7"/>
    <mergeCell ref="J6:J7"/>
    <mergeCell ref="P6:P7"/>
    <mergeCell ref="Q6:Q7"/>
    <mergeCell ref="L5:L7"/>
    <mergeCell ref="M5:P5"/>
    <mergeCell ref="Q5:T5"/>
    <mergeCell ref="R6:R7"/>
    <mergeCell ref="S6:S7"/>
    <mergeCell ref="T6:T7"/>
    <mergeCell ref="C2:D2"/>
    <mergeCell ref="E2:I2"/>
    <mergeCell ref="C3:D3"/>
    <mergeCell ref="E3:F3"/>
    <mergeCell ref="C5:H5"/>
    <mergeCell ref="I5:K5"/>
  </mergeCells>
  <conditionalFormatting sqref="C19:E19 G19 I19:J19 L19:O19 Q19:S19 N40:N47 N51 Q8:S8 D8:E8 G8 I8:J8 O30 L8:O8 L30:M30 Q22:S22 Q11:S12 L22:O22 L11:O12 I22:J22 I11:J12 G22 G11:G12 C22:E22 C11:E12 L31:O32 Q31:S32 I30:J32 G30:G32 C30:E32 C36:E36 G36 I36:J36 Q36:S36 L36:O36">
    <cfRule type="expression" dxfId="890" priority="22" stopIfTrue="1">
      <formula>ABS(ROUND(C8,0)-C8)&gt;0</formula>
    </cfRule>
  </conditionalFormatting>
  <conditionalFormatting sqref="N49 N52">
    <cfRule type="cellIs" dxfId="889" priority="25" stopIfTrue="1" operator="equal">
      <formula>"FAIL"</formula>
    </cfRule>
  </conditionalFormatting>
  <conditionalFormatting sqref="N49">
    <cfRule type="cellIs" dxfId="888" priority="21" stopIfTrue="1" operator="equal">
      <formula>"PASS"</formula>
    </cfRule>
  </conditionalFormatting>
  <conditionalFormatting sqref="N52">
    <cfRule type="cellIs" dxfId="887" priority="20" stopIfTrue="1" operator="equal">
      <formula>"PASS"</formula>
    </cfRule>
  </conditionalFormatting>
  <conditionalFormatting sqref="C21:E21">
    <cfRule type="expression" dxfId="886" priority="19" stopIfTrue="1">
      <formula>ABS(ROUND(C21,0)-C21)&gt;0</formula>
    </cfRule>
  </conditionalFormatting>
  <conditionalFormatting sqref="G21">
    <cfRule type="expression" dxfId="885" priority="18" stopIfTrue="1">
      <formula>ABS(ROUND(G21,0)-G21)&gt;0</formula>
    </cfRule>
  </conditionalFormatting>
  <conditionalFormatting sqref="I21:J21">
    <cfRule type="expression" dxfId="884" priority="17" stopIfTrue="1">
      <formula>ABS(ROUND(I21,0)-I21)&gt;0</formula>
    </cfRule>
  </conditionalFormatting>
  <conditionalFormatting sqref="L21:O21">
    <cfRule type="expression" dxfId="883" priority="16" stopIfTrue="1">
      <formula>ABS(ROUND(L21,0)-L21)&gt;0</formula>
    </cfRule>
  </conditionalFormatting>
  <conditionalFormatting sqref="Q21:S21">
    <cfRule type="expression" dxfId="882" priority="15" stopIfTrue="1">
      <formula>ABS(ROUND(Q21,0)-Q21)&gt;0</formula>
    </cfRule>
  </conditionalFormatting>
  <conditionalFormatting sqref="C9:E9">
    <cfRule type="expression" dxfId="881" priority="14" stopIfTrue="1">
      <formula>ABS(ROUND(C9,0)-C9)&gt;0</formula>
    </cfRule>
  </conditionalFormatting>
  <conditionalFormatting sqref="G9">
    <cfRule type="expression" dxfId="880" priority="13" stopIfTrue="1">
      <formula>ABS(ROUND(G9,0)-G9)&gt;0</formula>
    </cfRule>
  </conditionalFormatting>
  <conditionalFormatting sqref="I9:J9">
    <cfRule type="expression" dxfId="879" priority="12" stopIfTrue="1">
      <formula>ABS(ROUND(I9,0)-I9)&gt;0</formula>
    </cfRule>
  </conditionalFormatting>
  <conditionalFormatting sqref="L9:O9">
    <cfRule type="expression" dxfId="878" priority="11" stopIfTrue="1">
      <formula>ABS(ROUND(L9,0)-L9)&gt;0</formula>
    </cfRule>
  </conditionalFormatting>
  <conditionalFormatting sqref="Q9:S9">
    <cfRule type="expression" dxfId="877" priority="10" stopIfTrue="1">
      <formula>ABS(ROUND(Q9,0)-Q9)&gt;0</formula>
    </cfRule>
  </conditionalFormatting>
  <conditionalFormatting sqref="C20:E20">
    <cfRule type="expression" dxfId="876" priority="9" stopIfTrue="1">
      <formula>ABS(ROUND(C20,0)-C20)&gt;0</formula>
    </cfRule>
  </conditionalFormatting>
  <conditionalFormatting sqref="G20">
    <cfRule type="expression" dxfId="875" priority="8" stopIfTrue="1">
      <formula>ABS(ROUND(G20,0)-G20)&gt;0</formula>
    </cfRule>
  </conditionalFormatting>
  <conditionalFormatting sqref="I20:J20">
    <cfRule type="expression" dxfId="874" priority="7" stopIfTrue="1">
      <formula>ABS(ROUND(I20,0)-I20)&gt;0</formula>
    </cfRule>
  </conditionalFormatting>
  <conditionalFormatting sqref="M20:O20">
    <cfRule type="expression" dxfId="873" priority="6" stopIfTrue="1">
      <formula>ABS(ROUND(M20,0)-M20)&gt;0</formula>
    </cfRule>
  </conditionalFormatting>
  <conditionalFormatting sqref="L20">
    <cfRule type="expression" dxfId="872" priority="5" stopIfTrue="1">
      <formula>ABS(ROUND(L20,0)-L20)&gt;0</formula>
    </cfRule>
  </conditionalFormatting>
  <conditionalFormatting sqref="Q20:S20">
    <cfRule type="expression" dxfId="871" priority="4" stopIfTrue="1">
      <formula>ABS(ROUND(Q20,0)-Q20)&gt;0</formula>
    </cfRule>
  </conditionalFormatting>
  <conditionalFormatting sqref="X28 X8:X13 X19:X23">
    <cfRule type="cellIs" dxfId="870" priority="23" stopIfTrue="1" operator="equal">
      <formula>0</formula>
    </cfRule>
    <cfRule type="cellIs" dxfId="869" priority="24" stopIfTrue="1" operator="notEqual">
      <formula>0</formula>
    </cfRule>
  </conditionalFormatting>
  <conditionalFormatting sqref="Q10:S10 L10:O10 I10:J10 G10 C10:E10">
    <cfRule type="expression" dxfId="868" priority="3" stopIfTrue="1">
      <formula>ABS(ROUND(C10,0)-C10)&gt;0</formula>
    </cfRule>
  </conditionalFormatting>
  <conditionalFormatting sqref="C33:U35">
    <cfRule type="expression" dxfId="867" priority="26">
      <formula>IF(C59="IGNORE","TRUE","FALSE")</formula>
    </cfRule>
    <cfRule type="expression" dxfId="866" priority="27">
      <formula>IF(C59="FLAG","TRUE","FALSE")</formula>
    </cfRule>
  </conditionalFormatting>
  <conditionalFormatting sqref="R30">
    <cfRule type="expression" dxfId="865" priority="2" stopIfTrue="1">
      <formula>ABS(ROUND(R30,0)-R30)&gt;0</formula>
    </cfRule>
  </conditionalFormatting>
  <conditionalFormatting sqref="C8">
    <cfRule type="expression" dxfId="864" priority="1" stopIfTrue="1">
      <formula>ABS(ROUND(C8,0)-C8)&gt;0</formula>
    </cfRule>
  </conditionalFormatting>
  <dataValidations count="2">
    <dataValidation type="list" allowBlank="1" showInputMessage="1" showErrorMessage="1" sqref="I3">
      <formula1>YN</formula1>
    </dataValidation>
    <dataValidation type="whole" errorStyle="warning" allowBlank="1" showInputMessage="1" showErrorMessage="1" sqref="I40:I51 N48 Q9:S10 Q30:S30 Q20:S21 I20:I21 N30 I9:I10">
      <formula1>0</formula1>
      <formula2>1000000000</formula2>
    </dataValidation>
  </dataValidations>
  <printOptions horizontalCentered="1" verticalCentered="1"/>
  <pageMargins left="0.47244094488188981" right="0.47244094488188981" top="0.47244094488188981" bottom="0.47244094488188981" header="0.51181102362204722" footer="0.51181102362204722"/>
  <pageSetup paperSize="9" scale="4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A18569211</value>
    </field>
    <field name="Objective-Title">
      <value order="0">LFRs 2016-17 - Draft Return - current version 3 - signage convention changed</value>
    </field>
    <field name="Objective-Description">
      <value order="0"/>
    </field>
    <field name="Objective-CreationStamp">
      <value order="0">2017-07-31T10:29:29Z</value>
    </field>
    <field name="Objective-IsApproved">
      <value order="0">false</value>
    </field>
    <field name="Objective-IsPublished">
      <value order="0">true</value>
    </field>
    <field name="Objective-DatePublished">
      <value order="0">2017-08-14T11:14:37Z</value>
    </field>
    <field name="Objective-ModificationStamp">
      <value order="0">2017-08-14T11:14:37Z</value>
    </field>
    <field name="Objective-Owner">
      <value order="0">Smith, Euan E (u205068)</value>
    </field>
    <field name="Objective-Path">
      <value order="0">Objective Global Folder:SG File Plan:Government, politics and public administration:Local government:Finance - Expenditure and grants:Research and analysis: Finance - Expenditure and grants:Statistical: Statistical returns - Local Financial Returns 2016-17 - Research and analysis: Finance - expenditure and grants: 2016-2021</value>
    </field>
    <field name="Objective-Parent">
      <value order="0">Statistical: Statistical returns - Local Financial Returns 2016-17 - Research and analysis: Finance - expenditure and grants: 2016-2021</value>
    </field>
    <field name="Objective-State">
      <value order="0">Published</value>
    </field>
    <field name="Objective-VersionId">
      <value order="0">vA25907176</value>
    </field>
    <field name="Objective-Version">
      <value order="0">8.0</value>
    </field>
    <field name="Objective-VersionNumber">
      <value order="0">21</value>
    </field>
    <field name="Objective-VersionComment">
      <value order="0"/>
    </field>
    <field name="Objective-FileNumber">
      <value order="0">qA614789</value>
    </field>
    <field name="Objective-Classification">
      <value order="0">OFFICIAL</value>
    </field>
    <field name="Objective-Caveats">
      <value order="0">Caveat for access to SG Fileplan</value>
    </field>
  </systemFields>
  <catalogues>
    <catalogue name="Document Type Catalogue" type="type" ori="id:cA35">
      <field name="Objective-Date Received">
        <value order="0"/>
      </field>
      <field name="Objective-Date of Original">
        <value order="0"/>
      </field>
      <field name="Objective-SG Web Publication - Category">
        <value order="0"/>
      </field>
      <field name="Objective-SG Web Publication - Category 2 Classification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Councils</vt:lpstr>
      <vt:lpstr>Scotland</vt:lpstr>
      <vt:lpstr>Aberdeen City</vt:lpstr>
      <vt:lpstr>Aberdeenshire</vt:lpstr>
      <vt:lpstr>Angus</vt:lpstr>
      <vt:lpstr>Argyll &amp; Bute</vt:lpstr>
      <vt:lpstr>Clackmannanshire</vt:lpstr>
      <vt:lpstr>Dumfries &amp; Galloway</vt:lpstr>
      <vt:lpstr>Dundee City</vt:lpstr>
      <vt:lpstr>East Ayrshire</vt:lpstr>
      <vt:lpstr>East Dunbartonshire</vt:lpstr>
      <vt:lpstr>East Lothian</vt:lpstr>
      <vt:lpstr>East Renfrewshire</vt:lpstr>
      <vt:lpstr>Edinburgh, City of</vt:lpstr>
      <vt:lpstr>Eilean Siar</vt:lpstr>
      <vt:lpstr>Falkirk</vt:lpstr>
      <vt:lpstr>Fife</vt:lpstr>
      <vt:lpstr>Glasgow City</vt:lpstr>
      <vt:lpstr>Highland</vt:lpstr>
      <vt:lpstr>Inverclyde</vt:lpstr>
      <vt:lpstr>Midlothian</vt:lpstr>
      <vt:lpstr>Moray</vt:lpstr>
      <vt:lpstr>North Ayrshire</vt:lpstr>
      <vt:lpstr>North Lanarkshire</vt:lpstr>
      <vt:lpstr>Orkney Islands</vt:lpstr>
      <vt:lpstr>Perth &amp; Kinross</vt:lpstr>
      <vt:lpstr>Renfrewshire</vt:lpstr>
      <vt:lpstr>Scottish Borders</vt:lpstr>
      <vt:lpstr>Shetland Islands</vt:lpstr>
      <vt:lpstr>South Ayrshire</vt:lpstr>
      <vt:lpstr>South Lanarkshire</vt:lpstr>
      <vt:lpstr>Stirling</vt:lpstr>
      <vt:lpstr>West Dunbartonshire</vt:lpstr>
      <vt:lpstr>West Lothian</vt:lpstr>
      <vt:lpstr>HITRANS</vt:lpstr>
      <vt:lpstr>NESTRANS</vt:lpstr>
      <vt:lpstr>SESTRAN</vt:lpstr>
      <vt:lpstr>SWESTRANS</vt:lpstr>
      <vt:lpstr>SPT</vt:lpstr>
      <vt:lpstr>TACTRAN</vt:lpstr>
      <vt:lpstr>ZetTrans</vt:lpstr>
      <vt:lpstr>LFR 01 lookup data</vt:lpstr>
      <vt:lpstr>LFR 02 lookup data</vt:lpstr>
      <vt:lpstr>LFR 03 lookup data</vt:lpstr>
      <vt:lpstr>LFR 05 lookup data</vt:lpstr>
      <vt:lpstr>LFR 06 lookup data</vt:lpstr>
      <vt:lpstr>LFR 09 lookup data</vt:lpstr>
      <vt:lpstr>LFR 20 lookup data</vt:lpstr>
      <vt:lpstr>LFR 22 lookup data</vt:lpstr>
      <vt:lpstr>LFR 07 lookup data</vt:lpstr>
    </vt:vector>
  </TitlesOfParts>
  <Company>Scottish Executive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Bruce.Golding@scotland.gsi.gov.uk;John.Valentine@scotland.gsi.gov.uk</dc:creator>
  <cp:lastModifiedBy>U443124</cp:lastModifiedBy>
  <cp:lastPrinted>2017-08-03T17:44:16Z</cp:lastPrinted>
  <dcterms:created xsi:type="dcterms:W3CDTF">2012-07-25T13:30:09Z</dcterms:created>
  <dcterms:modified xsi:type="dcterms:W3CDTF">2019-02-22T15:13:17Z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bjective-Id">
    <vt:lpwstr>A18569211</vt:lpwstr>
  </property>
  <property fmtid="{D5CDD505-2E9C-101B-9397-08002B2CF9AE}" pid="3" name="Objective-Title">
    <vt:lpwstr>LFRs 2016-17 - Draft Return - current version 3 - signage convention changed</vt:lpwstr>
  </property>
  <property fmtid="{D5CDD505-2E9C-101B-9397-08002B2CF9AE}" pid="4" name="Objective-Comment">
    <vt:lpwstr>
    </vt:lpwstr>
  </property>
  <property fmtid="{D5CDD505-2E9C-101B-9397-08002B2CF9AE}" pid="5" name="Objective-CreationStamp">
    <vt:filetime>2017-07-31T10:29:49Z</vt:filetime>
  </property>
  <property fmtid="{D5CDD505-2E9C-101B-9397-08002B2CF9AE}" pid="6" name="Objective-IsApproved">
    <vt:bool>false</vt:bool>
  </property>
  <property fmtid="{D5CDD505-2E9C-101B-9397-08002B2CF9AE}" pid="7" name="Objective-IsPublished">
    <vt:bool>true</vt:bool>
  </property>
  <property fmtid="{D5CDD505-2E9C-101B-9397-08002B2CF9AE}" pid="8" name="Objective-DatePublished">
    <vt:filetime>2017-08-14T11:14:37Z</vt:filetime>
  </property>
  <property fmtid="{D5CDD505-2E9C-101B-9397-08002B2CF9AE}" pid="9" name="Objective-ModificationStamp">
    <vt:filetime>2017-08-14T11:14:41Z</vt:filetime>
  </property>
  <property fmtid="{D5CDD505-2E9C-101B-9397-08002B2CF9AE}" pid="10" name="Objective-Owner">
    <vt:lpwstr>Smith, Euan E (u205068)</vt:lpwstr>
  </property>
  <property fmtid="{D5CDD505-2E9C-101B-9397-08002B2CF9AE}" pid="11" name="Objective-Path">
    <vt:lpwstr>Objective Global Folder:SG File Plan:Government, politics and public administration:Local government:Finance - Expenditure and grants:Research and analysis: Finance - Expenditure and grants:Statistical: Statistical returns - Local Financial Returns 2016-1</vt:lpwstr>
  </property>
  <property fmtid="{D5CDD505-2E9C-101B-9397-08002B2CF9AE}" pid="12" name="Objective-Parent">
    <vt:lpwstr>Statistical: Statistical returns - Local Financial Returns 2016-17 - Research and analysis: Finance - expenditure and grants: 2016-2021</vt:lpwstr>
  </property>
  <property fmtid="{D5CDD505-2E9C-101B-9397-08002B2CF9AE}" pid="13" name="Objective-State">
    <vt:lpwstr>Published</vt:lpwstr>
  </property>
  <property fmtid="{D5CDD505-2E9C-101B-9397-08002B2CF9AE}" pid="14" name="Objective-Version">
    <vt:lpwstr>8.0</vt:lpwstr>
  </property>
  <property fmtid="{D5CDD505-2E9C-101B-9397-08002B2CF9AE}" pid="15" name="Objective-VersionNumber">
    <vt:r8>21</vt:r8>
  </property>
  <property fmtid="{D5CDD505-2E9C-101B-9397-08002B2CF9AE}" pid="16" name="Objective-VersionComment">
    <vt:lpwstr>
    </vt:lpwstr>
  </property>
  <property fmtid="{D5CDD505-2E9C-101B-9397-08002B2CF9AE}" pid="17" name="Objective-FileNumber">
    <vt:lpwstr>
    </vt:lpwstr>
  </property>
  <property fmtid="{D5CDD505-2E9C-101B-9397-08002B2CF9AE}" pid="18" name="Objective-Classification">
    <vt:lpwstr>[Inherited - OFFICIAL]</vt:lpwstr>
  </property>
  <property fmtid="{D5CDD505-2E9C-101B-9397-08002B2CF9AE}" pid="19" name="Objective-Caveats">
    <vt:lpwstr>
    </vt:lpwstr>
  </property>
  <property fmtid="{D5CDD505-2E9C-101B-9397-08002B2CF9AE}" pid="20" name="Objective-Date of Original [system]">
    <vt:lpwstr>
    </vt:lpwstr>
  </property>
  <property fmtid="{D5CDD505-2E9C-101B-9397-08002B2CF9AE}" pid="21" name="Objective-Date Received [system]">
    <vt:lpwstr>
    </vt:lpwstr>
  </property>
  <property fmtid="{D5CDD505-2E9C-101B-9397-08002B2CF9AE}" pid="22" name="Objective-SG Web Publication - Category [system]">
    <vt:lpwstr>
    </vt:lpwstr>
  </property>
  <property fmtid="{D5CDD505-2E9C-101B-9397-08002B2CF9AE}" pid="23" name="Objective-SG Web Publication - Category 2 Classification [system]">
    <vt:lpwstr>
    </vt:lpwstr>
  </property>
  <property fmtid="{D5CDD505-2E9C-101B-9397-08002B2CF9AE}" pid="24" name="Objective-Description">
    <vt:lpwstr>
    </vt:lpwstr>
  </property>
  <property fmtid="{D5CDD505-2E9C-101B-9397-08002B2CF9AE}" pid="25" name="Objective-VersionId">
    <vt:lpwstr>vA25907176</vt:lpwstr>
  </property>
  <property fmtid="{D5CDD505-2E9C-101B-9397-08002B2CF9AE}" pid="26" name="Objective-Date Received">
    <vt:lpwstr>
    </vt:lpwstr>
  </property>
  <property fmtid="{D5CDD505-2E9C-101B-9397-08002B2CF9AE}" pid="27" name="Objective-Date of Original">
    <vt:lpwstr>
    </vt:lpwstr>
  </property>
  <property fmtid="{D5CDD505-2E9C-101B-9397-08002B2CF9AE}" pid="28" name="Objective-SG Web Publication - Category">
    <vt:lpwstr>
    </vt:lpwstr>
  </property>
  <property fmtid="{D5CDD505-2E9C-101B-9397-08002B2CF9AE}" pid="29" name="Objective-SG Web Publication - Category 2 Classification">
    <vt:lpwstr>
    </vt:lpwstr>
  </property>
</Properties>
</file>