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tyler\Desktop\"/>
    </mc:Choice>
  </mc:AlternateContent>
  <xr:revisionPtr revIDLastSave="0" documentId="13_ncr:1_{88475144-A353-49EF-B8AB-D9CC3CB428F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 i="17"/>
  <c r="O31" i="17"/>
  <c r="O34" i="17"/>
  <c r="O37" i="17"/>
  <c r="O43" i="17"/>
  <c r="O47" i="17"/>
  <c r="O55" i="17"/>
  <c r="O60" i="17"/>
  <c r="O64" i="17"/>
  <c r="O70" i="17"/>
  <c r="O73" i="17"/>
  <c r="O79" i="17"/>
  <c r="O97" i="17"/>
  <c r="O98" i="17"/>
  <c r="O103" i="17"/>
  <c r="O104" i="17"/>
  <c r="O106" i="17"/>
  <c r="O118" i="17"/>
  <c r="O121" i="17"/>
  <c r="O127" i="17"/>
  <c r="O134" i="17"/>
  <c r="O139" i="17"/>
  <c r="O140" i="17"/>
  <c r="O145" i="17"/>
  <c r="O148" i="17"/>
  <c r="O151" i="17"/>
  <c r="O158" i="17"/>
  <c r="O160" i="17"/>
  <c r="O163" i="17"/>
  <c r="O166" i="17"/>
  <c r="O187" i="17"/>
  <c r="O191" i="17"/>
  <c r="O193" i="17"/>
  <c r="O194" i="17"/>
  <c r="O195" i="17"/>
  <c r="O196" i="17"/>
  <c r="O214" i="17"/>
  <c r="O217" i="17"/>
  <c r="O227" i="17"/>
  <c r="O230" i="17"/>
  <c r="O242" i="17"/>
  <c r="O250" i="17"/>
  <c r="O252" i="17"/>
  <c r="O254" i="17"/>
  <c r="O256" i="17"/>
  <c r="O277" i="17"/>
  <c r="O283" i="17"/>
  <c r="O284" i="17"/>
  <c r="O289" i="17"/>
  <c r="O307" i="17"/>
  <c r="O308" i="17"/>
  <c r="O310" i="17"/>
  <c r="O322" i="17"/>
  <c r="O331" i="17"/>
  <c r="O335" i="17"/>
  <c r="O344" i="17"/>
  <c r="O347" i="17"/>
  <c r="O348" i="17"/>
  <c r="O350" i="17"/>
  <c r="O370" i="17"/>
  <c r="O373" i="17"/>
  <c r="O374" i="17"/>
  <c r="O376" i="17"/>
  <c r="O379" i="17"/>
  <c r="O394" i="17"/>
  <c r="O396" i="17"/>
  <c r="O399" i="17"/>
  <c r="O403" i="17"/>
  <c r="O424" i="17"/>
  <c r="O431" i="17"/>
  <c r="O436" i="17"/>
  <c r="O440" i="17"/>
  <c r="O442" i="17"/>
  <c r="O443" i="17"/>
  <c r="O459" i="17"/>
  <c r="O463" i="17"/>
  <c r="O466" i="17"/>
  <c r="O469" i="17"/>
  <c r="O470" i="17"/>
  <c r="O487" i="17"/>
  <c r="O488" i="17"/>
  <c r="O490" i="17"/>
  <c r="O492" i="17"/>
  <c r="O494" i="17"/>
  <c r="O500" i="17"/>
  <c r="O505" i="17"/>
  <c r="O514" i="17"/>
  <c r="O517" i="17"/>
  <c r="O523" i="17"/>
  <c r="O527" i="17"/>
  <c r="O530" i="17"/>
  <c r="O535" i="17"/>
  <c r="O544" i="17"/>
  <c r="O550" i="17"/>
  <c r="O553" i="17"/>
  <c r="O559" i="17"/>
  <c r="O562" i="17"/>
  <c r="O563" i="17"/>
  <c r="O577" i="17"/>
  <c r="O580" i="17"/>
  <c r="O583" i="17"/>
  <c r="O584" i="17"/>
  <c r="O592" i="17"/>
  <c r="O598" i="17"/>
  <c r="O607" i="17"/>
  <c r="O610" i="17"/>
  <c r="O614" i="17"/>
  <c r="O616" i="17"/>
  <c r="O619" i="17"/>
  <c r="O620" i="17"/>
  <c r="O623" i="17"/>
  <c r="O626" i="17"/>
  <c r="O640" i="17"/>
  <c r="O646" i="17"/>
  <c r="O649" i="17"/>
  <c r="O655" i="17"/>
  <c r="O673" i="17"/>
  <c r="O674" i="17"/>
  <c r="O675" i="17"/>
  <c r="O683" i="17"/>
  <c r="O687" i="17"/>
  <c r="O688" i="17"/>
  <c r="O697" i="17"/>
  <c r="O709" i="17"/>
  <c r="O710" i="17"/>
  <c r="O712" i="17"/>
  <c r="O715" i="17"/>
  <c r="O716" i="17"/>
  <c r="O734" i="17"/>
  <c r="O735" i="17"/>
  <c r="O736" i="17"/>
  <c r="O742" i="17"/>
  <c r="O745" i="17"/>
  <c r="O763" i="17"/>
  <c r="O767" i="17"/>
  <c r="O769" i="17"/>
  <c r="O772" i="17"/>
  <c r="O778" i="17"/>
  <c r="O779" i="17"/>
  <c r="O790" i="17"/>
  <c r="O805" i="17"/>
  <c r="O806" i="17"/>
  <c r="O826" i="17"/>
  <c r="O827" i="17"/>
  <c r="O828" i="17"/>
  <c r="O830" i="17"/>
  <c r="O831" i="17"/>
  <c r="O838" i="17"/>
  <c r="O859" i="17"/>
  <c r="O860" i="17"/>
  <c r="O865" i="17"/>
  <c r="O871" i="17"/>
  <c r="O880" i="17"/>
  <c r="O883" i="17"/>
  <c r="O888" i="17"/>
  <c r="O895" i="17"/>
  <c r="O898" i="17"/>
  <c r="O916" i="17"/>
  <c r="O919" i="17"/>
  <c r="O920" i="17"/>
  <c r="O923" i="17"/>
  <c r="O924" i="17"/>
  <c r="O926" i="17"/>
  <c r="O927" i="17"/>
  <c r="O946" i="17"/>
  <c r="O949" i="17"/>
  <c r="O961" i="17"/>
  <c r="O962" i="17"/>
  <c r="O980" i="17"/>
  <c r="O983" i="17"/>
  <c r="O984" i="17"/>
  <c r="O986" i="17"/>
  <c r="O994" i="17"/>
  <c r="N8" i="17"/>
  <c r="N11" i="17"/>
  <c r="N32" i="17"/>
  <c r="N35" i="17"/>
  <c r="N44" i="17"/>
  <c r="N53" i="17"/>
  <c r="N59" i="17"/>
  <c r="N62" i="17"/>
  <c r="N63" i="17"/>
  <c r="N65" i="17"/>
  <c r="N83" i="17"/>
  <c r="N86" i="17"/>
  <c r="N101" i="17"/>
  <c r="N102" i="17"/>
  <c r="N104" i="17"/>
  <c r="N110" i="17"/>
  <c r="N113" i="17"/>
  <c r="N122" i="17"/>
  <c r="N131" i="17"/>
  <c r="N134" i="17"/>
  <c r="N135" i="17"/>
  <c r="N149" i="17"/>
  <c r="N150" i="17"/>
  <c r="N152" i="17"/>
  <c r="N158" i="17"/>
  <c r="N173" i="17"/>
  <c r="N183" i="17"/>
  <c r="N191" i="17"/>
  <c r="N200" i="17"/>
  <c r="N203" i="17"/>
  <c r="N218" i="17"/>
  <c r="N219" i="17"/>
  <c r="N222" i="17"/>
  <c r="N224" i="17"/>
  <c r="N236" i="17"/>
  <c r="N239" i="17"/>
  <c r="N242" i="17"/>
  <c r="N251" i="17"/>
  <c r="N264" i="17"/>
  <c r="N267" i="17"/>
  <c r="N272" i="17"/>
  <c r="N284" i="17"/>
  <c r="N287" i="17"/>
  <c r="N290" i="17"/>
  <c r="N291" i="17"/>
  <c r="N305" i="17"/>
  <c r="N308" i="17"/>
  <c r="N324" i="17"/>
  <c r="N330" i="17"/>
  <c r="N335" i="17"/>
  <c r="N347" i="17"/>
  <c r="N350" i="17"/>
  <c r="N353" i="17"/>
  <c r="N354" i="17"/>
  <c r="N368" i="17"/>
  <c r="N371" i="17"/>
  <c r="N386" i="17"/>
  <c r="N387" i="17"/>
  <c r="N393" i="17"/>
  <c r="N395" i="17"/>
  <c r="N410" i="17"/>
  <c r="N413" i="17"/>
  <c r="N416" i="17"/>
  <c r="N417" i="17"/>
  <c r="N419" i="17"/>
  <c r="N431" i="17"/>
  <c r="N434" i="17"/>
  <c r="N443" i="17"/>
  <c r="N449" i="17"/>
  <c r="N455" i="17"/>
  <c r="N458" i="17"/>
  <c r="N461" i="17"/>
  <c r="N473" i="17"/>
  <c r="N477" i="17"/>
  <c r="N479" i="17"/>
  <c r="N482" i="17"/>
  <c r="N494" i="17"/>
  <c r="N497" i="17"/>
  <c r="N500" i="17"/>
  <c r="N512" i="17"/>
  <c r="N521" i="17"/>
  <c r="N524" i="17"/>
  <c r="N536" i="17"/>
  <c r="N539" i="17"/>
  <c r="N540" i="17"/>
  <c r="N543" i="17"/>
  <c r="N554" i="17"/>
  <c r="N557" i="17"/>
  <c r="N560" i="17"/>
  <c r="N566" i="17"/>
  <c r="N575" i="17"/>
  <c r="N576" i="17"/>
  <c r="N579" i="17"/>
  <c r="N582" i="17"/>
  <c r="N587" i="17"/>
  <c r="N599" i="17"/>
  <c r="N602" i="17"/>
  <c r="N603" i="17"/>
  <c r="N605" i="17"/>
  <c r="N606" i="17"/>
  <c r="N617" i="17"/>
  <c r="N623" i="17"/>
  <c r="N629" i="17"/>
  <c r="N638" i="17"/>
  <c r="N639" i="17"/>
  <c r="N642" i="17"/>
  <c r="N644" i="17"/>
  <c r="N662" i="17"/>
  <c r="N665" i="17"/>
  <c r="N666" i="17"/>
  <c r="N668" i="17"/>
  <c r="N669" i="17"/>
  <c r="N680" i="17"/>
  <c r="N683" i="17"/>
  <c r="N692" i="17"/>
  <c r="N698" i="17"/>
  <c r="N701" i="17"/>
  <c r="N704" i="17"/>
  <c r="N710" i="17"/>
  <c r="N726" i="17"/>
  <c r="N729" i="17"/>
  <c r="N740" i="17"/>
  <c r="N743" i="17"/>
  <c r="N746" i="17"/>
  <c r="N758" i="17"/>
  <c r="N759" i="17"/>
  <c r="N761" i="17"/>
  <c r="N767" i="17"/>
  <c r="N776" i="17"/>
  <c r="N779" i="17"/>
  <c r="N780" i="17"/>
  <c r="N783" i="17"/>
  <c r="N786" i="17"/>
  <c r="N803" i="17"/>
  <c r="N813" i="17"/>
  <c r="N815" i="17"/>
  <c r="N818" i="17"/>
  <c r="N821" i="17"/>
  <c r="N836" i="17"/>
  <c r="N837" i="17"/>
  <c r="N839" i="17"/>
  <c r="N840" i="17"/>
  <c r="N851" i="17"/>
  <c r="N854" i="17"/>
  <c r="N857" i="17"/>
  <c r="N870" i="17"/>
  <c r="N873" i="17"/>
  <c r="N875" i="17"/>
  <c r="N878" i="17"/>
  <c r="N890" i="17"/>
  <c r="N893" i="17"/>
  <c r="N896" i="17"/>
  <c r="N897" i="17"/>
  <c r="N900" i="17"/>
  <c r="N905" i="17"/>
  <c r="N914" i="17"/>
  <c r="N917" i="17"/>
  <c r="N926" i="17"/>
  <c r="N929" i="17"/>
  <c r="N930" i="17"/>
  <c r="N932" i="17"/>
  <c r="N944" i="17"/>
  <c r="N947" i="17"/>
  <c r="N950" i="17"/>
  <c r="N953" i="17"/>
  <c r="N965" i="17"/>
  <c r="N968" i="17"/>
  <c r="N971" i="17"/>
  <c r="N981" i="17"/>
  <c r="N983" i="17"/>
  <c r="N984" i="17"/>
  <c r="N986" i="17"/>
  <c r="N992" i="17"/>
  <c r="M4" i="17"/>
  <c r="M7" i="17"/>
  <c r="M8" i="17"/>
  <c r="M10" i="17"/>
  <c r="M11" i="17"/>
  <c r="M19" i="17"/>
  <c r="M22" i="17"/>
  <c r="M25" i="17"/>
  <c r="M28" i="17"/>
  <c r="M31" i="17"/>
  <c r="M37" i="17"/>
  <c r="M38" i="17"/>
  <c r="M40" i="17"/>
  <c r="M46" i="17"/>
  <c r="M49" i="17"/>
  <c r="M58" i="17"/>
  <c r="M59" i="17"/>
  <c r="M61" i="17"/>
  <c r="M62" i="17"/>
  <c r="M64" i="17"/>
  <c r="M67" i="17"/>
  <c r="M70" i="17"/>
  <c r="M76" i="17"/>
  <c r="M85" i="17"/>
  <c r="M86" i="17"/>
  <c r="M94" i="17"/>
  <c r="M97" i="17"/>
  <c r="M100" i="17"/>
  <c r="M103" i="17"/>
  <c r="M106" i="17"/>
  <c r="M112" i="17"/>
  <c r="M113" i="17"/>
  <c r="M116" i="17"/>
  <c r="M119" i="17"/>
  <c r="M120" i="17"/>
  <c r="M124" i="17"/>
  <c r="M133" i="17"/>
  <c r="M136" i="17"/>
  <c r="M139" i="17"/>
  <c r="M140" i="17"/>
  <c r="M143" i="17"/>
  <c r="M151" i="17"/>
  <c r="M154" i="17"/>
  <c r="M164" i="17"/>
  <c r="M169" i="17"/>
  <c r="M172" i="17"/>
  <c r="M176" i="17"/>
  <c r="M181" i="17"/>
  <c r="M194" i="17"/>
  <c r="M197" i="17"/>
  <c r="M199" i="17"/>
  <c r="M201" i="17"/>
  <c r="M211" i="17"/>
  <c r="M214" i="17"/>
  <c r="M217" i="17"/>
  <c r="M218" i="17"/>
  <c r="M229" i="17"/>
  <c r="M230" i="17"/>
  <c r="M231" i="17"/>
  <c r="M232" i="17"/>
  <c r="M235" i="17"/>
  <c r="M238" i="17"/>
  <c r="M244" i="17"/>
  <c r="M247" i="17"/>
  <c r="M248" i="17"/>
  <c r="M250" i="17"/>
  <c r="M251" i="17"/>
  <c r="M254" i="17"/>
  <c r="M255" i="17"/>
  <c r="M271" i="17"/>
  <c r="M274" i="17"/>
  <c r="M283" i="17"/>
  <c r="M286" i="17"/>
  <c r="M289" i="17"/>
  <c r="M292" i="17"/>
  <c r="M295" i="17"/>
  <c r="M307" i="17"/>
  <c r="M308" i="17"/>
  <c r="M310" i="17"/>
  <c r="M311" i="17"/>
  <c r="M322" i="17"/>
  <c r="M325" i="17"/>
  <c r="M328" i="17"/>
  <c r="M329" i="17"/>
  <c r="M341" i="17"/>
  <c r="M343" i="17"/>
  <c r="M346" i="17"/>
  <c r="M349" i="17"/>
  <c r="M358" i="17"/>
  <c r="M361" i="17"/>
  <c r="M364" i="17"/>
  <c r="M368" i="17"/>
  <c r="M376" i="17"/>
  <c r="M379" i="17"/>
  <c r="M385" i="17"/>
  <c r="M386" i="17"/>
  <c r="M388" i="17"/>
  <c r="M394" i="17"/>
  <c r="M396" i="17"/>
  <c r="M400" i="17"/>
  <c r="M403" i="17"/>
  <c r="M412" i="17"/>
  <c r="M413" i="17"/>
  <c r="M415" i="17"/>
  <c r="M417" i="17"/>
  <c r="M418" i="17"/>
  <c r="M421" i="17"/>
  <c r="M430" i="17"/>
  <c r="M433" i="17"/>
  <c r="M434" i="17"/>
  <c r="M437" i="17"/>
  <c r="M441" i="17"/>
  <c r="M448" i="17"/>
  <c r="M451" i="17"/>
  <c r="M457" i="17"/>
  <c r="M458" i="17"/>
  <c r="M463" i="17"/>
  <c r="M466" i="17"/>
  <c r="M470" i="17"/>
  <c r="M472" i="17"/>
  <c r="M481" i="17"/>
  <c r="M484" i="17"/>
  <c r="M485" i="17"/>
  <c r="M487" i="17"/>
  <c r="M490" i="17"/>
  <c r="M499" i="17"/>
  <c r="M502" i="17"/>
  <c r="M505" i="17"/>
  <c r="M509" i="17"/>
  <c r="M517" i="17"/>
  <c r="M518" i="17"/>
  <c r="M519" i="17"/>
  <c r="M520" i="17"/>
  <c r="M523" i="17"/>
  <c r="M532" i="17"/>
  <c r="M535" i="17"/>
  <c r="M538" i="17"/>
  <c r="M542" i="17"/>
  <c r="M544" i="17"/>
  <c r="M550" i="17"/>
  <c r="M553" i="17"/>
  <c r="M556" i="17"/>
  <c r="M559" i="17"/>
  <c r="M569" i="17"/>
  <c r="M571" i="17"/>
  <c r="M574" i="17"/>
  <c r="M583" i="17"/>
  <c r="M584" i="17"/>
  <c r="M586" i="17"/>
  <c r="M587" i="17"/>
  <c r="M588" i="17"/>
  <c r="M589" i="17"/>
  <c r="M598" i="17"/>
  <c r="M601" i="17"/>
  <c r="M604" i="17"/>
  <c r="M610" i="17"/>
  <c r="M611" i="17"/>
  <c r="M613" i="17"/>
  <c r="M616" i="17"/>
  <c r="M619" i="17"/>
  <c r="M625" i="17"/>
  <c r="M628" i="17"/>
  <c r="M631" i="17"/>
  <c r="M634" i="17"/>
  <c r="M640" i="17"/>
  <c r="M643" i="17"/>
  <c r="M646" i="17"/>
  <c r="M647" i="17"/>
  <c r="M655" i="17"/>
  <c r="M658" i="17"/>
  <c r="M661" i="17"/>
  <c r="M670" i="17"/>
  <c r="M671" i="17"/>
  <c r="M673" i="17"/>
  <c r="M676" i="17"/>
  <c r="M682" i="17"/>
  <c r="M685" i="17"/>
  <c r="M688" i="17"/>
  <c r="M691" i="17"/>
  <c r="M692" i="17"/>
  <c r="M697" i="17"/>
  <c r="M700" i="17"/>
  <c r="M703" i="17"/>
  <c r="M706" i="17"/>
  <c r="M712" i="17"/>
  <c r="M715" i="17"/>
  <c r="M716" i="17"/>
  <c r="M718" i="17"/>
  <c r="M727" i="17"/>
  <c r="M730" i="17"/>
  <c r="M731" i="17"/>
  <c r="M733" i="17"/>
  <c r="M735" i="17"/>
  <c r="M742" i="17"/>
  <c r="M745" i="17"/>
  <c r="M748" i="17"/>
  <c r="M754" i="17"/>
  <c r="M755" i="17"/>
  <c r="M757" i="17"/>
  <c r="M760" i="17"/>
  <c r="M763" i="17"/>
  <c r="M769" i="17"/>
  <c r="M772" i="17"/>
  <c r="M775" i="17"/>
  <c r="M776" i="17"/>
  <c r="M777" i="17"/>
  <c r="M778" i="17"/>
  <c r="M784" i="17"/>
  <c r="M787" i="17"/>
  <c r="M790" i="17"/>
  <c r="M791" i="17"/>
  <c r="M799" i="17"/>
  <c r="M800" i="17"/>
  <c r="M801" i="17"/>
  <c r="M802" i="17"/>
  <c r="M805" i="17"/>
  <c r="M814" i="17"/>
  <c r="M815" i="17"/>
  <c r="M817" i="17"/>
  <c r="M820" i="17"/>
  <c r="M826" i="17"/>
  <c r="M829" i="17"/>
  <c r="M832" i="17"/>
  <c r="M835" i="17"/>
  <c r="M836" i="17"/>
  <c r="M841" i="17"/>
  <c r="M843" i="17"/>
  <c r="M844" i="17"/>
  <c r="M847" i="17"/>
  <c r="M850" i="17"/>
  <c r="M856" i="17"/>
  <c r="M859" i="17"/>
  <c r="M860" i="17"/>
  <c r="M862" i="17"/>
  <c r="M871" i="17"/>
  <c r="M874" i="17"/>
  <c r="M877" i="17"/>
  <c r="M886" i="17"/>
  <c r="M889" i="17"/>
  <c r="M892" i="17"/>
  <c r="M898" i="17"/>
  <c r="M899" i="17"/>
  <c r="M901" i="17"/>
  <c r="M904" i="17"/>
  <c r="M907" i="17"/>
  <c r="M913" i="17"/>
  <c r="M916" i="17"/>
  <c r="M919" i="17"/>
  <c r="M920" i="17"/>
  <c r="M922" i="17"/>
  <c r="M928" i="17"/>
  <c r="M931" i="17"/>
  <c r="M934" i="17"/>
  <c r="M943" i="17"/>
  <c r="M944" i="17"/>
  <c r="M946" i="17"/>
  <c r="M947" i="17"/>
  <c r="M949" i="17"/>
  <c r="M958" i="17"/>
  <c r="M961" i="17"/>
  <c r="M964" i="17"/>
  <c r="M970" i="17"/>
  <c r="M973" i="17"/>
  <c r="M976" i="17"/>
  <c r="M979" i="17"/>
  <c r="M980" i="17"/>
  <c r="M985" i="17"/>
  <c r="M988" i="17"/>
  <c r="M990" i="17"/>
  <c r="M991" i="17"/>
  <c r="M994" i="17"/>
  <c r="M1000" i="17"/>
  <c r="F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J8" i="17"/>
  <c r="O8" i="17" s="1"/>
  <c r="K8" i="17"/>
  <c r="L8" i="17"/>
  <c r="I9" i="17"/>
  <c r="N9" i="17" s="1"/>
  <c r="J9" i="17"/>
  <c r="O9" i="17" s="1"/>
  <c r="K9" i="17"/>
  <c r="L9" i="17"/>
  <c r="M9" i="17" s="1"/>
  <c r="I10" i="17"/>
  <c r="N10" i="17" s="1"/>
  <c r="J10" i="17"/>
  <c r="O10" i="17" s="1"/>
  <c r="K10" i="17"/>
  <c r="L10" i="17"/>
  <c r="I11" i="17"/>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K31" i="17"/>
  <c r="L31" i="17"/>
  <c r="I32" i="17"/>
  <c r="J32" i="17"/>
  <c r="O32" i="17" s="1"/>
  <c r="K32" i="17"/>
  <c r="L32" i="17"/>
  <c r="M32" i="17" s="1"/>
  <c r="I33" i="17"/>
  <c r="N33" i="17" s="1"/>
  <c r="J33" i="17"/>
  <c r="O33" i="17" s="1"/>
  <c r="K33" i="17"/>
  <c r="L33" i="17"/>
  <c r="M33" i="17" s="1"/>
  <c r="I34" i="17"/>
  <c r="N34" i="17" s="1"/>
  <c r="J34" i="17"/>
  <c r="K34" i="17"/>
  <c r="L34" i="17"/>
  <c r="M34" i="17" s="1"/>
  <c r="I35" i="17"/>
  <c r="J35" i="17"/>
  <c r="O35" i="17" s="1"/>
  <c r="K35" i="17"/>
  <c r="L35" i="17"/>
  <c r="M35" i="17" s="1"/>
  <c r="I36" i="17"/>
  <c r="N36" i="17" s="1"/>
  <c r="J36" i="17"/>
  <c r="O36" i="17" s="1"/>
  <c r="K36" i="17"/>
  <c r="L36" i="17"/>
  <c r="M36" i="17" s="1"/>
  <c r="I37" i="17"/>
  <c r="N37" i="17" s="1"/>
  <c r="J37" i="17"/>
  <c r="K37" i="17"/>
  <c r="L37" i="17"/>
  <c r="I38" i="17"/>
  <c r="N38" i="17" s="1"/>
  <c r="J38" i="17"/>
  <c r="O38" i="17" s="1"/>
  <c r="K38" i="17"/>
  <c r="L38" i="17"/>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K43" i="17"/>
  <c r="L43" i="17"/>
  <c r="M43" i="17" s="1"/>
  <c r="I44" i="17"/>
  <c r="J44" i="17"/>
  <c r="O44" i="17" s="1"/>
  <c r="K44" i="17"/>
  <c r="L44" i="17"/>
  <c r="M44" i="17" s="1"/>
  <c r="I45" i="17"/>
  <c r="N45" i="17" s="1"/>
  <c r="J45" i="17"/>
  <c r="O45" i="17" s="1"/>
  <c r="K45" i="17"/>
  <c r="L45" i="17"/>
  <c r="M45" i="17" s="1"/>
  <c r="I46" i="17"/>
  <c r="N46" i="17" s="1"/>
  <c r="J46" i="17"/>
  <c r="O46" i="17" s="1"/>
  <c r="K46" i="17"/>
  <c r="L46" i="17"/>
  <c r="I47" i="17"/>
  <c r="N47" i="17" s="1"/>
  <c r="J47" i="17"/>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J59" i="17"/>
  <c r="O59" i="17" s="1"/>
  <c r="K59" i="17"/>
  <c r="L59" i="17"/>
  <c r="I60" i="17"/>
  <c r="N60" i="17" s="1"/>
  <c r="J60" i="17"/>
  <c r="K60" i="17"/>
  <c r="L60" i="17"/>
  <c r="M60" i="17" s="1"/>
  <c r="I61" i="17"/>
  <c r="N61" i="17" s="1"/>
  <c r="J61" i="17"/>
  <c r="O61" i="17" s="1"/>
  <c r="K61" i="17"/>
  <c r="L61" i="17"/>
  <c r="I62" i="17"/>
  <c r="J62" i="17"/>
  <c r="O62" i="17" s="1"/>
  <c r="K62" i="17"/>
  <c r="L62" i="17"/>
  <c r="I63" i="17"/>
  <c r="J63" i="17"/>
  <c r="O63" i="17" s="1"/>
  <c r="K63" i="17"/>
  <c r="L63" i="17"/>
  <c r="M63" i="17" s="1"/>
  <c r="I64" i="17"/>
  <c r="N64" i="17" s="1"/>
  <c r="J64" i="17"/>
  <c r="K64" i="17"/>
  <c r="L64" i="17"/>
  <c r="I65" i="17"/>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K70" i="17"/>
  <c r="L70" i="17"/>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I86" i="17"/>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K97" i="17"/>
  <c r="L97" i="17"/>
  <c r="I98" i="17"/>
  <c r="N98" i="17" s="1"/>
  <c r="J98" i="17"/>
  <c r="K98" i="17"/>
  <c r="L98" i="17"/>
  <c r="M98" i="17" s="1"/>
  <c r="I99" i="17"/>
  <c r="N99" i="17" s="1"/>
  <c r="J99" i="17"/>
  <c r="O99" i="17" s="1"/>
  <c r="K99" i="17"/>
  <c r="L99" i="17"/>
  <c r="M99" i="17" s="1"/>
  <c r="I100" i="17"/>
  <c r="N100" i="17" s="1"/>
  <c r="J100" i="17"/>
  <c r="O100" i="17" s="1"/>
  <c r="K100" i="17"/>
  <c r="L100" i="17"/>
  <c r="I101" i="17"/>
  <c r="J101" i="17"/>
  <c r="O101" i="17" s="1"/>
  <c r="K101" i="17"/>
  <c r="L101" i="17"/>
  <c r="M101" i="17" s="1"/>
  <c r="I102" i="17"/>
  <c r="J102" i="17"/>
  <c r="O102" i="17" s="1"/>
  <c r="K102" i="17"/>
  <c r="L102" i="17"/>
  <c r="M102" i="17" s="1"/>
  <c r="I103" i="17"/>
  <c r="N103" i="17" s="1"/>
  <c r="J103" i="17"/>
  <c r="K103" i="17"/>
  <c r="L103" i="17"/>
  <c r="I104" i="17"/>
  <c r="J104" i="17"/>
  <c r="K104" i="17"/>
  <c r="L104" i="17"/>
  <c r="M104" i="17" s="1"/>
  <c r="I105" i="17"/>
  <c r="N105" i="17" s="1"/>
  <c r="J105" i="17"/>
  <c r="O105" i="17" s="1"/>
  <c r="K105" i="17"/>
  <c r="L105" i="17"/>
  <c r="M105" i="17" s="1"/>
  <c r="I106" i="17"/>
  <c r="N106" i="17" s="1"/>
  <c r="J106" i="17"/>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I113" i="17"/>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K118" i="17"/>
  <c r="L118" i="17"/>
  <c r="M118" i="17" s="1"/>
  <c r="I119" i="17"/>
  <c r="N119" i="17" s="1"/>
  <c r="J119" i="17"/>
  <c r="O119" i="17" s="1"/>
  <c r="K119" i="17"/>
  <c r="L119" i="17"/>
  <c r="I120" i="17"/>
  <c r="N120" i="17" s="1"/>
  <c r="J120" i="17"/>
  <c r="O120" i="17" s="1"/>
  <c r="K120" i="17"/>
  <c r="L120" i="17"/>
  <c r="I121" i="17"/>
  <c r="N121" i="17" s="1"/>
  <c r="J121" i="17"/>
  <c r="K121" i="17"/>
  <c r="L121" i="17"/>
  <c r="M121" i="17" s="1"/>
  <c r="I122" i="17"/>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O131" i="17" s="1"/>
  <c r="K131" i="17"/>
  <c r="L131" i="17"/>
  <c r="M131" i="17" s="1"/>
  <c r="I132" i="17"/>
  <c r="N132" i="17" s="1"/>
  <c r="J132" i="17"/>
  <c r="O132" i="17" s="1"/>
  <c r="K132" i="17"/>
  <c r="L132" i="17"/>
  <c r="M132" i="17" s="1"/>
  <c r="I133" i="17"/>
  <c r="N133" i="17" s="1"/>
  <c r="J133" i="17"/>
  <c r="O133" i="17" s="1"/>
  <c r="K133" i="17"/>
  <c r="L133" i="17"/>
  <c r="I134" i="17"/>
  <c r="J134" i="17"/>
  <c r="K134" i="17"/>
  <c r="L134" i="17"/>
  <c r="M134" i="17" s="1"/>
  <c r="I135" i="17"/>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K139" i="17"/>
  <c r="L139" i="17"/>
  <c r="I140" i="17"/>
  <c r="N140" i="17" s="1"/>
  <c r="J140" i="17"/>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K145" i="17"/>
  <c r="L145" i="17"/>
  <c r="M145" i="17" s="1"/>
  <c r="I146" i="17"/>
  <c r="N146" i="17" s="1"/>
  <c r="J146" i="17"/>
  <c r="O146" i="17" s="1"/>
  <c r="K146" i="17"/>
  <c r="L146" i="17"/>
  <c r="M146" i="17" s="1"/>
  <c r="I147" i="17"/>
  <c r="N147" i="17" s="1"/>
  <c r="J147" i="17"/>
  <c r="O147" i="17" s="1"/>
  <c r="K147" i="17"/>
  <c r="L147" i="17"/>
  <c r="M147" i="17" s="1"/>
  <c r="I148" i="17"/>
  <c r="N148" i="17" s="1"/>
  <c r="J148" i="17"/>
  <c r="K148" i="17"/>
  <c r="L148" i="17"/>
  <c r="M148" i="17" s="1"/>
  <c r="I149" i="17"/>
  <c r="J149" i="17"/>
  <c r="O149" i="17" s="1"/>
  <c r="K149" i="17"/>
  <c r="L149" i="17"/>
  <c r="M149" i="17" s="1"/>
  <c r="I150" i="17"/>
  <c r="J150" i="17"/>
  <c r="O150" i="17" s="1"/>
  <c r="K150" i="17"/>
  <c r="L150" i="17"/>
  <c r="M150" i="17" s="1"/>
  <c r="I151" i="17"/>
  <c r="N151" i="17" s="1"/>
  <c r="J151" i="17"/>
  <c r="K151" i="17"/>
  <c r="L151" i="17"/>
  <c r="I152" i="17"/>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J158" i="17"/>
  <c r="K158" i="17"/>
  <c r="L158" i="17"/>
  <c r="M158" i="17" s="1"/>
  <c r="I159" i="17"/>
  <c r="N159" i="17" s="1"/>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O162" i="17" s="1"/>
  <c r="K162" i="17"/>
  <c r="L162" i="17"/>
  <c r="M162" i="17" s="1"/>
  <c r="I163" i="17"/>
  <c r="N163" i="17" s="1"/>
  <c r="J163" i="17"/>
  <c r="K163" i="17"/>
  <c r="L163" i="17"/>
  <c r="M163" i="17" s="1"/>
  <c r="I164" i="17"/>
  <c r="N164" i="17" s="1"/>
  <c r="J164" i="17"/>
  <c r="O164" i="17" s="1"/>
  <c r="K164" i="17"/>
  <c r="L164" i="17"/>
  <c r="I165" i="17"/>
  <c r="N165" i="17" s="1"/>
  <c r="J165" i="17"/>
  <c r="O165" i="17" s="1"/>
  <c r="K165" i="17"/>
  <c r="L165" i="17"/>
  <c r="M165" i="17" s="1"/>
  <c r="I166" i="17"/>
  <c r="N166" i="17" s="1"/>
  <c r="J166" i="17"/>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K191" i="17"/>
  <c r="L191" i="17"/>
  <c r="M191" i="17" s="1"/>
  <c r="I192" i="17"/>
  <c r="N192" i="17" s="1"/>
  <c r="J192" i="17"/>
  <c r="O192" i="17" s="1"/>
  <c r="K192" i="17"/>
  <c r="L192" i="17"/>
  <c r="M192" i="17" s="1"/>
  <c r="I193" i="17"/>
  <c r="N193" i="17" s="1"/>
  <c r="J193" i="17"/>
  <c r="K193" i="17"/>
  <c r="L193" i="17"/>
  <c r="M193" i="17" s="1"/>
  <c r="I194" i="17"/>
  <c r="N194" i="17" s="1"/>
  <c r="J194" i="17"/>
  <c r="K194" i="17"/>
  <c r="L194" i="17"/>
  <c r="I195" i="17"/>
  <c r="N195" i="17" s="1"/>
  <c r="J195" i="17"/>
  <c r="K195" i="17"/>
  <c r="L195" i="17"/>
  <c r="M195" i="17" s="1"/>
  <c r="I196" i="17"/>
  <c r="N196" i="17" s="1"/>
  <c r="J196" i="17"/>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J200" i="17"/>
  <c r="O200" i="17" s="1"/>
  <c r="K200" i="17"/>
  <c r="L200" i="17"/>
  <c r="M200" i="17" s="1"/>
  <c r="I201" i="17"/>
  <c r="N201" i="17" s="1"/>
  <c r="J201" i="17"/>
  <c r="O201" i="17" s="1"/>
  <c r="K201" i="17"/>
  <c r="L201" i="17"/>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K214" i="17"/>
  <c r="L214" i="17"/>
  <c r="I215" i="17"/>
  <c r="N215" i="17" s="1"/>
  <c r="J215" i="17"/>
  <c r="O215" i="17" s="1"/>
  <c r="K215" i="17"/>
  <c r="L215" i="17"/>
  <c r="M215" i="17" s="1"/>
  <c r="I216" i="17"/>
  <c r="N216" i="17" s="1"/>
  <c r="J216" i="17"/>
  <c r="O216" i="17" s="1"/>
  <c r="K216" i="17"/>
  <c r="L216" i="17"/>
  <c r="M216" i="17" s="1"/>
  <c r="I217" i="17"/>
  <c r="N217" i="17" s="1"/>
  <c r="J217" i="17"/>
  <c r="K217" i="17"/>
  <c r="L217" i="17"/>
  <c r="I218" i="17"/>
  <c r="J218" i="17"/>
  <c r="O218" i="17" s="1"/>
  <c r="K218" i="17"/>
  <c r="L218" i="17"/>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K227" i="17"/>
  <c r="L227" i="17"/>
  <c r="M227" i="17" s="1"/>
  <c r="I228" i="17"/>
  <c r="N228" i="17" s="1"/>
  <c r="J228" i="17"/>
  <c r="O228" i="17" s="1"/>
  <c r="K228" i="17"/>
  <c r="L228" i="17"/>
  <c r="M228" i="17" s="1"/>
  <c r="I229" i="17"/>
  <c r="N229" i="17" s="1"/>
  <c r="J229" i="17"/>
  <c r="O229" i="17" s="1"/>
  <c r="K229" i="17"/>
  <c r="L229" i="17"/>
  <c r="I230" i="17"/>
  <c r="N230" i="17" s="1"/>
  <c r="J230" i="17"/>
  <c r="K230" i="17"/>
  <c r="L230" i="17"/>
  <c r="I231" i="17"/>
  <c r="N231" i="17" s="1"/>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J236" i="17"/>
  <c r="O236" i="17" s="1"/>
  <c r="K236" i="17"/>
  <c r="L236" i="17"/>
  <c r="M236" i="17" s="1"/>
  <c r="I237" i="17"/>
  <c r="N237" i="17" s="1"/>
  <c r="J237" i="17"/>
  <c r="O237" i="17" s="1"/>
  <c r="K237" i="17"/>
  <c r="L237" i="17"/>
  <c r="M237" i="17" s="1"/>
  <c r="I238" i="17"/>
  <c r="N238" i="17" s="1"/>
  <c r="J238" i="17"/>
  <c r="O238" i="17" s="1"/>
  <c r="K238" i="17"/>
  <c r="L238" i="17"/>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J242" i="17"/>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I249" i="17"/>
  <c r="N249" i="17" s="1"/>
  <c r="J249" i="17"/>
  <c r="O249" i="17" s="1"/>
  <c r="K249" i="17"/>
  <c r="L249" i="17"/>
  <c r="M249" i="17" s="1"/>
  <c r="I250" i="17"/>
  <c r="N250" i="17" s="1"/>
  <c r="J250" i="17"/>
  <c r="K250" i="17"/>
  <c r="L250" i="17"/>
  <c r="I251" i="17"/>
  <c r="J251" i="17"/>
  <c r="O251" i="17" s="1"/>
  <c r="K251" i="17"/>
  <c r="L251" i="17"/>
  <c r="I252" i="17"/>
  <c r="N252" i="17" s="1"/>
  <c r="J252" i="17"/>
  <c r="K252" i="17"/>
  <c r="L252" i="17"/>
  <c r="M252" i="17" s="1"/>
  <c r="I253" i="17"/>
  <c r="N253" i="17" s="1"/>
  <c r="J253" i="17"/>
  <c r="O253" i="17" s="1"/>
  <c r="K253" i="17"/>
  <c r="L253" i="17"/>
  <c r="M253" i="17" s="1"/>
  <c r="I254" i="17"/>
  <c r="N254" i="17" s="1"/>
  <c r="J254" i="17"/>
  <c r="K254" i="17"/>
  <c r="L254" i="17"/>
  <c r="I255" i="17"/>
  <c r="N255" i="17" s="1"/>
  <c r="J255" i="17"/>
  <c r="O255" i="17" s="1"/>
  <c r="K255" i="17"/>
  <c r="L255" i="17"/>
  <c r="I256" i="17"/>
  <c r="N256" i="17" s="1"/>
  <c r="J256" i="17"/>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K283" i="17"/>
  <c r="L283" i="17"/>
  <c r="I284" i="17"/>
  <c r="J284" i="17"/>
  <c r="K284" i="17"/>
  <c r="L284" i="17"/>
  <c r="M284" i="17" s="1"/>
  <c r="I285" i="17"/>
  <c r="N285" i="17" s="1"/>
  <c r="J285" i="17"/>
  <c r="O285" i="17" s="1"/>
  <c r="K285" i="17"/>
  <c r="L285" i="17"/>
  <c r="M285" i="17" s="1"/>
  <c r="I286" i="17"/>
  <c r="N286" i="17" s="1"/>
  <c r="J286" i="17"/>
  <c r="O286" i="17" s="1"/>
  <c r="K286" i="17"/>
  <c r="L286" i="17"/>
  <c r="I287" i="17"/>
  <c r="J287" i="17"/>
  <c r="O287" i="17" s="1"/>
  <c r="K287" i="17"/>
  <c r="L287" i="17"/>
  <c r="M287" i="17" s="1"/>
  <c r="I288" i="17"/>
  <c r="N288" i="17" s="1"/>
  <c r="J288" i="17"/>
  <c r="O288" i="17" s="1"/>
  <c r="K288" i="17"/>
  <c r="L288" i="17"/>
  <c r="M288" i="17" s="1"/>
  <c r="I289" i="17"/>
  <c r="N289" i="17" s="1"/>
  <c r="J289" i="17"/>
  <c r="K289" i="17"/>
  <c r="L289" i="17"/>
  <c r="I290" i="17"/>
  <c r="J290" i="17"/>
  <c r="O290" i="17" s="1"/>
  <c r="K290" i="17"/>
  <c r="L290" i="17"/>
  <c r="M290" i="17" s="1"/>
  <c r="I291" i="17"/>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K307" i="17"/>
  <c r="L307" i="17"/>
  <c r="I308" i="17"/>
  <c r="J308" i="17"/>
  <c r="K308" i="17"/>
  <c r="L308" i="17"/>
  <c r="I309" i="17"/>
  <c r="N309" i="17" s="1"/>
  <c r="J309" i="17"/>
  <c r="O309" i="17" s="1"/>
  <c r="K309" i="17"/>
  <c r="L309" i="17"/>
  <c r="M309" i="17" s="1"/>
  <c r="I310" i="17"/>
  <c r="N310" i="17" s="1"/>
  <c r="J310" i="17"/>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K322" i="17"/>
  <c r="L322" i="17"/>
  <c r="I323" i="17"/>
  <c r="N323" i="17" s="1"/>
  <c r="J323" i="17"/>
  <c r="O323" i="17" s="1"/>
  <c r="K323" i="17"/>
  <c r="L323" i="17"/>
  <c r="M323" i="17" s="1"/>
  <c r="I324" i="17"/>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I330" i="17"/>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K344" i="17"/>
  <c r="L344" i="17"/>
  <c r="M344" i="17" s="1"/>
  <c r="I345" i="17"/>
  <c r="N345" i="17" s="1"/>
  <c r="J345" i="17"/>
  <c r="O345" i="17" s="1"/>
  <c r="K345" i="17"/>
  <c r="L345" i="17"/>
  <c r="M345" i="17" s="1"/>
  <c r="I346" i="17"/>
  <c r="N346" i="17" s="1"/>
  <c r="J346" i="17"/>
  <c r="O346" i="17" s="1"/>
  <c r="K346" i="17"/>
  <c r="L346" i="17"/>
  <c r="I347" i="17"/>
  <c r="J347" i="17"/>
  <c r="K347" i="17"/>
  <c r="L347" i="17"/>
  <c r="M347" i="17" s="1"/>
  <c r="I348" i="17"/>
  <c r="N348" i="17" s="1"/>
  <c r="J348" i="17"/>
  <c r="K348" i="17"/>
  <c r="L348" i="17"/>
  <c r="M348" i="17" s="1"/>
  <c r="I349" i="17"/>
  <c r="N349" i="17" s="1"/>
  <c r="J349" i="17"/>
  <c r="O349" i="17" s="1"/>
  <c r="K349" i="17"/>
  <c r="L349" i="17"/>
  <c r="I350" i="17"/>
  <c r="J350" i="17"/>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I369" i="17"/>
  <c r="N369" i="17" s="1"/>
  <c r="J369" i="17"/>
  <c r="O369" i="17" s="1"/>
  <c r="K369" i="17"/>
  <c r="L369" i="17"/>
  <c r="M369" i="17" s="1"/>
  <c r="I370" i="17"/>
  <c r="N370" i="17" s="1"/>
  <c r="J370" i="17"/>
  <c r="K370" i="17"/>
  <c r="L370" i="17"/>
  <c r="M370" i="17" s="1"/>
  <c r="I371" i="17"/>
  <c r="J371" i="17"/>
  <c r="O371" i="17" s="1"/>
  <c r="K371" i="17"/>
  <c r="L371" i="17"/>
  <c r="M371" i="17" s="1"/>
  <c r="I372" i="17"/>
  <c r="N372" i="17" s="1"/>
  <c r="J372" i="17"/>
  <c r="O372" i="17" s="1"/>
  <c r="K372" i="17"/>
  <c r="L372" i="17"/>
  <c r="M372" i="17" s="1"/>
  <c r="I373" i="17"/>
  <c r="N373" i="17" s="1"/>
  <c r="J373" i="17"/>
  <c r="K373" i="17"/>
  <c r="L373" i="17"/>
  <c r="M373" i="17" s="1"/>
  <c r="I374" i="17"/>
  <c r="N374" i="17" s="1"/>
  <c r="J374" i="17"/>
  <c r="K374" i="17"/>
  <c r="L374" i="17"/>
  <c r="M374" i="17" s="1"/>
  <c r="I375" i="17"/>
  <c r="N375" i="17" s="1"/>
  <c r="J375" i="17"/>
  <c r="O375" i="17" s="1"/>
  <c r="K375" i="17"/>
  <c r="L375" i="17"/>
  <c r="M375" i="17" s="1"/>
  <c r="I376" i="17"/>
  <c r="N376" i="17" s="1"/>
  <c r="J376" i="17"/>
  <c r="K376" i="17"/>
  <c r="L376" i="17"/>
  <c r="I377" i="17"/>
  <c r="N377" i="17" s="1"/>
  <c r="J377" i="17"/>
  <c r="O377" i="17" s="1"/>
  <c r="K377" i="17"/>
  <c r="L377" i="17"/>
  <c r="M377" i="17" s="1"/>
  <c r="I378" i="17"/>
  <c r="N378" i="17" s="1"/>
  <c r="J378" i="17"/>
  <c r="O378" i="17" s="1"/>
  <c r="K378" i="17"/>
  <c r="L378" i="17"/>
  <c r="M378" i="17" s="1"/>
  <c r="I379" i="17"/>
  <c r="N379" i="17" s="1"/>
  <c r="J379" i="17"/>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I387" i="17"/>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K394" i="17"/>
  <c r="L394" i="17"/>
  <c r="I395" i="17"/>
  <c r="J395" i="17"/>
  <c r="O395" i="17" s="1"/>
  <c r="K395" i="17"/>
  <c r="L395" i="17"/>
  <c r="M395" i="17" s="1"/>
  <c r="I396" i="17"/>
  <c r="N396" i="17" s="1"/>
  <c r="J396" i="17"/>
  <c r="K396" i="17"/>
  <c r="L396" i="17"/>
  <c r="I397" i="17"/>
  <c r="N397" i="17" s="1"/>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I414" i="17"/>
  <c r="N414" i="17" s="1"/>
  <c r="J414" i="17"/>
  <c r="O414" i="17" s="1"/>
  <c r="K414" i="17"/>
  <c r="L414" i="17"/>
  <c r="M414" i="17" s="1"/>
  <c r="I415" i="17"/>
  <c r="N415" i="17" s="1"/>
  <c r="J415" i="17"/>
  <c r="O415" i="17" s="1"/>
  <c r="K415" i="17"/>
  <c r="L415" i="17"/>
  <c r="I416" i="17"/>
  <c r="J416" i="17"/>
  <c r="O416" i="17" s="1"/>
  <c r="K416" i="17"/>
  <c r="L416" i="17"/>
  <c r="M416" i="17" s="1"/>
  <c r="I417" i="17"/>
  <c r="J417" i="17"/>
  <c r="O417" i="17" s="1"/>
  <c r="K417" i="17"/>
  <c r="L417" i="17"/>
  <c r="I418" i="17"/>
  <c r="N418" i="17" s="1"/>
  <c r="J418" i="17"/>
  <c r="O418" i="17" s="1"/>
  <c r="K418" i="17"/>
  <c r="L418" i="17"/>
  <c r="I419" i="17"/>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J431" i="17"/>
  <c r="K431" i="17"/>
  <c r="L431" i="17"/>
  <c r="M431" i="17" s="1"/>
  <c r="I432" i="17"/>
  <c r="N432" i="17" s="1"/>
  <c r="J432" i="17"/>
  <c r="O432" i="17" s="1"/>
  <c r="K432" i="17"/>
  <c r="L432" i="17"/>
  <c r="M432" i="17" s="1"/>
  <c r="I433" i="17"/>
  <c r="N433" i="17" s="1"/>
  <c r="J433" i="17"/>
  <c r="O433" i="17" s="1"/>
  <c r="K433" i="17"/>
  <c r="L433" i="17"/>
  <c r="I434" i="17"/>
  <c r="J434" i="17"/>
  <c r="O434" i="17" s="1"/>
  <c r="K434" i="17"/>
  <c r="L434" i="17"/>
  <c r="I435" i="17"/>
  <c r="N435" i="17" s="1"/>
  <c r="J435" i="17"/>
  <c r="O435" i="17" s="1"/>
  <c r="K435" i="17"/>
  <c r="L435" i="17"/>
  <c r="M435" i="17" s="1"/>
  <c r="I436" i="17"/>
  <c r="N436" i="17" s="1"/>
  <c r="J436" i="17"/>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O441" i="17" s="1"/>
  <c r="K441" i="17"/>
  <c r="L441" i="17"/>
  <c r="I442" i="17"/>
  <c r="N442" i="17" s="1"/>
  <c r="J442" i="17"/>
  <c r="K442" i="17"/>
  <c r="L442" i="17"/>
  <c r="M442" i="17" s="1"/>
  <c r="I443" i="17"/>
  <c r="J443" i="17"/>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N457" i="17" s="1"/>
  <c r="J457" i="17"/>
  <c r="O457" i="17" s="1"/>
  <c r="K457" i="17"/>
  <c r="L457" i="17"/>
  <c r="I458" i="17"/>
  <c r="J458" i="17"/>
  <c r="O458" i="17" s="1"/>
  <c r="K458" i="17"/>
  <c r="L458" i="17"/>
  <c r="I459" i="17"/>
  <c r="N459" i="17" s="1"/>
  <c r="J459" i="17"/>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K463" i="17"/>
  <c r="L463" i="17"/>
  <c r="I464" i="17"/>
  <c r="N464" i="17" s="1"/>
  <c r="J464" i="17"/>
  <c r="O464" i="17" s="1"/>
  <c r="K464" i="17"/>
  <c r="L464" i="17"/>
  <c r="M464" i="17" s="1"/>
  <c r="I465" i="17"/>
  <c r="N465" i="17" s="1"/>
  <c r="J465" i="17"/>
  <c r="O465" i="17" s="1"/>
  <c r="K465" i="17"/>
  <c r="L465" i="17"/>
  <c r="M465" i="17" s="1"/>
  <c r="I466" i="17"/>
  <c r="N466" i="17" s="1"/>
  <c r="J466" i="17"/>
  <c r="K466" i="17"/>
  <c r="L466" i="17"/>
  <c r="I467" i="17"/>
  <c r="N467" i="17" s="1"/>
  <c r="J467" i="17"/>
  <c r="O467" i="17" s="1"/>
  <c r="K467" i="17"/>
  <c r="L467" i="17"/>
  <c r="M467" i="17" s="1"/>
  <c r="I468" i="17"/>
  <c r="N468" i="17" s="1"/>
  <c r="J468" i="17"/>
  <c r="O468" i="17" s="1"/>
  <c r="K468" i="17"/>
  <c r="L468" i="17"/>
  <c r="M468" i="17" s="1"/>
  <c r="I469" i="17"/>
  <c r="N469" i="17" s="1"/>
  <c r="J469" i="17"/>
  <c r="K469" i="17"/>
  <c r="L469" i="17"/>
  <c r="M469" i="17" s="1"/>
  <c r="I470" i="17"/>
  <c r="N470" i="17" s="1"/>
  <c r="J470" i="17"/>
  <c r="K470" i="17"/>
  <c r="L470" i="17"/>
  <c r="I471" i="17"/>
  <c r="N471" i="17" s="1"/>
  <c r="J471" i="17"/>
  <c r="O471" i="17" s="1"/>
  <c r="K471" i="17"/>
  <c r="L471" i="17"/>
  <c r="M471" i="17" s="1"/>
  <c r="I472" i="17"/>
  <c r="N472" i="17" s="1"/>
  <c r="J472" i="17"/>
  <c r="O472" i="17" s="1"/>
  <c r="K472" i="17"/>
  <c r="L472" i="17"/>
  <c r="I473" i="17"/>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I482" i="17"/>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M486" i="17" s="1"/>
  <c r="I487" i="17"/>
  <c r="N487" i="17" s="1"/>
  <c r="J487" i="17"/>
  <c r="K487" i="17"/>
  <c r="L487" i="17"/>
  <c r="I488" i="17"/>
  <c r="N488" i="17" s="1"/>
  <c r="J488" i="17"/>
  <c r="K488" i="17"/>
  <c r="L488" i="17"/>
  <c r="M488" i="17" s="1"/>
  <c r="I489" i="17"/>
  <c r="N489" i="17" s="1"/>
  <c r="J489" i="17"/>
  <c r="O489" i="17" s="1"/>
  <c r="K489" i="17"/>
  <c r="L489" i="17"/>
  <c r="M489" i="17" s="1"/>
  <c r="I490" i="17"/>
  <c r="N490" i="17" s="1"/>
  <c r="J490" i="17"/>
  <c r="K490" i="17"/>
  <c r="L490" i="17"/>
  <c r="I491" i="17"/>
  <c r="N491" i="17" s="1"/>
  <c r="J491" i="17"/>
  <c r="O491" i="17" s="1"/>
  <c r="K491" i="17"/>
  <c r="L491" i="17"/>
  <c r="M491" i="17" s="1"/>
  <c r="I492" i="17"/>
  <c r="N492" i="17" s="1"/>
  <c r="J492" i="17"/>
  <c r="K492" i="17"/>
  <c r="L492" i="17"/>
  <c r="M492" i="17" s="1"/>
  <c r="I493" i="17"/>
  <c r="N493" i="17" s="1"/>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I500" i="17"/>
  <c r="J500" i="17"/>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I518" i="17"/>
  <c r="N518" i="17" s="1"/>
  <c r="J518" i="17"/>
  <c r="O518" i="17" s="1"/>
  <c r="K518" i="17"/>
  <c r="L518" i="17"/>
  <c r="I519" i="17"/>
  <c r="N519" i="17" s="1"/>
  <c r="J519" i="17"/>
  <c r="O519" i="17" s="1"/>
  <c r="K519" i="17"/>
  <c r="L519" i="17"/>
  <c r="I520" i="17"/>
  <c r="N520" i="17" s="1"/>
  <c r="J520" i="17"/>
  <c r="O520" i="17" s="1"/>
  <c r="K520" i="17"/>
  <c r="L520" i="17"/>
  <c r="I521" i="17"/>
  <c r="J521" i="17"/>
  <c r="O521" i="17" s="1"/>
  <c r="K521" i="17"/>
  <c r="L521" i="17"/>
  <c r="M521" i="17" s="1"/>
  <c r="I522" i="17"/>
  <c r="N522" i="17" s="1"/>
  <c r="J522" i="17"/>
  <c r="O522" i="17" s="1"/>
  <c r="K522" i="17"/>
  <c r="L522" i="17"/>
  <c r="M522" i="17" s="1"/>
  <c r="I523" i="17"/>
  <c r="N523" i="17" s="1"/>
  <c r="J523" i="17"/>
  <c r="K523" i="17"/>
  <c r="L523" i="17"/>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K535" i="17"/>
  <c r="L535" i="17"/>
  <c r="I536" i="17"/>
  <c r="J536" i="17"/>
  <c r="O536" i="17" s="1"/>
  <c r="K536" i="17"/>
  <c r="L536" i="17"/>
  <c r="M536" i="17" s="1"/>
  <c r="I537" i="17"/>
  <c r="N537" i="17" s="1"/>
  <c r="J537" i="17"/>
  <c r="O537" i="17" s="1"/>
  <c r="K537" i="17"/>
  <c r="L537" i="17"/>
  <c r="M537" i="17" s="1"/>
  <c r="I538" i="17"/>
  <c r="N538" i="17" s="1"/>
  <c r="J538" i="17"/>
  <c r="O538" i="17" s="1"/>
  <c r="K538" i="17"/>
  <c r="L538" i="17"/>
  <c r="I539" i="17"/>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I543" i="17"/>
  <c r="J543" i="17"/>
  <c r="O543" i="17" s="1"/>
  <c r="K543" i="17"/>
  <c r="L543" i="17"/>
  <c r="M543" i="17" s="1"/>
  <c r="I544" i="17"/>
  <c r="N544" i="17" s="1"/>
  <c r="J544" i="17"/>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I551" i="17"/>
  <c r="N551" i="17" s="1"/>
  <c r="J551" i="17"/>
  <c r="O551" i="17" s="1"/>
  <c r="K551" i="17"/>
  <c r="L551" i="17"/>
  <c r="M551" i="17" s="1"/>
  <c r="I552" i="17"/>
  <c r="N552" i="17" s="1"/>
  <c r="J552" i="17"/>
  <c r="O552" i="17" s="1"/>
  <c r="K552" i="17"/>
  <c r="L552" i="17"/>
  <c r="M552" i="17" s="1"/>
  <c r="I553" i="17"/>
  <c r="N553" i="17" s="1"/>
  <c r="J553" i="17"/>
  <c r="K553" i="17"/>
  <c r="L553" i="17"/>
  <c r="I554" i="17"/>
  <c r="J554" i="17"/>
  <c r="O554" i="17" s="1"/>
  <c r="K554" i="17"/>
  <c r="L554" i="17"/>
  <c r="M554" i="17" s="1"/>
  <c r="I555" i="17"/>
  <c r="N555" i="17" s="1"/>
  <c r="J555" i="17"/>
  <c r="O555" i="17" s="1"/>
  <c r="K555" i="17"/>
  <c r="L555" i="17"/>
  <c r="M555" i="17" s="1"/>
  <c r="I556" i="17"/>
  <c r="N556" i="17" s="1"/>
  <c r="J556" i="17"/>
  <c r="O556" i="17" s="1"/>
  <c r="K556" i="17"/>
  <c r="L556" i="17"/>
  <c r="I557" i="17"/>
  <c r="J557" i="17"/>
  <c r="O557" i="17" s="1"/>
  <c r="K557" i="17"/>
  <c r="L557" i="17"/>
  <c r="M557" i="17" s="1"/>
  <c r="I558" i="17"/>
  <c r="N558" i="17" s="1"/>
  <c r="J558" i="17"/>
  <c r="O558" i="17" s="1"/>
  <c r="K558" i="17"/>
  <c r="L558" i="17"/>
  <c r="M558" i="17" s="1"/>
  <c r="I559" i="17"/>
  <c r="N559" i="17" s="1"/>
  <c r="J559" i="17"/>
  <c r="K559" i="17"/>
  <c r="L559" i="17"/>
  <c r="I560" i="17"/>
  <c r="J560" i="17"/>
  <c r="O560" i="17" s="1"/>
  <c r="K560" i="17"/>
  <c r="L560" i="17"/>
  <c r="M560" i="17" s="1"/>
  <c r="I561" i="17"/>
  <c r="N561" i="17" s="1"/>
  <c r="J561" i="17"/>
  <c r="O561" i="17" s="1"/>
  <c r="K561" i="17"/>
  <c r="L561" i="17"/>
  <c r="M561" i="17" s="1"/>
  <c r="I562" i="17"/>
  <c r="N562" i="17" s="1"/>
  <c r="J562" i="17"/>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J575" i="17"/>
  <c r="O575" i="17" s="1"/>
  <c r="K575" i="17"/>
  <c r="L575" i="17"/>
  <c r="M575" i="17" s="1"/>
  <c r="I576" i="17"/>
  <c r="J576" i="17"/>
  <c r="O576" i="17" s="1"/>
  <c r="K576" i="17"/>
  <c r="L576" i="17"/>
  <c r="M576" i="17" s="1"/>
  <c r="I577" i="17"/>
  <c r="N577" i="17" s="1"/>
  <c r="J577" i="17"/>
  <c r="K577" i="17"/>
  <c r="L577" i="17"/>
  <c r="M577" i="17" s="1"/>
  <c r="I578" i="17"/>
  <c r="N578" i="17" s="1"/>
  <c r="J578" i="17"/>
  <c r="O578" i="17" s="1"/>
  <c r="K578" i="17"/>
  <c r="L578" i="17"/>
  <c r="M578" i="17" s="1"/>
  <c r="I579" i="17"/>
  <c r="J579" i="17"/>
  <c r="O579" i="17" s="1"/>
  <c r="K579" i="17"/>
  <c r="L579" i="17"/>
  <c r="M579" i="17" s="1"/>
  <c r="I580" i="17"/>
  <c r="N580" i="17" s="1"/>
  <c r="J580" i="17"/>
  <c r="K580" i="17"/>
  <c r="L580" i="17"/>
  <c r="M580" i="17" s="1"/>
  <c r="I581" i="17"/>
  <c r="N581" i="17" s="1"/>
  <c r="J581" i="17"/>
  <c r="O581" i="17" s="1"/>
  <c r="K581" i="17"/>
  <c r="L581" i="17"/>
  <c r="M581" i="17" s="1"/>
  <c r="I582" i="17"/>
  <c r="J582" i="17"/>
  <c r="O582" i="17" s="1"/>
  <c r="K582" i="17"/>
  <c r="L582" i="17"/>
  <c r="M582" i="17" s="1"/>
  <c r="I583" i="17"/>
  <c r="N583" i="17" s="1"/>
  <c r="J583" i="17"/>
  <c r="K583" i="17"/>
  <c r="L583" i="17"/>
  <c r="I584" i="17"/>
  <c r="N584" i="17" s="1"/>
  <c r="J584" i="17"/>
  <c r="K584" i="17"/>
  <c r="L584" i="17"/>
  <c r="I585" i="17"/>
  <c r="N585" i="17" s="1"/>
  <c r="J585" i="17"/>
  <c r="O585" i="17" s="1"/>
  <c r="K585" i="17"/>
  <c r="L585" i="17"/>
  <c r="M585" i="17" s="1"/>
  <c r="I586" i="17"/>
  <c r="N586" i="17" s="1"/>
  <c r="J586" i="17"/>
  <c r="O586" i="17" s="1"/>
  <c r="K586" i="17"/>
  <c r="L586" i="17"/>
  <c r="I587" i="17"/>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K598" i="17"/>
  <c r="L598" i="17"/>
  <c r="I599" i="17"/>
  <c r="J599" i="17"/>
  <c r="O599" i="17" s="1"/>
  <c r="K599" i="17"/>
  <c r="L599" i="17"/>
  <c r="M599" i="17" s="1"/>
  <c r="I600" i="17"/>
  <c r="N600" i="17" s="1"/>
  <c r="J600" i="17"/>
  <c r="O600" i="17" s="1"/>
  <c r="K600" i="17"/>
  <c r="L600" i="17"/>
  <c r="M600" i="17" s="1"/>
  <c r="I601" i="17"/>
  <c r="N601" i="17" s="1"/>
  <c r="J601" i="17"/>
  <c r="O601" i="17" s="1"/>
  <c r="K601" i="17"/>
  <c r="L601" i="17"/>
  <c r="I602" i="17"/>
  <c r="J602" i="17"/>
  <c r="O602" i="17" s="1"/>
  <c r="K602" i="17"/>
  <c r="L602" i="17"/>
  <c r="M602" i="17" s="1"/>
  <c r="I603" i="17"/>
  <c r="J603" i="17"/>
  <c r="O603" i="17" s="1"/>
  <c r="K603" i="17"/>
  <c r="L603" i="17"/>
  <c r="M603" i="17" s="1"/>
  <c r="I604" i="17"/>
  <c r="N604" i="17" s="1"/>
  <c r="J604" i="17"/>
  <c r="O604" i="17" s="1"/>
  <c r="K604" i="17"/>
  <c r="L604" i="17"/>
  <c r="I605" i="17"/>
  <c r="J605" i="17"/>
  <c r="O605" i="17" s="1"/>
  <c r="K605" i="17"/>
  <c r="L605" i="17"/>
  <c r="M605" i="17" s="1"/>
  <c r="I606" i="17"/>
  <c r="J606" i="17"/>
  <c r="O606" i="17" s="1"/>
  <c r="K606" i="17"/>
  <c r="L606" i="17"/>
  <c r="M606" i="17" s="1"/>
  <c r="I607" i="17"/>
  <c r="N607" i="17" s="1"/>
  <c r="J607" i="17"/>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I611" i="17"/>
  <c r="N611" i="17" s="1"/>
  <c r="J611" i="17"/>
  <c r="O611" i="17" s="1"/>
  <c r="K611" i="17"/>
  <c r="L611" i="17"/>
  <c r="I612" i="17"/>
  <c r="N612" i="17" s="1"/>
  <c r="J612" i="17"/>
  <c r="O612" i="17" s="1"/>
  <c r="K612" i="17"/>
  <c r="L612" i="17"/>
  <c r="M612" i="17" s="1"/>
  <c r="I613" i="17"/>
  <c r="N613" i="17" s="1"/>
  <c r="J613" i="17"/>
  <c r="O613" i="17" s="1"/>
  <c r="K613" i="17"/>
  <c r="L613" i="17"/>
  <c r="I614" i="17"/>
  <c r="N614" i="17" s="1"/>
  <c r="J614" i="17"/>
  <c r="K614" i="17"/>
  <c r="L614" i="17"/>
  <c r="M614" i="17" s="1"/>
  <c r="I615" i="17"/>
  <c r="N615" i="17" s="1"/>
  <c r="J615" i="17"/>
  <c r="O615" i="17" s="1"/>
  <c r="K615" i="17"/>
  <c r="L615" i="17"/>
  <c r="M615" i="17" s="1"/>
  <c r="I616" i="17"/>
  <c r="N616" i="17" s="1"/>
  <c r="J616" i="17"/>
  <c r="K616" i="17"/>
  <c r="L616" i="17"/>
  <c r="I617" i="17"/>
  <c r="J617" i="17"/>
  <c r="O617" i="17" s="1"/>
  <c r="K617" i="17"/>
  <c r="L617" i="17"/>
  <c r="M617" i="17" s="1"/>
  <c r="I618" i="17"/>
  <c r="N618" i="17" s="1"/>
  <c r="J618" i="17"/>
  <c r="O618" i="17" s="1"/>
  <c r="K618" i="17"/>
  <c r="L618" i="17"/>
  <c r="M618" i="17" s="1"/>
  <c r="I619" i="17"/>
  <c r="N619" i="17" s="1"/>
  <c r="J619" i="17"/>
  <c r="K619" i="17"/>
  <c r="L619" i="17"/>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J623" i="17"/>
  <c r="K623" i="17"/>
  <c r="L623" i="17"/>
  <c r="M623" i="17" s="1"/>
  <c r="I624" i="17"/>
  <c r="N624" i="17" s="1"/>
  <c r="J624" i="17"/>
  <c r="O624" i="17" s="1"/>
  <c r="K624" i="17"/>
  <c r="L624" i="17"/>
  <c r="M624" i="17" s="1"/>
  <c r="I625" i="17"/>
  <c r="N625" i="17" s="1"/>
  <c r="J625" i="17"/>
  <c r="O625" i="17" s="1"/>
  <c r="K625" i="17"/>
  <c r="L625" i="17"/>
  <c r="I626" i="17"/>
  <c r="N626" i="17" s="1"/>
  <c r="J626" i="17"/>
  <c r="K626" i="17"/>
  <c r="L626" i="17"/>
  <c r="M626" i="17" s="1"/>
  <c r="I627" i="17"/>
  <c r="N627" i="17" s="1"/>
  <c r="J627" i="17"/>
  <c r="O627" i="17" s="1"/>
  <c r="K627" i="17"/>
  <c r="L627" i="17"/>
  <c r="M627" i="17" s="1"/>
  <c r="I628" i="17"/>
  <c r="N628" i="17" s="1"/>
  <c r="J628" i="17"/>
  <c r="O628" i="17" s="1"/>
  <c r="K628" i="17"/>
  <c r="L628" i="17"/>
  <c r="I629" i="17"/>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J639" i="17"/>
  <c r="O639" i="17" s="1"/>
  <c r="K639" i="17"/>
  <c r="L639" i="17"/>
  <c r="M639" i="17" s="1"/>
  <c r="I640" i="17"/>
  <c r="N640" i="17" s="1"/>
  <c r="J640" i="17"/>
  <c r="K640" i="17"/>
  <c r="L640" i="17"/>
  <c r="I641" i="17"/>
  <c r="N641" i="17" s="1"/>
  <c r="J641" i="17"/>
  <c r="O641" i="17" s="1"/>
  <c r="K641" i="17"/>
  <c r="L641" i="17"/>
  <c r="M641" i="17" s="1"/>
  <c r="I642" i="17"/>
  <c r="J642" i="17"/>
  <c r="O642" i="17" s="1"/>
  <c r="K642" i="17"/>
  <c r="L642" i="17"/>
  <c r="M642" i="17" s="1"/>
  <c r="I643" i="17"/>
  <c r="N643" i="17" s="1"/>
  <c r="J643" i="17"/>
  <c r="O643" i="17" s="1"/>
  <c r="K643" i="17"/>
  <c r="L643" i="17"/>
  <c r="I644" i="17"/>
  <c r="J644" i="17"/>
  <c r="O644" i="17" s="1"/>
  <c r="K644" i="17"/>
  <c r="L644" i="17"/>
  <c r="M644" i="17" s="1"/>
  <c r="I645" i="17"/>
  <c r="N645" i="17" s="1"/>
  <c r="J645" i="17"/>
  <c r="O645" i="17" s="1"/>
  <c r="K645" i="17"/>
  <c r="L645" i="17"/>
  <c r="M645" i="17" s="1"/>
  <c r="I646" i="17"/>
  <c r="N646" i="17" s="1"/>
  <c r="J646" i="17"/>
  <c r="K646" i="17"/>
  <c r="L646" i="17"/>
  <c r="I647" i="17"/>
  <c r="N647" i="17" s="1"/>
  <c r="J647" i="17"/>
  <c r="O647" i="17" s="1"/>
  <c r="K647" i="17"/>
  <c r="L647" i="17"/>
  <c r="I648" i="17"/>
  <c r="N648" i="17" s="1"/>
  <c r="J648" i="17"/>
  <c r="O648" i="17" s="1"/>
  <c r="K648" i="17"/>
  <c r="L648" i="17"/>
  <c r="M648" i="17" s="1"/>
  <c r="I649" i="17"/>
  <c r="N649" i="17" s="1"/>
  <c r="J649" i="17"/>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J666" i="17"/>
  <c r="O666" i="17" s="1"/>
  <c r="K666" i="17"/>
  <c r="L666" i="17"/>
  <c r="M666" i="17" s="1"/>
  <c r="I667" i="17"/>
  <c r="N667" i="17" s="1"/>
  <c r="J667" i="17"/>
  <c r="O667" i="17" s="1"/>
  <c r="K667" i="17"/>
  <c r="L667" i="17"/>
  <c r="M667" i="17" s="1"/>
  <c r="I668" i="17"/>
  <c r="J668" i="17"/>
  <c r="O668" i="17" s="1"/>
  <c r="K668" i="17"/>
  <c r="L668" i="17"/>
  <c r="M668" i="17" s="1"/>
  <c r="I669" i="17"/>
  <c r="J669" i="17"/>
  <c r="O669" i="17" s="1"/>
  <c r="K669" i="17"/>
  <c r="L669" i="17"/>
  <c r="M669" i="17" s="1"/>
  <c r="I670" i="17"/>
  <c r="N670" i="17" s="1"/>
  <c r="J670" i="17"/>
  <c r="O670" i="17" s="1"/>
  <c r="K670" i="17"/>
  <c r="L670" i="17"/>
  <c r="I671" i="17"/>
  <c r="N671" i="17" s="1"/>
  <c r="J671" i="17"/>
  <c r="O671" i="17" s="1"/>
  <c r="K671" i="17"/>
  <c r="L671" i="17"/>
  <c r="I672" i="17"/>
  <c r="N672" i="17" s="1"/>
  <c r="J672" i="17"/>
  <c r="O672" i="17" s="1"/>
  <c r="K672" i="17"/>
  <c r="L672" i="17"/>
  <c r="M672" i="17" s="1"/>
  <c r="I673" i="17"/>
  <c r="N673" i="17" s="1"/>
  <c r="J673" i="17"/>
  <c r="K673" i="17"/>
  <c r="L673" i="17"/>
  <c r="I674" i="17"/>
  <c r="N674" i="17" s="1"/>
  <c r="J674" i="17"/>
  <c r="K674" i="17"/>
  <c r="L674" i="17"/>
  <c r="M674" i="17" s="1"/>
  <c r="I675" i="17"/>
  <c r="N675" i="17" s="1"/>
  <c r="J675" i="17"/>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N681" i="17" s="1"/>
  <c r="J681" i="17"/>
  <c r="O681" i="17" s="1"/>
  <c r="K681" i="17"/>
  <c r="L681" i="17"/>
  <c r="M681" i="17" s="1"/>
  <c r="I682" i="17"/>
  <c r="N682" i="17" s="1"/>
  <c r="J682" i="17"/>
  <c r="O682" i="17" s="1"/>
  <c r="K682" i="17"/>
  <c r="L682" i="17"/>
  <c r="I683" i="17"/>
  <c r="J683" i="17"/>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K687" i="17"/>
  <c r="L687" i="17"/>
  <c r="M687" i="17" s="1"/>
  <c r="I688" i="17"/>
  <c r="N688" i="17" s="1"/>
  <c r="J688" i="17"/>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I698" i="17"/>
  <c r="J698" i="17"/>
  <c r="O698" i="17" s="1"/>
  <c r="K698" i="17"/>
  <c r="L698" i="17"/>
  <c r="M698" i="17" s="1"/>
  <c r="I699" i="17"/>
  <c r="N699" i="17" s="1"/>
  <c r="J699" i="17"/>
  <c r="O699" i="17" s="1"/>
  <c r="K699" i="17"/>
  <c r="L699" i="17"/>
  <c r="M699" i="17" s="1"/>
  <c r="I700" i="17"/>
  <c r="N700" i="17" s="1"/>
  <c r="J700" i="17"/>
  <c r="O700" i="17" s="1"/>
  <c r="K700" i="17"/>
  <c r="L700" i="17"/>
  <c r="I701" i="17"/>
  <c r="J701" i="17"/>
  <c r="O701" i="17" s="1"/>
  <c r="K701" i="17"/>
  <c r="L701" i="17"/>
  <c r="M701" i="17" s="1"/>
  <c r="I702" i="17"/>
  <c r="N702" i="17" s="1"/>
  <c r="J702" i="17"/>
  <c r="O702" i="17" s="1"/>
  <c r="K702" i="17"/>
  <c r="L702" i="17"/>
  <c r="M702" i="17" s="1"/>
  <c r="I703" i="17"/>
  <c r="N703" i="17" s="1"/>
  <c r="J703" i="17"/>
  <c r="O703" i="17" s="1"/>
  <c r="K703" i="17"/>
  <c r="L703" i="17"/>
  <c r="I704" i="17"/>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K709" i="17"/>
  <c r="L709" i="17"/>
  <c r="M709" i="17" s="1"/>
  <c r="I710" i="17"/>
  <c r="J710" i="17"/>
  <c r="K710" i="17"/>
  <c r="L710" i="17"/>
  <c r="M710" i="17" s="1"/>
  <c r="I711" i="17"/>
  <c r="N711" i="17" s="1"/>
  <c r="J711" i="17"/>
  <c r="O711" i="17" s="1"/>
  <c r="K711" i="17"/>
  <c r="L711" i="17"/>
  <c r="M711" i="17" s="1"/>
  <c r="I712" i="17"/>
  <c r="N712" i="17" s="1"/>
  <c r="J712" i="17"/>
  <c r="K712" i="17"/>
  <c r="L712" i="17"/>
  <c r="I713" i="17"/>
  <c r="N713" i="17" s="1"/>
  <c r="J713" i="17"/>
  <c r="O713" i="17" s="1"/>
  <c r="K713" i="17"/>
  <c r="L713" i="17"/>
  <c r="M713" i="17" s="1"/>
  <c r="I714" i="17"/>
  <c r="N714" i="17" s="1"/>
  <c r="J714" i="17"/>
  <c r="O714" i="17" s="1"/>
  <c r="K714" i="17"/>
  <c r="L714" i="17"/>
  <c r="M714" i="17" s="1"/>
  <c r="I715" i="17"/>
  <c r="N715" i="17" s="1"/>
  <c r="J715" i="17"/>
  <c r="K715" i="17"/>
  <c r="L715" i="17"/>
  <c r="I716" i="17"/>
  <c r="N716" i="17" s="1"/>
  <c r="J716" i="17"/>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I728" i="17"/>
  <c r="N728" i="17" s="1"/>
  <c r="J728" i="17"/>
  <c r="O728" i="17" s="1"/>
  <c r="K728" i="17"/>
  <c r="L728" i="17"/>
  <c r="M728" i="17" s="1"/>
  <c r="I729" i="17"/>
  <c r="J729" i="17"/>
  <c r="O729" i="17" s="1"/>
  <c r="K729" i="17"/>
  <c r="L729" i="17"/>
  <c r="M729" i="17" s="1"/>
  <c r="I730" i="17"/>
  <c r="N730" i="17" s="1"/>
  <c r="J730" i="17"/>
  <c r="O730" i="17" s="1"/>
  <c r="K730" i="17"/>
  <c r="L730" i="17"/>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K734" i="17"/>
  <c r="L734" i="17"/>
  <c r="M734" i="17" s="1"/>
  <c r="I735" i="17"/>
  <c r="N735" i="17" s="1"/>
  <c r="J735" i="17"/>
  <c r="K735" i="17"/>
  <c r="L735" i="17"/>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K742" i="17"/>
  <c r="L742" i="17"/>
  <c r="I743" i="17"/>
  <c r="J743" i="17"/>
  <c r="O743" i="17" s="1"/>
  <c r="K743" i="17"/>
  <c r="L743" i="17"/>
  <c r="M743" i="17" s="1"/>
  <c r="I744" i="17"/>
  <c r="N744" i="17" s="1"/>
  <c r="J744" i="17"/>
  <c r="O744" i="17" s="1"/>
  <c r="K744" i="17"/>
  <c r="L744" i="17"/>
  <c r="M744" i="17" s="1"/>
  <c r="I745" i="17"/>
  <c r="N745" i="17" s="1"/>
  <c r="J745" i="17"/>
  <c r="K745" i="17"/>
  <c r="L745" i="17"/>
  <c r="I746" i="17"/>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I758" i="17"/>
  <c r="J758" i="17"/>
  <c r="O758" i="17" s="1"/>
  <c r="K758" i="17"/>
  <c r="L758" i="17"/>
  <c r="M758" i="17" s="1"/>
  <c r="I759" i="17"/>
  <c r="J759" i="17"/>
  <c r="O759" i="17" s="1"/>
  <c r="K759" i="17"/>
  <c r="L759" i="17"/>
  <c r="M759" i="17" s="1"/>
  <c r="I760" i="17"/>
  <c r="N760" i="17" s="1"/>
  <c r="J760" i="17"/>
  <c r="O760" i="17" s="1"/>
  <c r="K760" i="17"/>
  <c r="L760" i="17"/>
  <c r="I761" i="17"/>
  <c r="J761" i="17"/>
  <c r="O761" i="17" s="1"/>
  <c r="K761" i="17"/>
  <c r="L761" i="17"/>
  <c r="M761" i="17" s="1"/>
  <c r="I762" i="17"/>
  <c r="N762" i="17" s="1"/>
  <c r="J762" i="17"/>
  <c r="O762" i="17" s="1"/>
  <c r="K762" i="17"/>
  <c r="L762" i="17"/>
  <c r="M762" i="17" s="1"/>
  <c r="I763" i="17"/>
  <c r="N763" i="17" s="1"/>
  <c r="J763" i="17"/>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K767" i="17"/>
  <c r="L767" i="17"/>
  <c r="M767" i="17" s="1"/>
  <c r="I768" i="17"/>
  <c r="N768" i="17" s="1"/>
  <c r="J768" i="17"/>
  <c r="O768" i="17" s="1"/>
  <c r="K768" i="17"/>
  <c r="L768" i="17"/>
  <c r="M768" i="17" s="1"/>
  <c r="I769" i="17"/>
  <c r="N769" i="17" s="1"/>
  <c r="J769" i="17"/>
  <c r="K769" i="17"/>
  <c r="L769" i="17"/>
  <c r="I770" i="17"/>
  <c r="N770" i="17" s="1"/>
  <c r="J770" i="17"/>
  <c r="O770" i="17" s="1"/>
  <c r="K770" i="17"/>
  <c r="L770" i="17"/>
  <c r="M770" i="17" s="1"/>
  <c r="I771" i="17"/>
  <c r="N771" i="17" s="1"/>
  <c r="J771" i="17"/>
  <c r="O771" i="17" s="1"/>
  <c r="K771" i="17"/>
  <c r="L771" i="17"/>
  <c r="M771" i="17" s="1"/>
  <c r="I772" i="17"/>
  <c r="N772" i="17" s="1"/>
  <c r="J772" i="17"/>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J776" i="17"/>
  <c r="O776" i="17" s="1"/>
  <c r="K776" i="17"/>
  <c r="L776" i="17"/>
  <c r="I777" i="17"/>
  <c r="N777" i="17" s="1"/>
  <c r="J777" i="17"/>
  <c r="O777" i="17" s="1"/>
  <c r="K777" i="17"/>
  <c r="L777" i="17"/>
  <c r="I778" i="17"/>
  <c r="N778" i="17" s="1"/>
  <c r="J778" i="17"/>
  <c r="K778" i="17"/>
  <c r="L778" i="17"/>
  <c r="I779" i="17"/>
  <c r="J779" i="17"/>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J783" i="17"/>
  <c r="O783" i="17" s="1"/>
  <c r="K783" i="17"/>
  <c r="L783" i="17"/>
  <c r="M783" i="17" s="1"/>
  <c r="I784" i="17"/>
  <c r="N784" i="17" s="1"/>
  <c r="J784" i="17"/>
  <c r="O784" i="17" s="1"/>
  <c r="K784" i="17"/>
  <c r="L784" i="17"/>
  <c r="I785" i="17"/>
  <c r="N785" i="17" s="1"/>
  <c r="J785" i="17"/>
  <c r="O785" i="17" s="1"/>
  <c r="K785" i="17"/>
  <c r="L785" i="17"/>
  <c r="M785" i="17" s="1"/>
  <c r="I786" i="17"/>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K790" i="17"/>
  <c r="L790" i="17"/>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J803" i="17"/>
  <c r="O803" i="17" s="1"/>
  <c r="K803" i="17"/>
  <c r="L803" i="17"/>
  <c r="M803" i="17" s="1"/>
  <c r="I804" i="17"/>
  <c r="N804" i="17" s="1"/>
  <c r="J804" i="17"/>
  <c r="O804" i="17" s="1"/>
  <c r="K804" i="17"/>
  <c r="L804" i="17"/>
  <c r="M804" i="17" s="1"/>
  <c r="I805" i="17"/>
  <c r="N805" i="17" s="1"/>
  <c r="J805" i="17"/>
  <c r="K805" i="17"/>
  <c r="L805" i="17"/>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I815" i="17"/>
  <c r="J815" i="17"/>
  <c r="O815" i="17" s="1"/>
  <c r="K815" i="17"/>
  <c r="L815" i="17"/>
  <c r="I816" i="17"/>
  <c r="N816" i="17" s="1"/>
  <c r="J816" i="17"/>
  <c r="O816" i="17" s="1"/>
  <c r="K816" i="17"/>
  <c r="L816" i="17"/>
  <c r="M816" i="17" s="1"/>
  <c r="I817" i="17"/>
  <c r="N817" i="17" s="1"/>
  <c r="J817" i="17"/>
  <c r="O817" i="17" s="1"/>
  <c r="K817" i="17"/>
  <c r="L817" i="17"/>
  <c r="I818" i="17"/>
  <c r="J818" i="17"/>
  <c r="O818" i="17" s="1"/>
  <c r="K818" i="17"/>
  <c r="L818" i="17"/>
  <c r="M818" i="17" s="1"/>
  <c r="I819" i="17"/>
  <c r="N819" i="17" s="1"/>
  <c r="J819" i="17"/>
  <c r="O819" i="17" s="1"/>
  <c r="K819" i="17"/>
  <c r="L819" i="17"/>
  <c r="M819" i="17" s="1"/>
  <c r="I820" i="17"/>
  <c r="N820" i="17" s="1"/>
  <c r="J820" i="17"/>
  <c r="O820" i="17" s="1"/>
  <c r="K820" i="17"/>
  <c r="L820" i="17"/>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K826" i="17"/>
  <c r="L826" i="17"/>
  <c r="I827" i="17"/>
  <c r="N827" i="17" s="1"/>
  <c r="J827" i="17"/>
  <c r="K827" i="17"/>
  <c r="L827" i="17"/>
  <c r="M827" i="17" s="1"/>
  <c r="I828" i="17"/>
  <c r="N828" i="17" s="1"/>
  <c r="J828" i="17"/>
  <c r="K828" i="17"/>
  <c r="L828" i="17"/>
  <c r="M828" i="17" s="1"/>
  <c r="I829" i="17"/>
  <c r="N829" i="17" s="1"/>
  <c r="J829" i="17"/>
  <c r="O829" i="17" s="1"/>
  <c r="K829" i="17"/>
  <c r="L829" i="17"/>
  <c r="I830" i="17"/>
  <c r="N830" i="17" s="1"/>
  <c r="J830" i="17"/>
  <c r="K830" i="17"/>
  <c r="L830" i="17"/>
  <c r="M830" i="17" s="1"/>
  <c r="I831" i="17"/>
  <c r="N831" i="17" s="1"/>
  <c r="J831" i="17"/>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J836" i="17"/>
  <c r="O836" i="17" s="1"/>
  <c r="K836" i="17"/>
  <c r="L836" i="17"/>
  <c r="I837" i="17"/>
  <c r="J837" i="17"/>
  <c r="O837" i="17" s="1"/>
  <c r="K837" i="17"/>
  <c r="L837" i="17"/>
  <c r="M837" i="17" s="1"/>
  <c r="I838" i="17"/>
  <c r="N838" i="17" s="1"/>
  <c r="J838" i="17"/>
  <c r="K838" i="17"/>
  <c r="L838" i="17"/>
  <c r="M838" i="17" s="1"/>
  <c r="I839" i="17"/>
  <c r="J839" i="17"/>
  <c r="O839" i="17" s="1"/>
  <c r="K839" i="17"/>
  <c r="L839" i="17"/>
  <c r="M839" i="17" s="1"/>
  <c r="I840" i="17"/>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I857" i="17"/>
  <c r="J857" i="17"/>
  <c r="O857" i="17" s="1"/>
  <c r="K857" i="17"/>
  <c r="L857" i="17"/>
  <c r="M857" i="17" s="1"/>
  <c r="I858" i="17"/>
  <c r="N858" i="17" s="1"/>
  <c r="J858" i="17"/>
  <c r="O858" i="17" s="1"/>
  <c r="K858" i="17"/>
  <c r="L858" i="17"/>
  <c r="M858" i="17" s="1"/>
  <c r="I859" i="17"/>
  <c r="N859" i="17" s="1"/>
  <c r="J859" i="17"/>
  <c r="K859" i="17"/>
  <c r="L859" i="17"/>
  <c r="I860" i="17"/>
  <c r="N860" i="17" s="1"/>
  <c r="J860" i="17"/>
  <c r="K860" i="17"/>
  <c r="L860" i="17"/>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K871" i="17"/>
  <c r="L871" i="17"/>
  <c r="I872" i="17"/>
  <c r="N872" i="17" s="1"/>
  <c r="J872" i="17"/>
  <c r="O872" i="17" s="1"/>
  <c r="K872" i="17"/>
  <c r="L872" i="17"/>
  <c r="M872" i="17" s="1"/>
  <c r="I873" i="17"/>
  <c r="J873" i="17"/>
  <c r="O873" i="17" s="1"/>
  <c r="K873" i="17"/>
  <c r="L873" i="17"/>
  <c r="M873" i="17" s="1"/>
  <c r="I874" i="17"/>
  <c r="N874" i="17" s="1"/>
  <c r="J874" i="17"/>
  <c r="O874" i="17" s="1"/>
  <c r="K874" i="17"/>
  <c r="L874" i="17"/>
  <c r="I875" i="17"/>
  <c r="J875" i="17"/>
  <c r="O875" i="17" s="1"/>
  <c r="K875" i="17"/>
  <c r="L875" i="17"/>
  <c r="M875" i="17" s="1"/>
  <c r="I876" i="17"/>
  <c r="N876" i="17" s="1"/>
  <c r="J876" i="17"/>
  <c r="O876" i="17" s="1"/>
  <c r="K876" i="17"/>
  <c r="L876" i="17"/>
  <c r="M876" i="17" s="1"/>
  <c r="I877" i="17"/>
  <c r="N877" i="17" s="1"/>
  <c r="J877" i="17"/>
  <c r="O877" i="17" s="1"/>
  <c r="K877" i="17"/>
  <c r="L877" i="17"/>
  <c r="I878" i="17"/>
  <c r="J878" i="17"/>
  <c r="O878" i="17" s="1"/>
  <c r="K878" i="17"/>
  <c r="L878" i="17"/>
  <c r="M878" i="17" s="1"/>
  <c r="I879" i="17"/>
  <c r="N879" i="17" s="1"/>
  <c r="J879" i="17"/>
  <c r="O879" i="17" s="1"/>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K888" i="17"/>
  <c r="L888" i="17"/>
  <c r="M888" i="17" s="1"/>
  <c r="I889" i="17"/>
  <c r="N889" i="17" s="1"/>
  <c r="J889" i="17"/>
  <c r="O889" i="17" s="1"/>
  <c r="K889" i="17"/>
  <c r="L889" i="17"/>
  <c r="I890" i="17"/>
  <c r="J890" i="17"/>
  <c r="O890" i="17" s="1"/>
  <c r="K890" i="17"/>
  <c r="L890" i="17"/>
  <c r="M890" i="17" s="1"/>
  <c r="I891" i="17"/>
  <c r="N891" i="17" s="1"/>
  <c r="J891" i="17"/>
  <c r="O891" i="17" s="1"/>
  <c r="K891" i="17"/>
  <c r="L891" i="17"/>
  <c r="M891" i="17" s="1"/>
  <c r="I892" i="17"/>
  <c r="N892" i="17" s="1"/>
  <c r="J892" i="17"/>
  <c r="O892" i="17" s="1"/>
  <c r="K892" i="17"/>
  <c r="L892" i="17"/>
  <c r="I893" i="17"/>
  <c r="J893" i="17"/>
  <c r="O893" i="17" s="1"/>
  <c r="K893" i="17"/>
  <c r="L893" i="17"/>
  <c r="M893" i="17" s="1"/>
  <c r="I894" i="17"/>
  <c r="N894" i="17" s="1"/>
  <c r="J894" i="17"/>
  <c r="O894" i="17" s="1"/>
  <c r="K894" i="17"/>
  <c r="L894" i="17"/>
  <c r="M894" i="17" s="1"/>
  <c r="I895" i="17"/>
  <c r="N895" i="17" s="1"/>
  <c r="J895" i="17"/>
  <c r="K895" i="17"/>
  <c r="L895" i="17"/>
  <c r="M895" i="17" s="1"/>
  <c r="I896" i="17"/>
  <c r="J896" i="17"/>
  <c r="O896" i="17" s="1"/>
  <c r="K896" i="17"/>
  <c r="L896" i="17"/>
  <c r="M896" i="17" s="1"/>
  <c r="I897" i="17"/>
  <c r="J897" i="17"/>
  <c r="O897" i="17" s="1"/>
  <c r="K897" i="17"/>
  <c r="L897" i="17"/>
  <c r="M897" i="17" s="1"/>
  <c r="I898" i="17"/>
  <c r="N898" i="17" s="1"/>
  <c r="J898" i="17"/>
  <c r="K898" i="17"/>
  <c r="L898" i="17"/>
  <c r="I899" i="17"/>
  <c r="N899" i="17" s="1"/>
  <c r="J899" i="17"/>
  <c r="O899" i="17" s="1"/>
  <c r="K899" i="17"/>
  <c r="L899" i="17"/>
  <c r="I900" i="17"/>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J914" i="17"/>
  <c r="O914" i="17" s="1"/>
  <c r="K914" i="17"/>
  <c r="L914" i="17"/>
  <c r="M914" i="17" s="1"/>
  <c r="I915" i="17"/>
  <c r="N915" i="17" s="1"/>
  <c r="J915" i="17"/>
  <c r="O915" i="17" s="1"/>
  <c r="K915" i="17"/>
  <c r="L915" i="17"/>
  <c r="M915" i="17" s="1"/>
  <c r="I916" i="17"/>
  <c r="N916" i="17" s="1"/>
  <c r="J916" i="17"/>
  <c r="K916" i="17"/>
  <c r="L916" i="17"/>
  <c r="I917" i="17"/>
  <c r="J917" i="17"/>
  <c r="O917" i="17" s="1"/>
  <c r="K917" i="17"/>
  <c r="L917" i="17"/>
  <c r="M917" i="17" s="1"/>
  <c r="I918" i="17"/>
  <c r="N918" i="17" s="1"/>
  <c r="J918" i="17"/>
  <c r="O918" i="17" s="1"/>
  <c r="K918" i="17"/>
  <c r="L918" i="17"/>
  <c r="M918" i="17" s="1"/>
  <c r="I919" i="17"/>
  <c r="N919" i="17" s="1"/>
  <c r="J919" i="17"/>
  <c r="K919" i="17"/>
  <c r="L919" i="17"/>
  <c r="I920" i="17"/>
  <c r="N920" i="17" s="1"/>
  <c r="J920" i="17"/>
  <c r="K920" i="17"/>
  <c r="L920" i="17"/>
  <c r="I921" i="17"/>
  <c r="N921" i="17" s="1"/>
  <c r="J921" i="17"/>
  <c r="O921" i="17" s="1"/>
  <c r="K921" i="17"/>
  <c r="L921" i="17"/>
  <c r="M921" i="17" s="1"/>
  <c r="I922" i="17"/>
  <c r="N922" i="17" s="1"/>
  <c r="J922" i="17"/>
  <c r="O922" i="17" s="1"/>
  <c r="K922" i="17"/>
  <c r="L922" i="17"/>
  <c r="I923" i="17"/>
  <c r="N923" i="17" s="1"/>
  <c r="J923" i="17"/>
  <c r="K923" i="17"/>
  <c r="L923" i="17"/>
  <c r="M923" i="17" s="1"/>
  <c r="I924" i="17"/>
  <c r="N924" i="17" s="1"/>
  <c r="J924" i="17"/>
  <c r="K924" i="17"/>
  <c r="L924" i="17"/>
  <c r="M924" i="17" s="1"/>
  <c r="I925" i="17"/>
  <c r="N925" i="17" s="1"/>
  <c r="J925" i="17"/>
  <c r="O925" i="17" s="1"/>
  <c r="K925" i="17"/>
  <c r="L925" i="17"/>
  <c r="M925" i="17" s="1"/>
  <c r="I926" i="17"/>
  <c r="J926" i="17"/>
  <c r="K926" i="17"/>
  <c r="L926" i="17"/>
  <c r="M926" i="17" s="1"/>
  <c r="I927" i="17"/>
  <c r="N927" i="17" s="1"/>
  <c r="J927" i="17"/>
  <c r="K927" i="17"/>
  <c r="L927" i="17"/>
  <c r="M927" i="17" s="1"/>
  <c r="I928" i="17"/>
  <c r="N928" i="17" s="1"/>
  <c r="J928" i="17"/>
  <c r="O928" i="17" s="1"/>
  <c r="K928" i="17"/>
  <c r="L928" i="17"/>
  <c r="I929" i="17"/>
  <c r="J929" i="17"/>
  <c r="O929" i="17" s="1"/>
  <c r="K929" i="17"/>
  <c r="L929" i="17"/>
  <c r="M929" i="17" s="1"/>
  <c r="I930" i="17"/>
  <c r="J930" i="17"/>
  <c r="O930" i="17" s="1"/>
  <c r="K930" i="17"/>
  <c r="L930" i="17"/>
  <c r="M930" i="17" s="1"/>
  <c r="I931" i="17"/>
  <c r="N931" i="17" s="1"/>
  <c r="J931" i="17"/>
  <c r="O931" i="17" s="1"/>
  <c r="K931" i="17"/>
  <c r="L931" i="17"/>
  <c r="I932" i="17"/>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J944" i="17"/>
  <c r="O944" i="17" s="1"/>
  <c r="K944" i="17"/>
  <c r="L944" i="17"/>
  <c r="I945" i="17"/>
  <c r="N945" i="17" s="1"/>
  <c r="J945" i="17"/>
  <c r="O945" i="17" s="1"/>
  <c r="K945" i="17"/>
  <c r="L945" i="17"/>
  <c r="M945" i="17" s="1"/>
  <c r="I946" i="17"/>
  <c r="N946" i="17" s="1"/>
  <c r="J946" i="17"/>
  <c r="K946" i="17"/>
  <c r="L946" i="17"/>
  <c r="I947" i="17"/>
  <c r="J947" i="17"/>
  <c r="O947" i="17" s="1"/>
  <c r="K947" i="17"/>
  <c r="L947" i="17"/>
  <c r="I948" i="17"/>
  <c r="N948" i="17" s="1"/>
  <c r="J948" i="17"/>
  <c r="O948" i="17" s="1"/>
  <c r="K948" i="17"/>
  <c r="L948" i="17"/>
  <c r="M948" i="17" s="1"/>
  <c r="I949" i="17"/>
  <c r="N949" i="17" s="1"/>
  <c r="J949" i="17"/>
  <c r="K949" i="17"/>
  <c r="L949" i="17"/>
  <c r="I950" i="17"/>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K961" i="17"/>
  <c r="L961" i="17"/>
  <c r="I962" i="17"/>
  <c r="N962" i="17" s="1"/>
  <c r="J962" i="17"/>
  <c r="K962" i="17"/>
  <c r="L962" i="17"/>
  <c r="M962" i="17" s="1"/>
  <c r="I963" i="17"/>
  <c r="N963" i="17" s="1"/>
  <c r="J963" i="17"/>
  <c r="O963" i="17" s="1"/>
  <c r="K963" i="17"/>
  <c r="L963" i="17"/>
  <c r="M963" i="17" s="1"/>
  <c r="I964" i="17"/>
  <c r="N964" i="17" s="1"/>
  <c r="J964" i="17"/>
  <c r="O964" i="17" s="1"/>
  <c r="K964" i="17"/>
  <c r="L964" i="17"/>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M969" i="17" s="1"/>
  <c r="I970" i="17"/>
  <c r="N970" i="17" s="1"/>
  <c r="J970" i="17"/>
  <c r="O970" i="17" s="1"/>
  <c r="K970" i="17"/>
  <c r="L970" i="17"/>
  <c r="I971" i="17"/>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K980" i="17"/>
  <c r="L980" i="17"/>
  <c r="I981" i="17"/>
  <c r="J981" i="17"/>
  <c r="O981" i="17" s="1"/>
  <c r="K981" i="17"/>
  <c r="L981" i="17"/>
  <c r="M981" i="17" s="1"/>
  <c r="I982" i="17"/>
  <c r="N982" i="17" s="1"/>
  <c r="J982" i="17"/>
  <c r="O982" i="17" s="1"/>
  <c r="K982" i="17"/>
  <c r="L982" i="17"/>
  <c r="M982" i="17" s="1"/>
  <c r="I983" i="17"/>
  <c r="J983" i="17"/>
  <c r="K983" i="17"/>
  <c r="L983" i="17"/>
  <c r="M983" i="17" s="1"/>
  <c r="I984" i="17"/>
  <c r="J984" i="17"/>
  <c r="K984" i="17"/>
  <c r="L984" i="17"/>
  <c r="M984" i="17" s="1"/>
  <c r="I985" i="17"/>
  <c r="N985" i="17" s="1"/>
  <c r="J985" i="17"/>
  <c r="O985" i="17" s="1"/>
  <c r="K985" i="17"/>
  <c r="L985" i="17"/>
  <c r="I986" i="17"/>
  <c r="J986" i="17"/>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I992" i="17"/>
  <c r="J992" i="17"/>
  <c r="O992" i="17" s="1"/>
  <c r="K992" i="17"/>
  <c r="L992" i="17"/>
  <c r="M992" i="17" s="1"/>
  <c r="I993" i="17"/>
  <c r="N993" i="17" s="1"/>
  <c r="J993" i="17"/>
  <c r="O993" i="17" s="1"/>
  <c r="K993" i="17"/>
  <c r="L993" i="17"/>
  <c r="M993" i="17" s="1"/>
  <c r="I994" i="17"/>
  <c r="N994" i="17" s="1"/>
  <c r="J994" i="17"/>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<sst xmlns="http://schemas.openxmlformats.org/spreadsheetml/2006/main" count="11086" uniqueCount="6212">
  <si>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</si>
  <si>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</si>
  <si>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</si>
  <si>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</si>
  <si>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</si>
  <si>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</si>
  <si>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</si>
  <si>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</si>
  <si>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</si>
  <si>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</si>
  <si>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</si>
  <si>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</si>
  <si>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</si>
  <si>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</si>
  <si>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</si>
  <si>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</si>
  <si>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</si>
  <si>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</si>
  <si>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</si>
  <si>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</si>
  <si>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</si>
  <si>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</si>
  <si>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</si>
  <si>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</si>
  <si>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</si>
  <si>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</si>
  <si>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</si>
  <si>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</si>
  <si>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</si>
  <si>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</si>
  <si>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</si>
  <si>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</si>
  <si>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</si>
  <si>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</si>
  <si>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</si>
  <si>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</si>
  <si>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</si>
  <si>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</si>
  <si>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</si>
  <si>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</si>
  <si>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</si>
  <si>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</si>
  <si>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</si>
  <si>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</si>
  <si>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</si>
  <si>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</si>
  <si>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</si>
  <si>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</si>
  <si>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</si>
  <si>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</si>
  <si>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</si>
  <si>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</si>
  <si>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</si>
  <si>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</si>
  <si>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</si>
  <si>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</si>
  <si>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</si>
  <si>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</si>
  <si>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</si>
  <si>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</si>
  <si>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</si>
  <si>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</si>
  <si>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</si>
  <si>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</si>
  <si>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</si>
  <si>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</si>
  <si>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</si>
  <si>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</si>
  <si>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</si>
  <si>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</si>
  <si>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</si>
  <si>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</si>
  <si>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</si>
  <si>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</si>
  <si>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</si>
  <si>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</si>
  <si>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</si>
  <si>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</si>
  <si>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</si>
  <si>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</si>
  <si>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</si>
  <si>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</si>
  <si>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</si>
  <si>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</si>
  <si>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</si>
  <si>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</si>
  <si>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</si>
  <si>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</si>
  <si>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</si>
  <si>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</si>
  <si>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</si>
  <si>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</si>
  <si>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</si>
  <si>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</si>
  <si>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</si>
  <si>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</si>
  <si>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</si>
  <si>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</si>
  <si>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</si>
  <si>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</si>
  <si>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</si>
  <si>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</si>
  <si>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</si>
  <si>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</si>
  <si>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</si>
  <si>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</si>
  <si>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</si>
  <si>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</si>
  <si>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</si>
  <si>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</si>
  <si>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</si>
  <si>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</si>
  <si>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</si>
  <si>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</si>
  <si>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</si>
  <si>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</si>
  <si>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</si>
  <si>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</si>
  <si>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</si>
  <si>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</si>
  <si>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</si>
  <si>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</si>
  <si>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</si>
  <si>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</si>
  <si>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</si>
  <si>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</si>
  <si>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</si>
  <si>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</si>
  <si>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</si>
  <si>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</si>
  <si>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</si>
  <si>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</si>
  <si>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</si>
  <si>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</si>
  <si>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</si>
  <si>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</si>
  <si>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</si>
  <si>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</si>
  <si>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</si>
  <si>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</si>
  <si>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</si>
  <si>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</si>
  <si>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</si>
  <si>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</si>
  <si>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</si>
  <si>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</si>
  <si>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</si>
  <si>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</si>
  <si>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</si>
  <si>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</si>
  <si>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</si>
  <si>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</si>
  <si>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</si>
  <si>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</si>
  <si>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</si>
  <si>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</si>
  <si>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</si>
  <si>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</si>
  <si>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</si>
  <si>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</si>
  <si>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</si>
  <si>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</si>
  <si>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</si>
  <si>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</si>
  <si>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</si>
  <si>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</si>
  <si>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</si>
  <si>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</si>
  <si>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</si>
  <si>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</si>
  <si>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</si>
  <si>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</si>
  <si>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</si>
  <si>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</si>
  <si>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</si>
  <si>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</si>
  <si>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</si>
  <si>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</si>
  <si>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</si>
  <si>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</si>
  <si>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</si>
  <si>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</si>
  <si>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</si>
  <si>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</si>
  <si>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</si>
  <si>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</si>
  <si>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</si>
  <si>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</si>
  <si>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</si>
  <si>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</si>
  <si>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</si>
  <si>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</si>
  <si>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</si>
  <si>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</si>
  <si>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</si>
  <si>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</si>
  <si>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</si>
  <si>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</si>
  <si>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</si>
  <si>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</si>
  <si>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</si>
  <si>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</si>
  <si>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</si>
  <si>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</si>
  <si>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</si>
  <si>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</si>
  <si>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</si>
  <si>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</si>
  <si>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</si>
  <si>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</si>
  <si>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</si>
  <si>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</si>
  <si>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</si>
  <si>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</si>
  <si>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</si>
  <si>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</si>
  <si>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</si>
  <si>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</si>
  <si>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</si>
  <si>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</si>
  <si>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</si>
  <si>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</si>
  <si>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</si>
  <si>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</si>
  <si>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</si>
  <si>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</si>
  <si>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</si>
  <si>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</si>
  <si>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</si>
  <si>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</si>
  <si>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</si>
  <si>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</si>
  <si>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</si>
  <si>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</si>
  <si>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</si>
  <si>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</si>
  <si>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</si>
  <si>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</si>
  <si>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</si>
  <si>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</si>
  <si>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</si>
  <si>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</si>
  <si>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</si>
  <si>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</si>
  <si>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</si>
  <si>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</si>
  <si>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</si>
  <si>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</si>
  <si>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</si>
  <si>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</si>
  <si>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</si>
  <si>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</si>
  <si>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</si>
  <si>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</si>
  <si>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</si>
  <si>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</si>
  <si>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</si>
  <si>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</si>
  <si>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</si>
  <si>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</si>
  <si>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</si>
  <si>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</si>
  <si>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</si>
  <si>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</si>
  <si>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</si>
  <si>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</si>
  <si>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</si>
  <si>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</si>
  <si>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</si>
  <si>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</si>
  <si>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</si>
  <si>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</si>
  <si>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</si>
  <si>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</si>
  <si>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</si>
  <si>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</si>
  <si>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</si>
  <si>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</si>
  <si>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</si>
  <si>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</si>
  <si>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</si>
  <si>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</si>
  <si>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</si>
  <si>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</si>
  <si>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</si>
  <si>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</si>
  <si>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</si>
  <si>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</si>
  <si>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</si>
  <si>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</si>
  <si>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</si>
  <si>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</si>
  <si>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</si>
  <si>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</si>
  <si>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</si>
  <si>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</si>
  <si>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</si>
  <si>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</si>
  <si>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</si>
  <si>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</si>
  <si>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</si>
  <si>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</si>
  <si>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</si>
  <si>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</si>
  <si>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</si>
  <si>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</si>
  <si>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</si>
  <si>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</si>
  <si>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</si>
  <si>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</si>
  <si>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</si>
  <si>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</si>
  <si>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</si>
  <si>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</si>
  <si>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</si>
  <si>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</si>
  <si>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</si>
  <si>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</si>
  <si>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</si>
  <si>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</si>
  <si>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</si>
  <si>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</si>
  <si>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</si>
  <si>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</si>
  <si>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</si>
  <si>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</si>
  <si>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</si>
  <si>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</si>
  <si>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</si>
  <si>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</si>
  <si>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</si>
  <si>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</si>
  <si>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</si>
  <si>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</si>
  <si>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</si>
  <si>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</si>
  <si>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</si>
  <si>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</si>
  <si>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</si>
  <si>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</si>
  <si>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</si>
  <si>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</si>
  <si>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</si>
  <si>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</si>
  <si>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</si>
  <si>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</si>
  <si>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</si>
  <si>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</si>
  <si>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</si>
  <si>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</si>
  <si>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</si>
  <si>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</si>
  <si>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</si>
  <si>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</si>
  <si>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</si>
  <si>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</si>
  <si>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</si>
  <si>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</si>
  <si>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</si>
  <si>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</si>
  <si>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</si>
  <si>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</si>
  <si>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</si>
  <si>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</si>
  <si>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</si>
  <si>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</si>
  <si>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</si>
  <si>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</si>
  <si>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</si>
  <si>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</si>
  <si>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</si>
  <si>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</si>
  <si>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</si>
  <si>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</si>
  <si>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</si>
  <si>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</si>
  <si>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</si>
  <si>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</si>
  <si>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</si>
  <si>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</si>
  <si>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</si>
  <si>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</si>
  <si>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</si>
  <si>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</si>
  <si>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</si>
  <si>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</si>
  <si>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</si>
  <si>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</si>
  <si>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</si>
  <si>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</si>
  <si>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</si>
  <si>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</si>
  <si>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</si>
  <si>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</si>
  <si>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</si>
  <si>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</si>
  <si>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</si>
  <si>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</si>
  <si>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</si>
  <si>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</si>
  <si>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</si>
  <si>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</si>
  <si>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</si>
  <si>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</si>
  <si>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</si>
  <si>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</si>
  <si>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</si>
  <si>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</si>
  <si>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</si>
  <si>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</si>
  <si>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</si>
  <si>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</si>
  <si>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</si>
  <si>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</si>
  <si>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</si>
  <si>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</si>
  <si>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</si>
  <si>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</si>
  <si>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</si>
  <si>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</si>
  <si>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</si>
  <si>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</si>
  <si>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</si>
  <si>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</si>
  <si>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</si>
  <si>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</si>
  <si>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</si>
  <si>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</si>
  <si>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</si>
  <si>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</si>
  <si>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</si>
  <si>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</si>
  <si>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</si>
  <si>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</si>
  <si>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</si>
  <si>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</si>
  <si>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</si>
  <si>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</si>
  <si>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</si>
  <si>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</si>
  <si>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</si>
  <si>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</si>
  <si>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</si>
  <si>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</si>
  <si>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</si>
  <si>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</si>
  <si>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</si>
  <si>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</si>
  <si>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</si>
  <si>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</si>
  <si>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</si>
  <si>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</si>
  <si>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</si>
  <si>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</si>
  <si>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</si>
  <si>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</si>
  <si>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</si>
  <si>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</si>
  <si>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</si>
  <si>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</si>
  <si>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</si>
  <si>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</si>
  <si>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</si>
  <si>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</si>
  <si>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</si>
  <si>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</si>
  <si>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</si>
  <si>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</si>
  <si>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</si>
  <si>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</si>
  <si>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</si>
  <si>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</si>
  <si>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</si>
  <si>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</si>
  <si>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</si>
  <si>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</si>
  <si>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</si>
  <si>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</si>
  <si>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</si>
  <si>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</si>
  <si>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</si>
  <si>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</si>
  <si>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</si>
  <si>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</si>
  <si>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</si>
  <si>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</si>
  <si>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</si>
  <si>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</si>
  <si>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</si>
  <si>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</si>
  <si>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</si>
  <si>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</si>
  <si>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</si>
  <si>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</si>
  <si>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</si>
  <si>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</si>
  <si>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</si>
  <si>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</si>
  <si>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</si>
  <si>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</si>
  <si>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</si>
  <si>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</si>
  <si>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</si>
  <si>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</si>
  <si>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</si>
  <si>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</si>
  <si>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</si>
  <si>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</si>
  <si>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</si>
  <si>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</si>
  <si>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</si>
  <si>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</si>
  <si>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</si>
  <si>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</si>
  <si>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</si>
  <si>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</si>
  <si>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</si>
  <si>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</si>
  <si>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</si>
  <si>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</si>
  <si>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</si>
  <si>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</si>
  <si>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</si>
  <si>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</si>
  <si>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</si>
  <si>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</si>
  <si>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</si>
  <si>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</si>
  <si>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</si>
  <si>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</si>
  <si>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</si>
  <si>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</si>
  <si>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</si>
  <si>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</si>
  <si>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</si>
  <si>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</si>
  <si>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</si>
  <si>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</si>
  <si>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</si>
  <si>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</si>
  <si>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</si>
  <si>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</si>
  <si>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</si>
  <si>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</si>
  <si>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</si>
  <si>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</si>
  <si>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</si>
  <si>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</si>
  <si>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</si>
  <si>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</si>
  <si>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</si>
  <si>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</si>
  <si>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</si>
  <si>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</si>
  <si>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</si>
  <si>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</si>
  <si>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</si>
  <si>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</si>
  <si>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</si>
  <si>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</si>
  <si>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</si>
  <si>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</si>
  <si>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</si>
  <si>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</si>
  <si>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</si>
  <si>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</si>
  <si>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</si>
  <si>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</si>
  <si>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</si>
  <si>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</si>
  <si>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</si>
  <si>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</si>
  <si>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</si>
  <si>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</si>
  <si>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</si>
  <si>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</si>
  <si>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</si>
  <si>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</si>
  <si>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</si>
  <si>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</si>
  <si>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</si>
  <si>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</si>
  <si>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</si>
  <si>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</si>
  <si>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</si>
  <si>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</si>
  <si>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</si>
  <si>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</si>
  <si>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</si>
  <si>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</si>
  <si>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</si>
  <si>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</si>
  <si>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</si>
  <si>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</si>
  <si>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</si>
  <si>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</si>
  <si>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</si>
  <si>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</si>
  <si>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</si>
  <si>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</si>
  <si>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</si>
  <si>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</si>
  <si>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</si>
  <si>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</si>
  <si>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</si>
  <si>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</si>
  <si>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</si>
  <si>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</si>
  <si>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</si>
  <si>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</si>
  <si>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</si>
  <si>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</si>
  <si>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</si>
  <si>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</si>
  <si>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</si>
  <si>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</si>
  <si>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</si>
  <si>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</si>
  <si>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</si>
  <si>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</si>
  <si>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</si>
  <si>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</si>
  <si>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</si>
  <si>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</si>
  <si>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</si>
  <si>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</si>
  <si>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</si>
  <si>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</si>
  <si>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</si>
  <si>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</si>
  <si>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</si>
  <si>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</si>
  <si>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</si>
  <si>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</si>
  <si>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</si>
  <si>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</si>
  <si>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</si>
  <si>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</si>
  <si>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</si>
  <si>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</si>
  <si>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</si>
  <si>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</si>
  <si>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</si>
  <si>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</si>
  <si>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</si>
  <si>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</si>
  <si>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</si>
  <si>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</si>
  <si>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</si>
  <si>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</si>
  <si>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</si>
  <si>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</si>
  <si>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</si>
  <si>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</si>
  <si>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</si>
  <si>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</si>
  <si>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</si>
  <si>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</si>
  <si>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</si>
  <si>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</si>
  <si>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</si>
  <si>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</si>
  <si>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</si>
  <si>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</si>
  <si>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</si>
  <si>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</si>
  <si>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</si>
  <si>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</si>
  <si>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</si>
  <si>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</si>
  <si>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</si>
  <si>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</si>
  <si>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</si>
  <si>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</si>
  <si>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</si>
  <si>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</si>
  <si>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</si>
  <si>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</si>
  <si>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</si>
  <si>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</si>
  <si>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</si>
  <si>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</si>
  <si>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</si>
  <si>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</si>
  <si>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</si>
  <si>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</si>
  <si>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</si>
  <si>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</si>
  <si>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</si>
  <si>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</si>
  <si>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</si>
  <si>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</si>
  <si>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</si>
  <si>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</si>
  <si>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</si>
  <si>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</si>
  <si>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</si>
  <si>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</si>
  <si>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</si>
  <si>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</si>
  <si>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</si>
  <si>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</si>
  <si>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</si>
  <si>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</si>
  <si>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</si>
  <si>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</si>
  <si>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</si>
  <si>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</si>
  <si>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</si>
  <si>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</si>
  <si>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</si>
  <si>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</si>
  <si>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</si>
  <si>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</si>
  <si>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</si>
  <si>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</si>
  <si>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</si>
  <si>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</si>
  <si>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</si>
  <si>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</si>
  <si>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</si>
  <si>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</si>
  <si>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</si>
  <si>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</si>
  <si>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</si>
  <si>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</si>
  <si>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</si>
  <si>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</si>
  <si>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</si>
  <si>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</si>
  <si>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</si>
  <si>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</si>
  <si>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</si>
  <si>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</si>
  <si>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</si>
  <si>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</si>
  <si>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</si>
  <si>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</si>
  <si>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</si>
  <si>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</si>
  <si>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</si>
  <si>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</si>
  <si>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</si>
  <si>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</si>
  <si>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</si>
  <si>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</si>
  <si>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</si>
  <si>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</si>
  <si>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</si>
  <si>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</si>
  <si>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</si>
  <si>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</si>
  <si>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</si>
  <si>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</si>
  <si>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</si>
  <si>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</si>
  <si>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</si>
  <si>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</si>
  <si>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</si>
  <si>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</si>
  <si>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</si>
  <si>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</si>
  <si>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</si>
  <si>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</si>
  <si>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</si>
  <si>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</si>
  <si>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</si>
  <si>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</si>
  <si>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</si>
  <si>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</si>
  <si>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</si>
  <si>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</si>
  <si>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</si>
  <si>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</si>
  <si>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</si>
  <si>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</si>
  <si>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</si>
  <si>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</si>
  <si>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</si>
  <si>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</si>
  <si>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</si>
  <si>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</si>
  <si>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</si>
  <si>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</si>
  <si>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</si>
  <si>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</si>
  <si>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</si>
  <si>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</si>
  <si>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</si>
  <si>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</si>
  <si>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</si>
  <si>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</si>
  <si>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</si>
  <si>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</si>
  <si>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</si>
  <si>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</si>
  <si>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</si>
  <si>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</si>
  <si>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</si>
  <si>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</si>
  <si>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</si>
  <si>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</si>
  <si>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</si>
  <si>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</si>
  <si>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</si>
  <si>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</si>
  <si>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</si>
  <si>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</si>
  <si>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</si>
  <si>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</si>
  <si>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</si>
  <si>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</si>
  <si>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</si>
  <si>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</si>
  <si>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</si>
  <si>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</si>
  <si>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</si>
  <si>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</si>
  <si>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</si>
  <si>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</si>
  <si>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</si>
  <si>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</si>
  <si>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</si>
  <si>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</si>
  <si>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</si>
  <si>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</si>
  <si>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</si>
  <si>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</si>
  <si>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</si>
  <si>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</si>
  <si>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</si>
  <si>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</si>
  <si>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</si>
  <si>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</si>
  <si>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</si>
  <si>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</si>
  <si>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</si>
  <si>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</si>
  <si>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</si>
  <si>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</si>
  <si>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</si>
  <si>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</si>
  <si>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</si>
  <si>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</si>
  <si>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</si>
  <si>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</si>
  <si>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</si>
  <si>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</si>
  <si>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</si>
  <si>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</si>
  <si>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</si>
  <si>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</si>
  <si>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</si>
  <si>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</si>
  <si>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</si>
  <si>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</si>
  <si>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</si>
  <si>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</si>
  <si>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</si>
  <si>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</si>
  <si>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</si>
  <si>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</si>
  <si>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</si>
  <si>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</si>
  <si>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</si>
  <si>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</si>
  <si>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</si>
  <si>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</si>
  <si>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</si>
  <si>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</si>
  <si>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</si>
  <si>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</si>
  <si>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</si>
  <si>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</si>
  <si>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</si>
  <si>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</si>
  <si>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</si>
  <si>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</si>
  <si>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</si>
  <si>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</si>
  <si>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</si>
  <si>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</si>
  <si>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</si>
  <si>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</si>
  <si>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</si>
  <si>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</si>
  <si>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</si>
  <si>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</si>
  <si>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</si>
  <si>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</si>
  <si>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</si>
  <si>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</si>
  <si>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</si>
  <si>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</si>
  <si>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</si>
  <si>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</si>
  <si>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</si>
  <si>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</si>
  <si>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</si>
  <si>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</si>
  <si>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</si>
  <si>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</si>
  <si>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</si>
  <si>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</si>
  <si>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</si>
  <si>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</si>
  <si>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</si>
  <si>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</si>
  <si>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</si>
  <si>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</si>
  <si>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</si>
  <si>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</si>
  <si>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</si>
  <si>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</si>
  <si>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</si>
  <si>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</si>
  <si>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</si>
  <si>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</si>
  <si>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</si>
  <si>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</si>
  <si>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</si>
  <si>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</si>
  <si>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</si>
  <si>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</si>
  <si>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</si>
  <si>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</si>
  <si>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</si>
  <si>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</si>
  <si>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</si>
  <si>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</si>
  <si>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</si>
  <si>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</si>
  <si>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</si>
  <si>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</si>
  <si>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</si>
  <si>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</si>
  <si>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</si>
  <si>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</si>
  <si>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</si>
  <si>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</si>
  <si>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</si>
  <si>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</si>
  <si>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</si>
  <si>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</si>
  <si>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</si>
  <si>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</si>
  <si>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</si>
  <si>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</si>
  <si>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</si>
  <si>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</si>
  <si>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</si>
  <si>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</si>
  <si>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</si>
  <si>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</si>
  <si>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</si>
  <si>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</si>
  <si>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</si>
  <si>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</si>
  <si>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</si>
  <si>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</si>
  <si>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</si>
  <si>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</si>
  <si>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</si>
  <si>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</si>
  <si>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</si>
  <si>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</si>
  <si>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</si>
  <si>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</si>
  <si>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</si>
  <si>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</si>
  <si>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</si>
  <si>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</si>
  <si>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</si>
  <si>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</si>
  <si>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</si>
  <si>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</si>
  <si>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</si>
  <si>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</si>
  <si>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</si>
  <si>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</si>
  <si>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</si>
  <si>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</si>
  <si>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</si>
  <si>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</si>
  <si>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</si>
  <si>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</si>
  <si>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</si>
  <si>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</si>
  <si>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</si>
  <si>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</si>
  <si>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</si>
  <si>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</si>
  <si>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</si>
  <si>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</si>
  <si>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</si>
  <si>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</si>
  <si>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</si>
  <si>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</si>
  <si>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</si>
  <si>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</si>
  <si>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</si>
  <si>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</si>
  <si>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</si>
  <si>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</si>
  <si>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</si>
  <si>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</si>
  <si>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</si>
  <si>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</si>
  <si>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</si>
  <si>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</si>
  <si>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</si>
  <si>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</si>
  <si>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</si>
  <si>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</si>
  <si>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</si>
  <si>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</si>
  <si>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</si>
  <si>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</si>
  <si>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</si>
  <si>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</si>
  <si>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</si>
  <si>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</si>
  <si>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</si>
  <si>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</si>
  <si>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</si>
  <si>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</si>
  <si>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</si>
  <si>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</si>
  <si>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</si>
  <si>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</si>
  <si>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</si>
  <si>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</si>
  <si>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</si>
  <si>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</si>
  <si>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</si>
  <si>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</si>
  <si>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</si>
  <si>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</si>
  <si>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</si>
  <si>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</si>
  <si>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</si>
  <si>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</si>
  <si>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</si>
  <si>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</si>
  <si>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</si>
  <si>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</si>
  <si>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</si>
  <si>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</si>
  <si>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</si>
  <si>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</si>
  <si>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</si>
  <si>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</si>
  <si>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</si>
  <si>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</si>
  <si>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</si>
  <si>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</si>
  <si>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</si>
  <si>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</si>
  <si>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</si>
  <si>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</si>
  <si>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</si>
  <si>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</si>
  <si>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</si>
  <si>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</si>
  <si>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</si>
  <si>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</si>
  <si>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</si>
  <si>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</si>
  <si>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</si>
  <si>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</si>
  <si>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</si>
  <si>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</si>
  <si>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</si>
  <si>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</si>
  <si>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</si>
  <si>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</si>
  <si>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</si>
  <si>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</si>
  <si>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</si>
  <si>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</si>
  <si>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</si>
  <si>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</si>
  <si>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</si>
  <si>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</si>
  <si>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</si>
  <si>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</si>
  <si>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</si>
  <si>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</si>
  <si>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</si>
  <si>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</si>
  <si>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</si>
  <si>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</si>
  <si>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</si>
  <si>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</si>
  <si>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</si>
  <si>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</si>
  <si>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</si>
  <si>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</si>
  <si>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</si>
  <si>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</si>
  <si>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</si>
  <si>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</si>
  <si>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</si>
  <si>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</si>
  <si>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</si>
  <si>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</si>
  <si>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</si>
  <si>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</si>
  <si>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</si>
  <si>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</si>
  <si>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</si>
  <si>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</si>
  <si>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</si>
  <si>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</si>
  <si>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</si>
  <si>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</si>
  <si>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</si>
  <si>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</si>
  <si>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</si>
  <si>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</si>
  <si>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</si>
  <si>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</si>
  <si>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</si>
  <si>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</si>
  <si>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</si>
  <si>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</si>
  <si>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</si>
  <si>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</si>
  <si>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</si>
  <si>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</si>
  <si>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</si>
  <si>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</si>
  <si>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</si>
  <si>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</si>
  <si>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</si>
  <si>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</si>
  <si>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</si>
  <si>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</si>
  <si>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</si>
  <si>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</si>
  <si>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</si>
  <si>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</si>
  <si>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</si>
  <si>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</si>
  <si>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</si>
  <si>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</si>
  <si>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</si>
  <si>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</si>
  <si>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</si>
  <si>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</si>
  <si>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</si>
  <si>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</si>
  <si>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</si>
  <si>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</si>
  <si>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</si>
  <si>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</si>
  <si>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</si>
  <si>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</si>
  <si>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</si>
  <si>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</si>
  <si>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</si>
  <si>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</si>
  <si>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</si>
  <si>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</si>
  <si>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</si>
  <si>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</si>
  <si>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</si>
  <si>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</si>
  <si>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</si>
  <si>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</si>
  <si>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</si>
  <si>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</si>
  <si>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</si>
  <si>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</si>
  <si>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</si>
  <si>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</si>
  <si>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</si>
  <si>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</si>
  <si>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</si>
  <si>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</si>
  <si>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</si>
  <si>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</si>
  <si>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</si>
  <si>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</si>
  <si>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</si>
  <si>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</si>
  <si>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</si>
  <si>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</si>
  <si>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</si>
  <si>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</si>
  <si>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</si>
  <si>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</si>
  <si>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</si>
  <si>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</si>
  <si>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</si>
  <si>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</si>
  <si>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</si>
  <si>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</si>
  <si>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</si>
  <si>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</si>
  <si>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</si>
  <si>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</si>
  <si>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</si>
  <si>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</si>
  <si>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</si>
  <si>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</si>
  <si>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</si>
  <si>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</si>
  <si>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</si>
  <si>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</si>
  <si>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</si>
  <si>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</si>
  <si>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</si>
  <si>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</si>
  <si>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</si>
  <si>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</si>
  <si>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</si>
  <si>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</si>
  <si>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</si>
  <si>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</si>
  <si>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</si>
  <si>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</si>
  <si>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</si>
  <si>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</si>
  <si>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</si>
  <si>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</si>
  <si>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</si>
  <si>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</si>
  <si>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</si>
  <si>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</si>
  <si>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</si>
  <si>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</si>
  <si>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</si>
  <si>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</si>
  <si>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</si>
  <si>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</si>
  <si>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</si>
  <si>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</si>
  <si>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</si>
  <si>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</si>
  <si>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</si>
  <si>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</si>
  <si>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</si>
  <si>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</si>
  <si>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</si>
  <si>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</si>
  <si>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</si>
  <si>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</si>
  <si>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</si>
  <si>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</si>
  <si>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</si>
  <si>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</si>
  <si>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</si>
  <si>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</si>
  <si>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</si>
  <si>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</si>
  <si>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</si>
  <si>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</si>
  <si>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</si>
  <si>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</si>
  <si>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</si>
  <si>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</si>
  <si>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</si>
  <si>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</si>
  <si>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</si>
  <si>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</si>
  <si>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</si>
  <si>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</si>
  <si>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</si>
  <si>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</si>
  <si>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</si>
  <si>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</si>
  <si>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</si>
  <si>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</si>
  <si>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</si>
  <si>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</si>
  <si>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</si>
  <si>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</si>
  <si>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</si>
  <si>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</si>
  <si>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</si>
  <si>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</si>
  <si>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</si>
  <si>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</si>
  <si>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</si>
  <si>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</si>
  <si>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</si>
  <si>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</si>
  <si>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</si>
  <si>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</si>
  <si>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</si>
  <si>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</si>
  <si>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</si>
  <si>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</si>
  <si>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</si>
  <si>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</si>
  <si>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</si>
  <si>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</si>
  <si>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</si>
  <si>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</si>
  <si>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</si>
  <si>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</si>
  <si>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</si>
  <si>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</si>
  <si>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</si>
  <si>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</si>
  <si>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</si>
  <si>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</si>
  <si>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</si>
  <si>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</si>
  <si>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</si>
  <si>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</si>
  <si>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</si>
  <si>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</si>
  <si>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</si>
  <si>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</si>
  <si>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</si>
  <si>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</si>
  <si>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</si>
  <si>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</si>
  <si>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</si>
  <si>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</si>
  <si>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</si>
  <si>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</si>
  <si>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</si>
  <si>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</si>
  <si>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</si>
  <si>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</si>
  <si>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</si>
  <si>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</si>
  <si>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</si>
  <si>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</si>
  <si>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</si>
  <si>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</si>
  <si>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</si>
  <si>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</si>
  <si>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</si>
  <si>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</si>
  <si>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</si>
  <si>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</si>
  <si>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</si>
  <si>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</si>
  <si>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</si>
  <si>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</si>
  <si>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</si>
  <si>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</si>
  <si>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</si>
  <si>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</si>
  <si>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</si>
  <si>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</si>
  <si>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</si>
  <si>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</si>
  <si>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</si>
  <si>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</si>
  <si>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</si>
  <si>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</si>
  <si>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</si>
  <si>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</si>
  <si>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</si>
  <si>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</si>
  <si>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</si>
  <si>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</si>
  <si>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</si>
  <si>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</si>
  <si>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</si>
  <si>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</si>
  <si>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</si>
  <si>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</si>
  <si>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</si>
  <si>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</si>
  <si>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</si>
  <si>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</si>
  <si>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</si>
  <si>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</si>
  <si>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</si>
  <si>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</si>
  <si>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</si>
  <si>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</si>
  <si>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</si>
  <si>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</si>
  <si>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</si>
  <si>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</si>
  <si>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</si>
  <si>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</si>
  <si>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</si>
  <si>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</si>
  <si>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</si>
  <si>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</si>
  <si>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</si>
  <si>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</si>
  <si>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</si>
  <si>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</si>
  <si>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</si>
  <si>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</si>
  <si>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</si>
  <si>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</si>
  <si>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</si>
  <si>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</si>
  <si>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</si>
  <si>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</si>
  <si>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</si>
  <si>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</si>
  <si>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</si>
  <si>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</si>
  <si>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</si>
  <si>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</si>
  <si>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</si>
  <si>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</si>
  <si>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</si>
  <si>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</si>
  <si>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</si>
  <si>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</si>
  <si>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</si>
  <si>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</si>
  <si>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</si>
  <si>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</si>
  <si>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</si>
  <si>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</si>
  <si>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</si>
  <si>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</si>
  <si>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</si>
  <si>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</si>
  <si>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</si>
  <si>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</si>
  <si>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</si>
  <si>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</si>
  <si>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</si>
  <si>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</si>
  <si>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</si>
  <si>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</si>
  <si>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</si>
  <si>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</si>
  <si>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</si>
  <si>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</si>
  <si>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</si>
  <si>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</si>
  <si>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</si>
  <si>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</si>
  <si>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</si>
  <si>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</si>
  <si>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</si>
  <si>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</si>
  <si>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</si>
  <si>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</si>
  <si>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</si>
  <si>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</si>
  <si>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</si>
  <si>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</si>
  <si>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</si>
  <si>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</si>
  <si>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</si>
  <si>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</si>
  <si>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</si>
  <si>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</si>
  <si>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</si>
  <si>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</si>
  <si>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</si>
  <si>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</si>
  <si>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</si>
  <si>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</si>
  <si>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</si>
  <si>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</si>
  <si>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</si>
  <si>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</si>
  <si>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</si>
  <si>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</si>
  <si>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</si>
  <si>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</si>
  <si>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</si>
  <si>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</si>
  <si>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</si>
  <si>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</si>
  <si>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</si>
  <si>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</si>
  <si>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</si>
  <si>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</si>
  <si>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</si>
  <si>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</si>
  <si>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</si>
  <si>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</si>
  <si>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</si>
  <si>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</si>
  <si>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</si>
  <si>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</si>
  <si>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</si>
  <si>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</si>
  <si>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</si>
  <si>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</si>
  <si>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</si>
  <si>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</si>
  <si>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</si>
  <si>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</si>
  <si>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</si>
  <si>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</si>
  <si>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</si>
  <si>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</si>
  <si>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</si>
  <si>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</si>
  <si>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</si>
  <si>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</si>
  <si>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</si>
  <si>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</si>
  <si>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</si>
  <si>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</si>
  <si>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</si>
  <si>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</si>
  <si>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</si>
  <si>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</si>
  <si>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</si>
  <si>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</si>
  <si>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</si>
  <si>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</si>
  <si>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</si>
  <si>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</si>
  <si>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</si>
  <si>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</si>
  <si>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</si>
  <si>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</si>
  <si>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</si>
  <si>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</si>
  <si>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</si>
  <si>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</si>
  <si>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</si>
  <si>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</si>
  <si>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</si>
  <si>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</si>
  <si>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</si>
  <si>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</si>
  <si>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</si>
  <si>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</si>
  <si>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</si>
  <si>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</si>
  <si>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</si>
  <si>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</si>
  <si>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</si>
  <si>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</si>
  <si>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</si>
  <si>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</si>
  <si>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</si>
  <si>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</si>
  <si>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</si>
  <si>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</si>
  <si>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</si>
  <si>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</si>
  <si>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</si>
  <si>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</si>
  <si>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</si>
  <si>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</si>
  <si>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</si>
  <si>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</si>
  <si>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</si>
  <si>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</si>
  <si>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</si>
  <si>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</si>
  <si>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</si>
  <si>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</si>
  <si>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</si>
  <si>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</si>
  <si>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</si>
  <si>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</si>
  <si>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</si>
  <si>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</si>
  <si>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</si>
  <si>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</si>
  <si>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</si>
  <si>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</si>
  <si>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</si>
  <si>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</si>
  <si>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</si>
  <si>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</si>
  <si>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</si>
  <si>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</si>
  <si>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</si>
  <si>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</si>
  <si>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</si>
  <si>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</si>
  <si>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</si>
  <si>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</si>
  <si>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</si>
  <si>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</si>
  <si>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</si>
  <si>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</si>
  <si>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</si>
  <si>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</si>
  <si>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</si>
  <si>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</si>
  <si>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</si>
  <si>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</si>
  <si>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</si>
  <si>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</si>
  <si>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</si>
  <si>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</si>
  <si>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</si>
  <si>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</si>
  <si>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</si>
  <si>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</si>
  <si>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</si>
  <si>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</si>
  <si>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</si>
  <si>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</si>
  <si>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</si>
  <si>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</si>
  <si>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</si>
  <si>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</si>
  <si>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</si>
  <si>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</si>
  <si>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</si>
  <si>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</si>
  <si>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</si>
  <si>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</si>
  <si>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</si>
  <si>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</si>
  <si>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</si>
  <si>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</si>
  <si>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</si>
  <si>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</si>
  <si>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</si>
  <si>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</si>
  <si>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</si>
  <si>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</si>
  <si>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</si>
  <si>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</si>
  <si>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</si>
  <si>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</si>
  <si>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</si>
  <si>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</si>
  <si>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</si>
  <si>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</si>
  <si>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</si>
  <si>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</si>
  <si>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</si>
  <si>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</si>
  <si>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</si>
  <si>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</si>
  <si>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</si>
  <si>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</si>
  <si>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</si>
  <si>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</si>
  <si>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</si>
  <si>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</si>
  <si>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</si>
  <si>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</si>
  <si>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</si>
  <si>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</si>
  <si>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</si>
  <si>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</si>
  <si>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</si>
  <si>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</si>
  <si>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</si>
  <si>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</si>
  <si>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</si>
  <si>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</si>
  <si>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</si>
  <si>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</si>
  <si>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</si>
  <si>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</si>
  <si>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</si>
  <si>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</si>
  <si>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</si>
  <si>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</si>
  <si>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</si>
  <si>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</si>
  <si>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</si>
  <si>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</si>
  <si>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</si>
  <si>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</si>
  <si>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</si>
  <si>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</si>
  <si>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</si>
  <si>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</si>
  <si>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</si>
  <si>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</si>
  <si>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</si>
  <si>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</si>
  <si>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</si>
  <si>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</si>
  <si>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</si>
  <si>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</si>
  <si>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</si>
  <si>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</si>
  <si>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</si>
  <si>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</si>
  <si>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</si>
  <si>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</si>
  <si>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</si>
  <si>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</si>
  <si>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</si>
  <si>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</si>
  <si>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</si>
  <si>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</si>
  <si>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</si>
  <si>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</si>
  <si>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</si>
  <si>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</si>
  <si>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</si>
  <si>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</si>
  <si>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</si>
  <si>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</si>
  <si>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</si>
  <si>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</si>
  <si>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</si>
  <si>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</si>
  <si>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</si>
  <si>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</si>
  <si>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</si>
  <si>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</si>
  <si>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</si>
  <si>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</si>
  <si>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</si>
  <si>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</si>
  <si>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</si>
  <si>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</si>
  <si>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</si>
  <si>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</si>
  <si>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</si>
  <si>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</si>
  <si>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</si>
  <si>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</si>
  <si>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</si>
  <si>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</si>
  <si>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</si>
  <si>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</si>
  <si>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</si>
  <si>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</si>
  <si>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</si>
  <si>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</si>
  <si>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</si>
  <si>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</si>
  <si>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</si>
  <si>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</si>
  <si>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</si>
  <si>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</si>
  <si>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</si>
  <si>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</si>
  <si>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</si>
  <si>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</si>
  <si>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</si>
  <si>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</si>
  <si>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</si>
  <si>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</si>
  <si>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</si>
  <si>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</si>
  <si>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</si>
  <si>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</si>
  <si>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</si>
  <si>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</si>
  <si>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</si>
  <si>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</si>
  <si>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</si>
  <si>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</si>
  <si>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</si>
  <si>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</si>
  <si>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</si>
  <si>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</si>
  <si>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</si>
  <si>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</si>
  <si>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</si>
  <si>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</si>
  <si>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</si>
  <si>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</si>
  <si>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</si>
  <si>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</si>
  <si>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</si>
  <si>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</si>
  <si>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</si>
  <si>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</si>
  <si>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</si>
  <si>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</si>
  <si>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</si>
  <si>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</si>
  <si>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</si>
  <si>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</si>
  <si>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</si>
  <si>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</si>
  <si>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</si>
  <si>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</si>
  <si>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</si>
  <si>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</si>
  <si>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</si>
  <si>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</si>
  <si>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</si>
  <si>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</si>
  <si>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</si>
  <si>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</si>
  <si>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</si>
  <si>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</si>
  <si>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</si>
  <si>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</si>
  <si>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</si>
  <si>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</si>
  <si>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</si>
  <si>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</si>
  <si>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</si>
  <si>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</si>
  <si>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</si>
  <si>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</si>
  <si>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</si>
  <si>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</si>
  <si>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</si>
  <si>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</si>
  <si>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</si>
  <si>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</si>
  <si>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</si>
  <si>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</si>
  <si>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</si>
  <si>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</si>
  <si>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</si>
  <si>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</si>
  <si>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</si>
  <si>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</si>
  <si>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</si>
  <si>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</si>
  <si>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</si>
  <si>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</si>
  <si>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</si>
  <si>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</si>
  <si>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</si>
  <si>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</si>
  <si>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</si>
  <si>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</si>
  <si>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</si>
  <si>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</si>
  <si>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</si>
  <si>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</si>
  <si>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</si>
  <si>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</si>
  <si>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</si>
  <si>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</si>
  <si>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</si>
  <si>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</si>
  <si>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</si>
  <si>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</si>
  <si>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</si>
  <si>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</si>
  <si>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</si>
  <si>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</si>
  <si>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</si>
  <si>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</si>
  <si>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</si>
  <si>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</si>
  <si>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</si>
  <si>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</si>
  <si>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</si>
  <si>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</si>
  <si>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</si>
  <si>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</si>
  <si>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</si>
  <si>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</si>
  <si>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</si>
  <si>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</si>
  <si>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</si>
  <si>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</si>
  <si>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</si>
  <si>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</si>
  <si>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</si>
  <si>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</si>
  <si>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</si>
  <si>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</si>
  <si>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</si>
  <si>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</si>
  <si>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</si>
  <si>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</si>
  <si>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</si>
  <si>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</si>
  <si>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</si>
  <si>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</si>
  <si>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</si>
  <si>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</si>
  <si>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</si>
  <si>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</si>
  <si>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</si>
  <si>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</si>
  <si>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</si>
  <si>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</si>
  <si>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</si>
  <si>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</si>
  <si>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</si>
  <si>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</si>
  <si>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</si>
  <si>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</si>
  <si>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</si>
  <si>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</si>
  <si>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</si>
  <si>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</si>
  <si>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</si>
  <si>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</si>
  <si>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</si>
  <si>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</si>
  <si>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</si>
  <si>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</si>
  <si>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</si>
  <si>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</si>
  <si>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</si>
  <si>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</si>
  <si>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</si>
  <si>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</si>
  <si>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</si>
  <si>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</si>
  <si>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</si>
  <si>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</si>
  <si>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</si>
  <si>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</si>
  <si>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</si>
  <si>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</si>
  <si>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</si>
  <si>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</si>
  <si>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</si>
  <si>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</si>
  <si>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</si>
  <si>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</si>
  <si>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</si>
  <si>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</si>
  <si>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</si>
  <si>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</si>
  <si>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</si>
  <si>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</si>
  <si>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</si>
  <si>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</si>
  <si>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</si>
  <si>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</si>
  <si>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</si>
  <si>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</si>
  <si>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</si>
  <si>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</si>
  <si>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</si>
  <si>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</si>
  <si>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</si>
  <si>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</si>
  <si>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</si>
  <si>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</si>
  <si>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</si>
  <si>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</si>
  <si>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</si>
  <si>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</si>
  <si>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</si>
  <si>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</si>
  <si>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</si>
  <si>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</si>
  <si>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</si>
  <si>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</si>
  <si>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</si>
  <si>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</si>
  <si>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</si>
  <si>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</si>
  <si>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</si>
  <si>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</si>
  <si>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</si>
  <si>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</si>
  <si>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</si>
  <si>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</si>
  <si>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</si>
  <si>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</si>
  <si>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</si>
  <si>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</si>
  <si>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</si>
  <si>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</si>
  <si>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</si>
  <si>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</si>
  <si>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</si>
  <si>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</si>
  <si>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</si>
  <si>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</si>
  <si>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</si>
  <si>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</si>
  <si>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</si>
  <si>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</si>
  <si>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</si>
  <si>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</si>
  <si>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</si>
  <si>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</si>
  <si>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</si>
  <si>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</si>
  <si>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</si>
  <si>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</si>
  <si>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</si>
  <si>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</si>
  <si>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</si>
  <si>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</si>
  <si>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</si>
  <si>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</si>
  <si>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</si>
  <si>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</si>
  <si>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</si>
  <si>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</si>
  <si>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</si>
  <si>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</si>
  <si>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</si>
  <si>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</si>
  <si>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</si>
  <si>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</si>
  <si>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</si>
  <si>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</si>
  <si>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</si>
  <si>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</si>
  <si>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</si>
  <si>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</si>
  <si>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</si>
  <si>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</si>
  <si>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</si>
  <si>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</si>
  <si>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</si>
  <si>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</si>
  <si>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</si>
  <si>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</si>
  <si>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</si>
  <si>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</si>
  <si>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</si>
  <si>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</si>
  <si>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</si>
  <si>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</si>
  <si>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</si>
  <si>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</si>
  <si>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</si>
  <si>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</si>
  <si>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</si>
  <si>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</si>
  <si>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</si>
  <si>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</si>
  <si>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</si>
  <si>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</si>
  <si>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</si>
  <si>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</si>
  <si>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</si>
  <si>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</si>
  <si>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</si>
  <si>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</si>
  <si>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</si>
  <si>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</si>
  <si>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</si>
  <si>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</si>
  <si>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</si>
  <si>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</si>
  <si>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</si>
  <si>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</si>
  <si>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</si>
  <si>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</si>
  <si>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</si>
  <si>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</si>
  <si>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</si>
  <si>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</si>
  <si>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</si>
  <si>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</si>
  <si>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</si>
  <si>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</si>
  <si>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</si>
  <si>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</si>
  <si>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</si>
  <si>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</si>
  <si>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</si>
  <si>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</si>
  <si>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</si>
  <si>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</si>
  <si>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</si>
  <si>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</si>
  <si>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</si>
  <si>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</si>
  <si>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</si>
  <si>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</si>
  <si>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</si>
  <si>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</si>
  <si>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</si>
  <si>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</si>
  <si>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</si>
  <si>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</si>
  <si>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</si>
  <si>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</si>
  <si>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</si>
  <si>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</si>
  <si>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</si>
  <si>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</si>
  <si>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</si>
  <si>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</si>
  <si>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</si>
  <si>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</si>
  <si>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</si>
  <si>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</si>
  <si>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</si>
  <si>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</si>
  <si>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</si>
  <si>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</si>
  <si>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</si>
  <si>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</si>
  <si>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</si>
  <si>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</si>
  <si>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</si>
  <si>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</si>
  <si>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</si>
  <si>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</si>
  <si>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</si>
  <si>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</si>
  <si>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</si>
  <si>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</si>
  <si>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</si>
  <si>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</si>
  <si>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</si>
  <si>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</si>
  <si>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</si>
  <si>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</si>
  <si>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</si>
  <si>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</si>
  <si>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</si>
  <si>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</si>
  <si>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</si>
  <si>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</si>
  <si>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</si>
  <si>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</si>
  <si>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</si>
  <si>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</si>
  <si>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</si>
  <si>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</si>
  <si>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</si>
  <si>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</si>
  <si>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</si>
  <si>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</si>
  <si>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</si>
  <si>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</si>
  <si>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</si>
  <si>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</si>
  <si>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</si>
  <si>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</si>
  <si>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</si>
  <si>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</si>
  <si>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</si>
  <si>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</si>
  <si>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</si>
  <si>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</si>
  <si>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</si>
  <si>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</si>
  <si>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</si>
  <si>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</si>
  <si>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</si>
  <si>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</si>
  <si>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</si>
  <si>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</si>
  <si>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</si>
  <si>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</si>
  <si>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</si>
  <si>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</si>
  <si>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</si>
  <si>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</si>
  <si>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</si>
  <si>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</si>
  <si>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</si>
  <si>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</si>
  <si>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</si>
  <si>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</si>
  <si>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</si>
  <si>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</si>
  <si>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</si>
  <si>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</si>
  <si>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</si>
  <si>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</si>
  <si>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</si>
  <si>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</si>
  <si>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</si>
  <si>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</si>
  <si>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</si>
  <si>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</si>
  <si>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</si>
  <si>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</si>
  <si>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</si>
  <si>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</si>
  <si>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</si>
  <si>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</si>
  <si>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</si>
  <si>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</si>
  <si>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</si>
  <si>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</si>
  <si>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</si>
  <si>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</si>
  <si>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</si>
  <si>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</si>
  <si>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</si>
  <si>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</si>
  <si>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</si>
  <si>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</si>
  <si>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</si>
  <si>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</si>
  <si>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</si>
  <si>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</si>
  <si>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</si>
  <si>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</si>
  <si>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</si>
  <si>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</si>
  <si>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</si>
  <si>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</si>
  <si>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</si>
  <si>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</si>
  <si>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</si>
  <si>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</si>
  <si>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</si>
  <si>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</si>
  <si>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</si>
  <si>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</si>
  <si>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</si>
  <si>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</si>
  <si>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</si>
  <si>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</si>
  <si>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</si>
  <si>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</si>
  <si>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</si>
  <si>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</si>
  <si>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</si>
  <si>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</si>
  <si>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</si>
  <si>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</si>
  <si>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</si>
  <si>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</si>
  <si>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</si>
  <si>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</si>
  <si>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</si>
  <si>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</si>
  <si>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</si>
  <si>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</si>
  <si>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</si>
  <si>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</si>
  <si>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</si>
  <si>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</si>
  <si>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</si>
  <si>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</si>
  <si>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</si>
  <si>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</si>
  <si>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</si>
  <si>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</si>
  <si>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</si>
  <si>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</si>
  <si>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</si>
  <si>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</si>
  <si>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</si>
  <si>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</si>
  <si>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</si>
  <si>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</si>
  <si>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</si>
  <si>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</si>
  <si>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</si>
  <si>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</si>
  <si>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</si>
  <si>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</si>
  <si>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</si>
  <si>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</si>
  <si>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</si>
  <si>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</si>
  <si>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</si>
  <si>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</si>
  <si>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</si>
  <si>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</si>
  <si>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</si>
  <si>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</si>
  <si>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</si>
  <si>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</si>
  <si>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</si>
  <si>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</si>
  <si>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</si>
  <si>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</si>
  <si>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</si>
  <si>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</si>
  <si>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</si>
  <si>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</si>
  <si>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</si>
  <si>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</si>
  <si>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</si>
  <si>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</si>
  <si>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</si>
  <si>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</si>
  <si>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</si>
  <si>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</si>
  <si>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</si>
  <si>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</si>
  <si>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</si>
  <si>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</si>
  <si>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</si>
  <si>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</si>
  <si>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</si>
  <si>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</si>
  <si>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</si>
  <si>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</si>
  <si>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</si>
  <si>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</si>
  <si>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</si>
  <si>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</si>
  <si>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</si>
  <si>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</si>
  <si>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</si>
  <si>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</si>
  <si>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</si>
  <si>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</si>
  <si>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</si>
  <si>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</si>
  <si>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</si>
  <si>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</si>
  <si>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</si>
  <si>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</si>
  <si>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</si>
  <si>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</si>
  <si>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</si>
  <si>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</si>
  <si>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</si>
  <si>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</si>
  <si>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</si>
  <si>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</si>
  <si>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</si>
  <si>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</si>
  <si>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</si>
  <si>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</si>
  <si>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</si>
  <si>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</si>
  <si>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</si>
  <si>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</si>
  <si>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</si>
  <si>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</si>
  <si>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</si>
  <si>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</si>
  <si>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</si>
  <si>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</si>
  <si>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</si>
  <si>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</si>
  <si>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</si>
  <si>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</si>
  <si>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</si>
  <si>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</si>
  <si>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</si>
  <si>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</si>
  <si>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</si>
  <si>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</si>
  <si>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</si>
  <si>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</si>
  <si>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</si>
  <si>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</si>
  <si>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</si>
  <si>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</si>
  <si>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</si>
  <si>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</si>
  <si>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</si>
  <si>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</si>
  <si>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</si>
  <si>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</si>
  <si>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</si>
  <si>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</si>
  <si>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</si>
  <si>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</si>
  <si>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</si>
  <si>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</si>
  <si>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</si>
  <si>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</si>
  <si>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</si>
  <si>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</si>
  <si>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</si>
  <si>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</si>
  <si>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</si>
  <si>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</si>
  <si>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</si>
  <si>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</si>
  <si>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</si>
  <si>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</si>
  <si>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</si>
  <si>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</si>
  <si>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</si>
  <si>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</si>
  <si>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</si>
  <si>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</si>
  <si>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</si>
  <si>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</si>
  <si>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</si>
  <si>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</si>
  <si>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</si>
  <si>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</si>
  <si>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</si>
  <si>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</si>
  <si>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</si>
  <si>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</si>
  <si>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</si>
  <si>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</si>
  <si>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</si>
  <si>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</si>
  <si>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</si>
  <si>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</si>
  <si>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</si>
  <si>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</si>
  <si>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</si>
  <si>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</si>
  <si>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</si>
  <si>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</si>
  <si>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</si>
  <si>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</si>
  <si>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</si>
  <si>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</si>
  <si>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</si>
  <si>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</si>
  <si>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</si>
  <si>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</si>
  <si>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</si>
  <si>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</si>
  <si>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</si>
  <si>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</si>
  <si>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</si>
  <si>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</si>
  <si>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</si>
  <si>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</si>
  <si>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</si>
  <si>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</si>
  <si>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</si>
  <si>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</si>
  <si>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</si>
  <si>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</si>
  <si>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</si>
  <si>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</si>
  <si>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</si>
  <si>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</si>
  <si>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</si>
  <si>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</si>
  <si>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</si>
  <si>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</si>
  <si>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</si>
  <si>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</si>
  <si>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</si>
  <si>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</si>
  <si>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</si>
  <si>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</si>
  <si>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</si>
  <si>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</si>
  <si>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</si>
  <si>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</si>
  <si>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</si>
  <si>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</si>
  <si>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</si>
  <si>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</si>
  <si>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</si>
  <si>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</si>
  <si>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</si>
  <si>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</si>
  <si>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</si>
  <si>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</si>
  <si>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</si>
  <si>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</si>
  <si>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</si>
  <si>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</si>
  <si>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</si>
  <si>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</si>
  <si>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</si>
  <si>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</si>
  <si>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</si>
  <si>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</si>
  <si>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</si>
  <si>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</si>
  <si>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</si>
  <si>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</si>
  <si>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</si>
  <si>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</si>
  <si>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</si>
  <si>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</si>
  <si>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</si>
  <si>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</si>
  <si>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</si>
  <si>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</si>
  <si>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</si>
  <si>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</si>
  <si>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</si>
  <si>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</si>
  <si>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</si>
  <si>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</si>
  <si>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</si>
  <si>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</si>
  <si>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</si>
  <si>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</si>
  <si>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</si>
  <si>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</si>
  <si>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</si>
  <si>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</si>
  <si>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</si>
  <si>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</si>
  <si>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</si>
  <si>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</si>
  <si>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</si>
  <si>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</si>
  <si>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</si>
  <si>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</si>
  <si>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</si>
  <si>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</si>
  <si>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</si>
  <si>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</si>
  <si>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</si>
  <si>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</si>
  <si>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</si>
  <si>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</si>
  <si>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</si>
  <si>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</si>
  <si>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</si>
  <si>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</si>
  <si>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</si>
  <si>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</si>
  <si>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</si>
  <si>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</si>
  <si>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</si>
  <si>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</si>
  <si>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</si>
  <si>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</si>
  <si>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</si>
  <si>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</si>
  <si>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</si>
  <si>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</si>
  <si>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</si>
  <si>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</si>
  <si>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</si>
  <si>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</si>
  <si>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</si>
  <si>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</si>
  <si>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</si>
  <si>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</si>
  <si>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</si>
  <si>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</si>
  <si>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</si>
  <si>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</si>
  <si>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</si>
  <si>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</si>
  <si>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</si>
  <si>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</si>
  <si>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</si>
  <si>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</si>
  <si>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</si>
  <si>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</si>
  <si>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</si>
  <si>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</si>
  <si>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</si>
  <si>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</si>
  <si>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</si>
  <si>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</si>
  <si>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</si>
  <si>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</si>
  <si>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</si>
  <si>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</si>
  <si>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</si>
  <si>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</si>
  <si>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</si>
  <si>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</si>
  <si>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</si>
  <si>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</si>
  <si>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</si>
  <si>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</si>
  <si>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</si>
  <si>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</si>
  <si>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</si>
  <si>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</si>
  <si>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</si>
  <si>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</si>
  <si>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</si>
  <si>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</si>
  <si>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</si>
  <si>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</si>
  <si>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</si>
  <si>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</si>
  <si>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</si>
  <si>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</si>
  <si>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</si>
  <si>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</si>
  <si>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</si>
  <si>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</si>
  <si>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</si>
  <si>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</si>
  <si>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</si>
  <si>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</si>
  <si>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</si>
  <si>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</si>
  <si>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</si>
  <si>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</si>
  <si>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</si>
  <si>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</si>
  <si>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</si>
  <si>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</si>
  <si>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</si>
  <si>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</si>
  <si>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</si>
  <si>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</si>
  <si>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</si>
  <si>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</si>
  <si>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</si>
  <si>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</si>
  <si>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</si>
  <si>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</si>
  <si>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</si>
  <si>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</si>
  <si>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</si>
  <si>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</si>
  <si>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</si>
  <si>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</si>
  <si>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</si>
  <si>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</si>
  <si>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</si>
  <si>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</si>
  <si>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</si>
  <si>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</si>
  <si>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</si>
  <si>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</si>
  <si>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</si>
  <si>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</si>
  <si>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</si>
  <si>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</si>
  <si>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</si>
  <si>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</si>
  <si>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</si>
  <si>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</si>
  <si>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</si>
  <si>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</si>
  <si>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</si>
  <si>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</si>
  <si>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</si>
  <si>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</si>
  <si>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</si>
  <si>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</si>
  <si>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</si>
  <si>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</si>
  <si>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</si>
  <si>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</si>
  <si>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</si>
  <si>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</si>
  <si>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</si>
  <si>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</si>
  <si>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</si>
  <si>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</si>
  <si>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</si>
  <si>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</si>
  <si>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</si>
  <si>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</si>
  <si>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</si>
  <si>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</si>
  <si>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</si>
  <si>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</si>
  <si>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</si>
  <si>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</si>
  <si>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</si>
  <si>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</si>
  <si>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</si>
  <si>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</si>
  <si>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</si>
  <si>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</si>
  <si>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</si>
  <si>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</si>
  <si>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</si>
  <si>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</si>
  <si>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</si>
  <si>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</si>
  <si>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</si>
  <si>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</si>
  <si>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</si>
  <si>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</si>
  <si>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</si>
  <si>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</si>
  <si>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</si>
  <si>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</si>
  <si>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</si>
  <si>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</si>
  <si>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</si>
  <si>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</si>
  <si>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</si>
  <si>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</si>
  <si>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</si>
  <si>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</si>
  <si>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</si>
  <si>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</si>
  <si>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</si>
  <si>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</si>
  <si>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</si>
  <si>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</si>
  <si>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</si>
  <si>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</si>
  <si>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</si>
  <si>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</si>
  <si>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</si>
  <si>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</si>
  <si>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</si>
  <si>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</si>
  <si>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</si>
  <si>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</si>
  <si>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</si>
  <si>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</si>
  <si>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</si>
  <si>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</si>
  <si>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</si>
  <si>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</si>
  <si>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</si>
  <si>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</si>
  <si>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</si>
  <si>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</si>
  <si>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</si>
  <si>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</si>
  <si>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</si>
  <si>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</si>
  <si>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</si>
  <si>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</si>
  <si>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</si>
  <si>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</si>
  <si>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</si>
  <si>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</si>
  <si>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</si>
  <si>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</si>
  <si>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</si>
  <si>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</si>
  <si>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</si>
  <si>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</si>
  <si>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</si>
  <si>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</si>
  <si>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</si>
  <si>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</si>
  <si>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</si>
  <si>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</si>
  <si>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</si>
  <si>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</si>
  <si>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</si>
  <si>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</si>
  <si>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</si>
  <si>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</si>
  <si>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</si>
  <si>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</si>
  <si>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</si>
  <si>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</si>
  <si>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</si>
  <si>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</si>
  <si>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</si>
  <si>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</si>
  <si>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</si>
  <si>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</si>
  <si>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</si>
  <si>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</si>
  <si>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</si>
  <si>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</si>
  <si>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</si>
  <si>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</si>
  <si>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</si>
  <si>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</si>
  <si>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</si>
  <si>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</si>
  <si>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</si>
  <si>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</si>
  <si>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</si>
  <si>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</si>
  <si>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</si>
  <si>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</si>
  <si>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</si>
  <si>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</si>
  <si>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</si>
  <si>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</si>
  <si>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</si>
  <si>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</si>
  <si>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</si>
  <si>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</si>
  <si>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</si>
  <si>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</si>
  <si>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</si>
  <si>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</si>
  <si>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</si>
  <si>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</si>
  <si>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</si>
  <si>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</si>
  <si>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</si>
  <si>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</si>
  <si>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</si>
  <si>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</si>
  <si>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</si>
  <si>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</si>
  <si>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</si>
  <si>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</si>
  <si>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</si>
  <si>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</si>
  <si>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</si>
  <si>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</si>
  <si>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</si>
  <si>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</si>
  <si>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</si>
  <si>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</si>
  <si>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</si>
  <si>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</si>
  <si>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</si>
  <si>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</si>
  <si>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</si>
  <si>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</si>
  <si>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</si>
  <si>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</si>
  <si>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</si>
  <si>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</si>
  <si>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</si>
  <si>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</si>
  <si>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</si>
  <si>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</si>
  <si>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</si>
  <si>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</si>
  <si>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</si>
  <si>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</si>
  <si>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</si>
  <si>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</si>
  <si>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</si>
  <si>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</si>
  <si>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</si>
  <si>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</si>
  <si>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</si>
  <si>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</si>
  <si>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</si>
  <si>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</si>
  <si>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</si>
  <si>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</si>
  <si>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</si>
  <si>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</si>
  <si>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</si>
  <si>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</si>
  <si>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</si>
  <si>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</si>
  <si>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</si>
  <si>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</si>
  <si>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</si>
  <si>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</si>
  <si>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</si>
  <si>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</si>
  <si>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</si>
  <si>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</si>
  <si>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</si>
  <si>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</si>
  <si>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</si>
  <si>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</si>
  <si>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</si>
  <si>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</si>
  <si>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</si>
  <si>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</si>
  <si>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</si>
  <si>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</si>
  <si>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</si>
  <si>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</si>
  <si>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</si>
  <si>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</si>
  <si>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</si>
  <si>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</si>
  <si>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</si>
  <si>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</si>
  <si>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</si>
  <si>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</si>
  <si>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</si>
  <si>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</si>
  <si>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</si>
  <si>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</si>
  <si>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</si>
  <si>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</si>
  <si>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</si>
  <si>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</si>
  <si>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</si>
  <si>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</si>
  <si>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</si>
  <si>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</si>
  <si>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</si>
  <si>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</si>
  <si>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</si>
  <si>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</si>
  <si>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</si>
  <si>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</si>
  <si>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</si>
  <si>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</si>
  <si>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</si>
  <si>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</si>
  <si>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</si>
  <si>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</si>
  <si>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</si>
  <si>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</si>
  <si>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</si>
  <si>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</si>
  <si>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</si>
  <si>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</si>
  <si>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</si>
  <si>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</si>
  <si>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</si>
  <si>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</si>
  <si>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</si>
  <si>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</si>
  <si>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</si>
  <si>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</si>
  <si>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</si>
  <si>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</si>
  <si>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</si>
  <si>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</si>
  <si>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</si>
  <si>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</si>
  <si>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</si>
  <si>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</si>
  <si>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</si>
  <si>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</si>
  <si>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</si>
  <si>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</si>
  <si>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</si>
  <si>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</si>
  <si>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</si>
  <si>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</si>
  <si>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</si>
  <si>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</si>
  <si>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</si>
  <si>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</si>
  <si>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</si>
  <si>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</si>
  <si>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</si>
  <si>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</si>
  <si>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</si>
  <si>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</si>
  <si>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</si>
  <si>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</si>
  <si>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</si>
  <si>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</si>
  <si>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</si>
  <si>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</si>
  <si>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</si>
  <si>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</si>
  <si>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</si>
  <si>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</si>
  <si>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</si>
  <si>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</si>
  <si>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</si>
  <si>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</si>
  <si>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</si>
  <si>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</si>
  <si>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</si>
  <si>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</si>
  <si>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</si>
  <si>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</si>
  <si>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</si>
  <si>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</si>
  <si>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</si>
  <si>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</si>
  <si>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</si>
  <si>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</si>
  <si>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</si>
  <si>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</si>
  <si>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</si>
  <si>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</si>
  <si>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</si>
  <si>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</si>
  <si>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</si>
  <si>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</si>
  <si>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</si>
  <si>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</si>
  <si>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</si>
  <si>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</si>
  <si>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</si>
  <si>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</si>
  <si>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</si>
  <si>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</si>
  <si>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</si>
  <si>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</si>
  <si>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</si>
  <si>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</si>
  <si>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</si>
  <si>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</si>
  <si>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</si>
  <si>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</si>
  <si>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</si>
  <si>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</si>
  <si>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</si>
  <si>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</si>
  <si>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</si>
  <si>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</si>
  <si>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</si>
  <si>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</si>
  <si>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</si>
  <si>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</si>
  <si>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</si>
  <si>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</si>
  <si>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</si>
  <si>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</si>
  <si>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</si>
  <si>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</si>
  <si>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</si>
  <si>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</si>
  <si>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</si>
  <si>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</si>
  <si>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</si>
  <si>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</si>
  <si>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</si>
  <si>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</si>
  <si>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</si>
  <si>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</si>
  <si>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</si>
  <si>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</si>
  <si>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</si>
  <si>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</si>
  <si>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</si>
  <si>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</si>
  <si>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</si>
  <si>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</si>
  <si>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</si>
  <si>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</si>
  <si>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</si>
  <si>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</si>
  <si>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</si>
  <si>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</si>
  <si>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</si>
  <si>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</si>
  <si>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</si>
  <si>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</si>
  <si>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</si>
  <si>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</si>
  <si>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</si>
  <si>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</si>
  <si>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</si>
  <si>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</si>
  <si>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</si>
  <si>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</si>
  <si>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</si>
  <si>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</si>
  <si>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</si>
  <si>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</si>
  <si>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</si>
  <si>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</si>
  <si>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</si>
  <si>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</si>
  <si>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</si>
  <si>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</si>
  <si>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</si>
  <si>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</si>
  <si>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</si>
  <si>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</si>
  <si>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</si>
  <si>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</si>
  <si>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</si>
  <si>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</si>
  <si>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</si>
  <si>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</si>
  <si>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</si>
  <si>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</si>
  <si>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</si>
  <si>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</si>
  <si>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</si>
  <si>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</si>
  <si>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</si>
  <si>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</si>
  <si>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</si>
  <si>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</si>
  <si>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</si>
  <si>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</si>
  <si>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</si>
  <si>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</si>
  <si>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</si>
  <si>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</si>
  <si>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</si>
  <si>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</si>
  <si>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</si>
  <si>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</si>
  <si>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</si>
  <si>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</si>
  <si>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</si>
  <si>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</si>
  <si>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</si>
  <si>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</si>
  <si>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</si>
  <si>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</si>
  <si>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</si>
  <si>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</si>
  <si>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</si>
  <si>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</si>
  <si>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</si>
  <si>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</si>
  <si>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</si>
  <si>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</si>
  <si>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</si>
  <si>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</si>
  <si>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</si>
  <si>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</si>
  <si>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</si>
  <si>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</si>
  <si>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</si>
  <si>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</si>
  <si>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</si>
  <si>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</si>
  <si>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</si>
  <si>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</si>
  <si>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</si>
  <si>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</si>
  <si>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</si>
  <si>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</si>
  <si>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</si>
  <si>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</si>
  <si>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</si>
  <si>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</si>
  <si>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</si>
  <si>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</si>
  <si>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</si>
  <si>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</si>
  <si>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</si>
  <si>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</si>
  <si>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</si>
  <si>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</si>
  <si>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</si>
  <si>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</si>
  <si>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</si>
  <si>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</si>
  <si>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</si>
  <si>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</si>
  <si>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</si>
  <si>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</si>
  <si>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</si>
  <si>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</si>
  <si>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</si>
  <si>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</si>
  <si>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</si>
  <si>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</si>
  <si>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</si>
  <si>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</si>
  <si>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</si>
  <si>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</si>
  <si>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</si>
  <si>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</si>
  <si>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</si>
  <si>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</si>
  <si>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</si>
  <si>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</si>
  <si>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</si>
  <si>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</si>
  <si>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</si>
  <si>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</si>
  <si>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</si>
  <si>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</si>
  <si>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</si>
  <si>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</si>
  <si>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</si>
  <si>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</si>
  <si>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</si>
  <si>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</si>
  <si>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</si>
  <si>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</si>
  <si>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</si>
  <si>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</si>
  <si>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</si>
  <si>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</si>
  <si>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</si>
  <si>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</si>
  <si>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</si>
  <si>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</si>
  <si>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</si>
  <si>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</si>
  <si>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</si>
  <si>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</si>
  <si>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</si>
  <si>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</si>
  <si>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</si>
  <si>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</si>
  <si>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</si>
  <si>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</si>
  <si>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</si>
  <si>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</si>
  <si>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</si>
  <si>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</si>
  <si>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</si>
  <si>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</si>
  <si>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</si>
  <si>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</si>
  <si>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</si>
  <si>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</si>
  <si>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</si>
  <si>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</si>
  <si>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</si>
  <si>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</si>
  <si>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</si>
  <si>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</si>
  <si>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</si>
  <si>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</si>
  <si>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</si>
  <si>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</si>
  <si>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</si>
  <si>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</si>
  <si>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</si>
  <si>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</si>
  <si>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</si>
  <si>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</si>
  <si>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</si>
  <si>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</si>
  <si>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</si>
  <si>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</si>
  <si>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</si>
  <si>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</si>
  <si>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</si>
  <si>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</si>
  <si>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</si>
  <si>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</si>
  <si>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</si>
  <si>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</si>
  <si>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</si>
  <si>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</si>
  <si>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</si>
  <si>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</si>
  <si>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</si>
  <si>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</si>
  <si>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</si>
  <si>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</si>
  <si>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</si>
  <si>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</si>
  <si>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</si>
  <si>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</si>
  <si>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</si>
  <si>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</si>
  <si>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</si>
  <si>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</si>
  <si>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</si>
  <si>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</si>
  <si>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</si>
  <si>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</si>
  <si>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</si>
  <si>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</si>
  <si>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</si>
  <si>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</si>
  <si>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</si>
  <si>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</si>
  <si>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</si>
  <si>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</si>
  <si>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</si>
  <si>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</si>
  <si>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</si>
  <si>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</si>
  <si>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</si>
  <si>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</si>
  <si>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</si>
  <si>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</si>
  <si>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</si>
  <si>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</si>
  <si>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</si>
  <si>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</si>
  <si>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</si>
  <si>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</si>
  <si>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</si>
  <si>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</si>
  <si>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</si>
  <si>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</si>
  <si>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</si>
  <si>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</si>
  <si>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</si>
  <si>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</si>
  <si>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</si>
  <si>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</si>
  <si>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</si>
  <si>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</si>
  <si>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</si>
  <si>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</si>
  <si>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</si>
  <si>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</si>
  <si>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</si>
  <si>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</si>
  <si>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</si>
  <si>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</si>
  <si>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</si>
  <si>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</si>
  <si>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</si>
  <si>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</si>
  <si>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</si>
  <si>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</si>
  <si>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</si>
  <si>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</si>
  <si>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</si>
  <si>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</si>
  <si>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</si>
  <si>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</si>
  <si>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</si>
  <si>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</si>
  <si>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</si>
  <si>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</si>
  <si>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</si>
  <si>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</si>
  <si>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</si>
  <si>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</si>
  <si>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</si>
  <si>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</si>
  <si>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</si>
  <si>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</si>
  <si>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</si>
  <si>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</si>
  <si>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</si>
  <si>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</si>
  <si>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</si>
  <si>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</si>
  <si>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</si>
  <si>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</si>
  <si>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</si>
  <si>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</si>
  <si>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</si>
  <si>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</si>
  <si>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</si>
  <si>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</si>
  <si>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</si>
  <si>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</si>
  <si>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</si>
  <si>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</si>
  <si>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</si>
  <si>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</si>
  <si>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</si>
  <si>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</si>
  <si>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</si>
  <si>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</si>
  <si>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</si>
  <si>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</si>
  <si>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</si>
  <si>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</si>
  <si>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</si>
  <si>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</si>
  <si>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</si>
  <si>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</si>
  <si>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</si>
  <si>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</si>
  <si>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</si>
  <si>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</si>
  <si>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</si>
  <si>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</si>
  <si>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</si>
  <si>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</si>
  <si>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</si>
  <si>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</si>
  <si>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</si>
  <si>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</si>
  <si>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</si>
  <si>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</si>
  <si>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</si>
  <si>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</si>
  <si>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</si>
  <si>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</si>
  <si>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</si>
  <si>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</si>
  <si>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</si>
  <si>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</si>
  <si>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</si>
  <si>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</si>
  <si>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</si>
  <si>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</si>
  <si>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</si>
  <si>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</si>
  <si>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</si>
  <si>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</si>
  <si>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</si>
  <si>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</si>
  <si>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</si>
  <si>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</si>
  <si>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</si>
  <si>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</si>
  <si>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</si>
  <si>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</si>
  <si>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</si>
  <si>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</si>
  <si>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</si>
  <si>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</si>
  <si>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</si>
  <si>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</si>
  <si>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</si>
  <si>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</si>
  <si>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</si>
  <si>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</si>
  <si>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</si>
  <si>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</si>
  <si>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</si>
  <si>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</si>
  <si>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</si>
  <si>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</si>
  <si>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</si>
  <si>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</si>
  <si>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</si>
  <si>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</si>
  <si>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</si>
  <si>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</si>
  <si>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</si>
  <si>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</si>
  <si>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</si>
  <si>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</si>
  <si>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</si>
  <si>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</si>
  <si>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</si>
  <si>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</si>
  <si>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</si>
  <si>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</si>
  <si>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</si>
  <si>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</si>
  <si>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</si>
  <si>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</si>
  <si>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</si>
  <si>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</si>
  <si>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</si>
  <si>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</si>
  <si>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</si>
  <si>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</si>
  <si>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</si>
  <si>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</si>
  <si>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</si>
  <si>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</si>
  <si>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</si>
  <si>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</si>
  <si>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</si>
  <si>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</si>
  <si>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</si>
  <si>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</si>
  <si>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</si>
  <si>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</si>
  <si>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</si>
  <si>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</si>
  <si>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</si>
  <si>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</si>
  <si>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</si>
  <si>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</si>
  <si>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</si>
  <si>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</si>
  <si>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</si>
  <si>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</si>
  <si>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</si>
  <si>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</si>
  <si>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</si>
  <si>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</si>
  <si>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</si>
  <si>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</si>
  <si>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</si>
  <si>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</si>
  <si>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</si>
  <si>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</si>
  <si>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</si>
  <si>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</si>
  <si>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</si>
  <si>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</si>
  <si>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</si>
  <si>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</si>
  <si>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</si>
  <si>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</si>
  <si>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</si>
  <si>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</si>
  <si>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</si>
  <si>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</si>
  <si>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</si>
  <si>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</si>
  <si>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</si>
  <si>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</si>
  <si>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</si>
  <si>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</si>
  <si>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</si>
  <si>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</si>
  <si>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</si>
  <si>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</si>
  <si>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</si>
  <si>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</si>
  <si>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</si>
  <si>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</si>
  <si>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</si>
  <si>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</si>
  <si>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</si>
  <si>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</si>
  <si>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</si>
  <si>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</si>
  <si>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</si>
  <si>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</si>
  <si>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</si>
  <si>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</si>
  <si>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</si>
  <si>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</si>
  <si>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</si>
  <si>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</si>
  <si>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</si>
  <si>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</si>
  <si>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</si>
  <si>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</si>
  <si>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</si>
  <si>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</si>
  <si>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</si>
  <si>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</si>
  <si>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</si>
  <si>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</si>
  <si>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</si>
  <si>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</si>
  <si>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</si>
  <si>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</si>
  <si>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</si>
  <si>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</si>
  <si>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</si>
  <si>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</si>
  <si>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</si>
  <si>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</si>
  <si>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</si>
  <si>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</si>
  <si>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</si>
  <si>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</si>
  <si>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</si>
  <si>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</si>
  <si>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</si>
  <si>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</si>
  <si>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</si>
  <si>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</si>
  <si>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</si>
  <si>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</si>
  <si>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</si>
  <si>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</si>
  <si>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</si>
  <si>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</si>
  <si>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</si>
  <si>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</si>
  <si>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</si>
  <si>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</si>
  <si>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</si>
  <si>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</si>
  <si>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</si>
  <si>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</si>
  <si>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</si>
  <si>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</si>
  <si>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</si>
  <si>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</si>
  <si>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</si>
  <si>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</si>
  <si>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</si>
  <si>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</si>
  <si>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</si>
  <si>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</si>
  <si>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</si>
  <si>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</si>
  <si>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</si>
  <si>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</si>
  <si>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</si>
  <si>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</si>
  <si>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</si>
  <si>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</si>
  <si>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</si>
  <si>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</si>
  <si>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</si>
  <si>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</si>
  <si>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</si>
  <si>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</si>
  <si>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</si>
  <si>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</si>
  <si>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</si>
  <si>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</si>
  <si>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</si>
  <si>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</si>
  <si>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</si>
  <si>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</si>
  <si>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</si>
  <si>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</si>
  <si>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</si>
  <si>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</si>
  <si>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</si>
  <si>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</si>
  <si>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</si>
  <si>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</si>
  <si>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</si>
  <si>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</si>
  <si>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</si>
  <si>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</si>
  <si>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</si>
  <si>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</si>
  <si>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</si>
  <si>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</si>
  <si>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</si>
  <si>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</si>
  <si>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</si>
  <si>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</si>
  <si>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</si>
  <si>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</si>
  <si>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</si>
  <si>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</si>
  <si>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</si>
  <si>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</si>
  <si>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</si>
  <si>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</si>
  <si>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</si>
  <si>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</si>
  <si>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</si>
  <si>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</si>
  <si>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</si>
  <si>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</si>
  <si>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</si>
  <si>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</si>
  <si>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</si>
  <si>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</si>
  <si>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</si>
  <si>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</si>
  <si>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</si>
  <si>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</si>
  <si>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</si>
  <si>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</si>
  <si>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</si>
  <si>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</si>
  <si>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</si>
  <si>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</si>
  <si>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</si>
  <si>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</si>
  <si>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</si>
  <si>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</si>
  <si>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</si>
  <si>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</si>
  <si>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</si>
  <si>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</si>
  <si>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</si>
  <si>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</si>
  <si>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</si>
  <si>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</si>
  <si>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</si>
  <si>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</si>
  <si>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</si>
  <si>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</si>
  <si>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</si>
  <si>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</si>
  <si>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</si>
  <si>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</si>
  <si>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</si>
  <si>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</si>
  <si>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</si>
  <si>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</si>
  <si>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</si>
  <si>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</si>
  <si>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</si>
  <si>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</si>
  <si>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</si>
  <si>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</si>
  <si>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</si>
  <si>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</si>
  <si>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</si>
  <si>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</si>
  <si>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</si>
  <si>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</si>
  <si>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</si>
  <si>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</si>
  <si>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</si>
  <si>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</si>
  <si>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</si>
  <si>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</si>
  <si>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</si>
  <si>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</si>
  <si>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</si>
  <si>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</si>
  <si>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</si>
  <si>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</si>
  <si>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</si>
  <si>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</si>
  <si>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</si>
  <si>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</si>
  <si>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</si>
  <si>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</si>
  <si>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</si>
  <si>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</si>
  <si>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</si>
  <si>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</si>
  <si>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</si>
  <si>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</si>
  <si>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</si>
  <si>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</si>
  <si>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</si>
  <si>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</si>
  <si>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</si>
  <si>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</si>
  <si>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</si>
  <si>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</si>
  <si>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</si>
  <si>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</si>
  <si>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</si>
  <si>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</si>
  <si>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</si>
  <si>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</si>
  <si>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</si>
  <si>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</si>
  <si>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</si>
  <si>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</si>
  <si>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</si>
  <si>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</si>
  <si>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</si>
  <si>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</si>
  <si>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</si>
  <si>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</si>
  <si>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</si>
  <si>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</si>
  <si>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</si>
  <si>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</si>
  <si>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</si>
  <si>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</si>
  <si>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</si>
  <si>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</si>
  <si>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</si>
  <si>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</si>
  <si>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</si>
  <si>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</si>
  <si>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</si>
  <si>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</si>
  <si>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</si>
  <si>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</si>
  <si>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</si>
  <si>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</si>
  <si>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</si>
  <si>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</si>
  <si>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</si>
  <si>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</si>
  <si>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</si>
  <si>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</si>
  <si>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</si>
  <si>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</si>
  <si>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</si>
  <si>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</si>
  <si>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</si>
  <si>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</si>
  <si>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</si>
  <si>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</si>
  <si>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</si>
  <si>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</si>
  <si>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</si>
  <si>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</si>
  <si>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</si>
  <si>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</si>
  <si>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</si>
  <si>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</si>
  <si>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</si>
  <si>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</si>
  <si>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</si>
  <si>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</si>
  <si>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</si>
  <si>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</si>
  <si>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</si>
  <si>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</si>
  <si>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</si>
  <si>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</si>
  <si>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</si>
  <si>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</si>
  <si>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</si>
  <si>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</si>
  <si>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</si>
  <si>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</si>
  <si>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</si>
  <si>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</si>
  <si>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</si>
  <si>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</si>
  <si>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</si>
  <si>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</si>
  <si>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</si>
  <si>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</si>
  <si>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</si>
  <si>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</si>
  <si>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</si>
  <si>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</si>
  <si>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</si>
  <si>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</si>
  <si>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</si>
  <si>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</si>
  <si>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</si>
  <si>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</si>
  <si>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</si>
  <si>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</si>
  <si>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</si>
  <si>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</si>
  <si>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</si>
  <si>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</si>
  <si>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</si>
  <si>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</si>
  <si>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</si>
  <si>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</si>
  <si>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</si>
  <si>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</si>
  <si>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</si>
  <si>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</si>
  <si>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</si>
  <si>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</si>
  <si>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</si>
  <si>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</si>
  <si>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</si>
  <si>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</si>
  <si>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</si>
  <si>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</si>
  <si>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</si>
  <si>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</si>
  <si>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</si>
  <si>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</si>
  <si>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</si>
  <si>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</si>
  <si>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</si>
  <si>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</si>
  <si>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</si>
  <si>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</si>
  <si>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</si>
  <si>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</si>
  <si>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</si>
  <si>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</si>
  <si>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</si>
  <si>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</si>
  <si>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</si>
  <si>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</si>
  <si>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</si>
  <si>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</si>
  <si>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</si>
  <si>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</si>
  <si>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</si>
  <si>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</si>
  <si>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</si>
  <si>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</si>
  <si>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</si>
  <si>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</si>
  <si>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</si>
  <si>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</si>
  <si>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</si>
  <si>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</si>
  <si>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</si>
  <si>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</si>
  <si>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</si>
  <si>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</si>
  <si>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</si>
  <si>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</si>
  <si>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</si>
  <si>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</si>
  <si>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</si>
  <si>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</si>
  <si>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</si>
  <si>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</si>
  <si>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</si>
  <si>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</si>
  <si>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</si>
  <si>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</si>
  <si>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</si>
  <si>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</si>
  <si>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</si>
  <si>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</si>
  <si>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</si>
  <si>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</si>
  <si>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</si>
  <si>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</si>
  <si>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</si>
  <si>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</si>
  <si>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</si>
  <si>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</si>
  <si>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</si>
  <si>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</si>
  <si>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</si>
  <si>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</si>
  <si>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</si>
  <si>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</si>
  <si>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</si>
  <si>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</si>
  <si>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</si>
  <si>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</si>
  <si>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</si>
  <si>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</si>
  <si>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</si>
  <si>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</si>
  <si>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</si>
  <si>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</si>
  <si>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</si>
  <si>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</si>
  <si>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</si>
  <si>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</si>
  <si>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</si>
  <si>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</si>
  <si>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</si>
  <si>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</si>
  <si>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</si>
  <si>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</si>
  <si>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</si>
  <si>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</si>
  <si>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</si>
  <si>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</si>
  <si>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</si>
  <si>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</si>
  <si>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</si>
  <si>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</si>
  <si>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</si>
  <si>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</si>
  <si>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</si>
  <si>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</si>
  <si>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</si>
  <si>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</si>
  <si>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</si>
  <si>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</si>
  <si>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</si>
  <si>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</si>
  <si>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</si>
  <si>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</si>
  <si>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</si>
  <si>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</si>
  <si>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</si>
  <si>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</si>
  <si>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</si>
  <si>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</si>
  <si>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</si>
  <si>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</si>
  <si>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</si>
  <si>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</si>
  <si>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</si>
  <si>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</si>
  <si>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</si>
  <si>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</si>
  <si>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</si>
  <si>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</si>
  <si>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</si>
  <si>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</si>
  <si>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</si>
  <si>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</si>
  <si>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</si>
  <si>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</si>
  <si>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</si>
  <si>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</si>
  <si>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</si>
  <si>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</si>
  <si>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</si>
  <si>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</si>
  <si>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</si>
  <si>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</si>
  <si>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</si>
  <si>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</si>
  <si>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</si>
  <si>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</si>
  <si>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</si>
  <si>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</si>
  <si>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</si>
  <si>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</si>
  <si>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</si>
  <si>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</si>
  <si>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</si>
  <si>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</si>
  <si>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</si>
  <si>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</si>
  <si>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</si>
  <si>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</si>
  <si>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</si>
  <si>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</si>
  <si>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</si>
  <si>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</si>
  <si>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</si>
  <si>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</si>
  <si>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</si>
  <si>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</si>
  <si>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</si>
  <si>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</si>
  <si>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</si>
  <si>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</si>
  <si>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</si>
  <si>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</si>
  <si>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</si>
  <si>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</si>
  <si>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</si>
  <si>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</si>
  <si>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</si>
  <si>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</si>
  <si>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</si>
  <si>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</si>
  <si>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</si>
  <si>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</si>
  <si>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</si>
  <si>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</si>
  <si>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</si>
  <si>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</si>
  <si>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</si>
  <si>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</si>
  <si>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</si>
  <si>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</si>
  <si>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</si>
  <si>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</si>
  <si>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</si>
  <si>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</si>
  <si>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</si>
  <si>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</si>
  <si>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</si>
  <si>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</si>
  <si>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</si>
  <si>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</si>
  <si>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</si>
  <si>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</si>
  <si>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</si>
  <si>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</si>
  <si>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</si>
  <si>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</si>
  <si>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</si>
  <si>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</si>
  <si>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</si>
  <si>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</si>
  <si>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</si>
  <si>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</si>
  <si>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</si>
  <si>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</si>
  <si>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</si>
  <si>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</si>
  <si>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</si>
  <si>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</si>
  <si>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</si>
  <si>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</si>
  <si>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</si>
  <si>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</si>
  <si>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</si>
  <si>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</si>
  <si>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</si>
  <si>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</si>
  <si>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</si>
  <si>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</si>
  <si>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</si>
  <si>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</si>
  <si>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</si>
  <si>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</si>
  <si>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</si>
  <si>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</si>
  <si>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</si>
  <si>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</si>
  <si>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</si>
  <si>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</si>
  <si>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</si>
  <si>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</si>
  <si>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</si>
  <si>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</si>
  <si>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</si>
  <si>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</si>
  <si>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</si>
  <si>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</si>
  <si>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</si>
  <si>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</si>
  <si>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</si>
  <si>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</si>
  <si>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</si>
  <si>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</si>
  <si>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</si>
  <si>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</si>
  <si>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</si>
  <si>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</si>
  <si>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</si>
  <si>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</si>
  <si>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</si>
  <si>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</si>
  <si>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</si>
  <si>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</si>
  <si>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</si>
  <si>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</si>
  <si>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</si>
  <si>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</si>
  <si>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</si>
  <si>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</si>
  <si>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</si>
  <si>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</si>
  <si>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</si>
  <si>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</si>
  <si>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</si>
  <si>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</si>
  <si>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</si>
  <si>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</si>
  <si>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</si>
  <si>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</si>
  <si>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</si>
  <si>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</si>
  <si>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</si>
  <si>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</si>
  <si>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</si>
  <si>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</si>
  <si>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</si>
  <si>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</si>
  <si>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</si>
  <si>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</si>
  <si>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</si>
  <si>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</si>
  <si>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</si>
  <si>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</si>
  <si>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</si>
  <si>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</si>
  <si>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</si>
  <si>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</si>
  <si>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</si>
  <si>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</si>
  <si>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</si>
  <si>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</si>
  <si>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</si>
  <si>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</si>
  <si>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</si>
  <si>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</si>
  <si>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</si>
  <si>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</si>
  <si>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</si>
  <si>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</si>
  <si>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</si>
  <si>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</si>
  <si>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</si>
  <si>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</si>
  <si>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</si>
  <si>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</si>
  <si>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</si>
  <si>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</si>
  <si>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</si>
  <si>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</si>
  <si>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</si>
  <si>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</si>
  <si>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</si>
  <si>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</si>
  <si>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</si>
  <si>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</si>
  <si>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</si>
  <si>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</si>
  <si>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</si>
  <si>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</si>
  <si>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</si>
  <si>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</si>
  <si>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</si>
  <si>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</si>
  <si>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</si>
  <si>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</si>
  <si>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</si>
  <si>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</si>
  <si>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</si>
  <si>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</si>
  <si>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</si>
  <si>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</si>
  <si>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</si>
  <si>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</si>
  <si>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</si>
  <si>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</si>
  <si>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</si>
  <si>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</si>
  <si>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</si>
  <si>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</si>
  <si>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</si>
  <si>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</si>
  <si>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</si>
  <si>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</si>
  <si>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</si>
  <si>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</si>
  <si>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</si>
  <si>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</si>
  <si>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</si>
  <si>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</si>
  <si>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</si>
  <si>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</si>
  <si>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</si>
  <si>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</si>
  <si>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</si>
  <si>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</si>
  <si>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</si>
  <si>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</si>
  <si>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</si>
  <si>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</si>
  <si>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</si>
  <si>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</si>
  <si>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</si>
  <si>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</si>
  <si>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</si>
  <si>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</si>
  <si>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</si>
  <si>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</si>
  <si>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</si>
  <si>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</si>
  <si>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</si>
  <si>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</si>
  <si>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</si>
  <si>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</si>
  <si>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</si>
  <si>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</si>
  <si>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</si>
  <si>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</si>
  <si>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</si>
  <si>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</si>
  <si>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</si>
  <si>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</si>
  <si>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</si>
  <si>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</si>
  <si>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</si>
  <si>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</si>
  <si>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</si>
  <si>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</si>
  <si>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</si>
  <si>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</si>
  <si>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</si>
  <si>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</si>
  <si>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</si>
  <si>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</si>
  <si>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</si>
  <si>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</si>
  <si>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</si>
  <si>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</si>
  <si>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</si>
  <si>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</si>
  <si>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</si>
  <si>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</si>
  <si>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</si>
  <si>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</si>
  <si>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</si>
  <si>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</si>
  <si>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</si>
  <si>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</si>
  <si>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</si>
  <si>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</si>
  <si>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</si>
  <si>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</si>
  <si>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</si>
  <si>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</si>
  <si>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</si>
  <si>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</si>
  <si>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</si>
  <si>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</si>
  <si>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</si>
  <si>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</si>
  <si>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</si>
  <si>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</si>
  <si>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</si>
  <si>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</si>
  <si>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</si>
  <si>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</si>
  <si>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</si>
  <si>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</si>
  <si>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</si>
  <si>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</si>
  <si>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</si>
  <si>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</si>
  <si>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</si>
  <si>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</si>
  <si>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</si>
  <si>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</si>
  <si>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</si>
  <si>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</si>
  <si>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</si>
  <si>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</si>
  <si>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</si>
  <si>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</si>
  <si>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</si>
  <si>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</si>
  <si>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</si>
  <si>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</si>
  <si>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</si>
  <si>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</si>
  <si>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</si>
  <si>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</si>
  <si>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</si>
  <si>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</si>
  <si>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</si>
  <si>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</si>
  <si>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</si>
  <si>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</si>
  <si>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</si>
  <si>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</si>
  <si>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</si>
  <si>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</si>
  <si>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</si>
  <si>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</si>
  <si>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</si>
  <si>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</si>
  <si>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</si>
  <si>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</si>
  <si>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</si>
  <si>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</si>
  <si>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</si>
  <si>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</si>
  <si>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</si>
  <si>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</si>
  <si>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</si>
  <si>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</si>
  <si>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</si>
  <si>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</si>
  <si>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</si>
  <si>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</si>
  <si>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</si>
  <si>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</si>
  <si>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</si>
  <si>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</si>
  <si>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</si>
  <si>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</si>
  <si>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</si>
  <si>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</si>
  <si>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</si>
  <si>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</si>
  <si>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</si>
  <si>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</si>
  <si>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</si>
  <si>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</si>
  <si>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</si>
  <si>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</si>
  <si>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</si>
  <si>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</si>
  <si>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</si>
  <si>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</si>
  <si>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</si>
  <si>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</si>
  <si>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</si>
  <si>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</si>
  <si>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</si>
  <si>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</si>
  <si>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</si>
  <si>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</si>
  <si>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</si>
  <si>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</si>
  <si>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</si>
  <si>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</si>
  <si>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</si>
  <si>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</si>
  <si>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</si>
  <si>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</si>
  <si>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</si>
  <si>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</si>
  <si>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</si>
  <si>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</si>
  <si>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</si>
  <si>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</si>
  <si>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</si>
  <si>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</si>
  <si>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</si>
  <si>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</si>
  <si>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</si>
  <si>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</si>
  <si>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</si>
  <si>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</si>
  <si>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</si>
  <si>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</si>
  <si>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</si>
  <si>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</si>
  <si>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</si>
  <si>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</si>
  <si>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</si>
  <si>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</si>
  <si>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</si>
  <si>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</si>
  <si>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</si>
  <si>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</si>
  <si>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</si>
  <si>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</si>
  <si>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</si>
  <si>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</si>
  <si>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</si>
  <si>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</si>
  <si>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</si>
  <si>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</si>
  <si>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</si>
  <si>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</si>
  <si>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</si>
  <si>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</si>
  <si>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</si>
  <si>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</si>
  <si>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</si>
  <si>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</si>
  <si>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</si>
  <si>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</si>
  <si>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</si>
  <si>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</si>
  <si>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</si>
  <si>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</si>
  <si>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</si>
  <si>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</si>
  <si>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</si>
  <si>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</si>
  <si>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</si>
  <si>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</si>
  <si>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</si>
  <si>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</si>
  <si>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</si>
  <si>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</si>
  <si>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</si>
  <si>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</si>
  <si>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</si>
  <si>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</si>
  <si>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</si>
  <si>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</si>
  <si>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</si>
  <si>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</si>
  <si>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</si>
  <si>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</si>
  <si>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</si>
  <si>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</si>
  <si>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</si>
  <si>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</si>
  <si>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</si>
  <si>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</si>
  <si>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</si>
  <si>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</si>
  <si>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</si>
  <si>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</si>
  <si>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</si>
  <si>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</si>
  <si>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</si>
  <si>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</si>
  <si>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</si>
  <si>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</si>
  <si>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</si>
  <si>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</si>
  <si>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</si>
  <si>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</si>
  <si>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</si>
  <si>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</si>
  <si>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</si>
  <si>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</si>
  <si>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</si>
  <si>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</si>
  <si>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</si>
  <si>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</si>
  <si>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</si>
  <si>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</si>
  <si>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</si>
  <si>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</si>
  <si>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</si>
  <si>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</si>
  <si>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</si>
  <si>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</si>
  <si>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</si>
  <si>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</si>
  <si>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</si>
  <si>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</si>
  <si>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</si>
  <si>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</si>
  <si>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</si>
  <si>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</si>
  <si>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</si>
  <si>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</si>
  <si>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</si>
  <si>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</si>
  <si>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</si>
  <si>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</si>
  <si>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</si>
  <si>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</si>
  <si>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</si>
  <si>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</si>
  <si>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</si>
  <si>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</si>
  <si>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</si>
  <si>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</si>
  <si>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</si>
  <si>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</si>
  <si>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</si>
  <si>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</si>
  <si>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</si>
  <si>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</si>
  <si>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</si>
  <si>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</si>
  <si>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</si>
  <si>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</si>
  <si>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</si>
  <si>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</si>
  <si>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</si>
  <si>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</si>
  <si>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</si>
  <si>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</si>
  <si>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</si>
  <si>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</si>
  <si>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</si>
  <si>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</si>
  <si>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</si>
  <si>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</si>
  <si>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</si>
  <si>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</si>
  <si>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</si>
  <si>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</si>
  <si>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</si>
  <si>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</si>
  <si>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</si>
  <si>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</si>
  <si>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</si>
  <si>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</si>
  <si>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</si>
  <si>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</si>
  <si>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</si>
  <si>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</si>
  <si>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</si>
  <si>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</si>
  <si>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</si>
  <si>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</si>
  <si>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</si>
  <si>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</si>
  <si>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</si>
  <si>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</si>
  <si>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</si>
  <si>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</si>
  <si>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</si>
  <si>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</si>
  <si>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</si>
  <si>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</si>
  <si>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</si>
  <si>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</si>
  <si>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</si>
  <si>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</si>
  <si>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</si>
  <si>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</si>
  <si>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</si>
  <si>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</si>
  <si>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</si>
  <si>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</si>
  <si>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</si>
  <si>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</si>
  <si>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</si>
  <si>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</si>
  <si>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</si>
  <si>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</si>
  <si>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</si>
  <si>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</si>
  <si>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</si>
  <si>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</si>
  <si>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</si>
  <si>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</si>
  <si>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</si>
  <si>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</si>
  <si>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</si>
  <si>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</si>
  <si>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</si>
  <si>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</si>
  <si>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</si>
  <si>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</si>
  <si>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</si>
  <si>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</si>
  <si>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</si>
  <si>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</si>
  <si>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</si>
  <si>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</si>
  <si>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</si>
  <si>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</si>
  <si>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</si>
  <si>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</si>
  <si>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</si>
  <si>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</si>
  <si>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</si>
  <si>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</si>
  <si>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</si>
  <si>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</si>
  <si>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</si>
  <si>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</si>
  <si>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</si>
  <si>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</si>
  <si>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</si>
  <si>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</si>
  <si>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</si>
  <si>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</si>
  <si>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</si>
  <si>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</si>
  <si>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</si>
  <si>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</si>
  <si>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</si>
  <si>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</si>
  <si>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</si>
  <si>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</si>
  <si>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</si>
  <si>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</si>
  <si>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</si>
  <si>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</si>
  <si>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</si>
  <si>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</si>
  <si>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</si>
  <si>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</si>
  <si>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</si>
  <si>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</si>
  <si>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</si>
  <si>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</si>
  <si>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</si>
  <si>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</si>
  <si>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</si>
  <si>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</si>
  <si>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</si>
  <si>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</si>
  <si>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</si>
  <si>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</si>
  <si>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</si>
  <si>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</si>
  <si>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</si>
  <si>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</si>
  <si>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</si>
  <si>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</si>
  <si>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</si>
  <si>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</si>
  <si>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</si>
  <si>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</si>
  <si>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</si>
  <si>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</si>
  <si>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</si>
  <si>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</si>
  <si>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</si>
  <si>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</si>
  <si>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</si>
  <si>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</si>
  <si>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</si>
  <si>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</si>
  <si>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</si>
  <si>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</si>
  <si>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</si>
  <si>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</si>
  <si>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</si>
  <si>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</si>
  <si>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</si>
  <si>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</si>
  <si>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</si>
  <si>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</si>
  <si>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</si>
  <si>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</si>
  <si>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</si>
  <si>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</si>
  <si>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</si>
  <si>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</si>
  <si>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</si>
  <si>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</si>
  <si>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</si>
  <si>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</si>
  <si>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</si>
  <si>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</si>
  <si>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</si>
  <si>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</si>
  <si>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</si>
  <si>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</si>
  <si>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</si>
  <si>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</si>
  <si>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</si>
  <si>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</si>
  <si>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</si>
  <si>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</si>
  <si>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</si>
  <si>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</si>
  <si>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</si>
  <si>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</si>
  <si>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</si>
  <si>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</si>
  <si>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</si>
  <si>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</si>
  <si>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</si>
  <si>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</si>
  <si>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</si>
  <si>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</si>
  <si>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</si>
  <si>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</si>
  <si>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</si>
  <si>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</si>
  <si>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</si>
  <si>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</si>
  <si>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</si>
  <si>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</si>
  <si>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</si>
  <si>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</si>
  <si>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</si>
  <si>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</si>
  <si>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</si>
  <si>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</si>
  <si>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</si>
  <si>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</si>
  <si>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</si>
  <si>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</si>
  <si>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</si>
  <si>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</si>
  <si>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</si>
  <si>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</si>
  <si>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</si>
  <si>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</si>
  <si>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</si>
  <si>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</si>
  <si>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</si>
  <si>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</si>
  <si>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</si>
  <si>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</si>
  <si>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</si>
  <si>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</si>
  <si>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</si>
  <si>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</si>
  <si>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</si>
  <si>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</si>
  <si>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</si>
  <si>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</si>
  <si>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</si>
  <si>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</si>
  <si>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</si>
  <si>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</si>
  <si>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</si>
  <si>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</si>
  <si>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</si>
  <si>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</si>
  <si>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</si>
  <si>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</si>
  <si>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</si>
  <si>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</si>
  <si>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</si>
  <si>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</si>
  <si>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</si>
  <si>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</si>
  <si>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</si>
  <si>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</si>
  <si>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</si>
  <si>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</si>
  <si>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</si>
  <si>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</si>
  <si>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</si>
  <si>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</si>
  <si>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</si>
  <si>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</si>
  <si>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</si>
  <si>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</si>
  <si>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</si>
  <si>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</si>
  <si>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</si>
  <si>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</si>
  <si>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</si>
  <si>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</si>
  <si>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</si>
  <si>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</si>
  <si>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</si>
  <si>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</si>
  <si>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</si>
  <si>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</si>
  <si>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</si>
  <si>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</si>
  <si>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</si>
  <si>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</si>
  <si>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</si>
  <si>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</si>
  <si>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</si>
  <si>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</si>
  <si>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</si>
  <si>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</si>
  <si>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</si>
  <si>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</si>
  <si>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</si>
  <si>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</si>
  <si>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</si>
  <si>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</si>
  <si>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</si>
  <si>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</si>
  <si>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</si>
  <si>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</si>
  <si>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</si>
  <si>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</si>
  <si>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</si>
  <si>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</si>
  <si>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</si>
  <si>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</si>
  <si>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</si>
  <si>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</si>
  <si>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</si>
  <si>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</si>
  <si>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</si>
  <si>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</si>
  <si>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</si>
  <si>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</si>
  <si>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</si>
  <si>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</si>
  <si>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</si>
  <si>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</si>
  <si>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</si>
  <si>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</si>
  <si>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</si>
  <si>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</si>
  <si>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</si>
  <si>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</si>
  <si>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</si>
  <si>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</si>
  <si>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</si>
  <si>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</si>
  <si>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</si>
  <si>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</si>
  <si>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</si>
  <si>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</si>
  <si>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</si>
  <si>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</si>
  <si>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</si>
  <si>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</si>
  <si>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</si>
  <si>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</si>
  <si>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</si>
  <si>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</si>
  <si>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</si>
  <si>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</si>
  <si>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</si>
  <si>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</si>
  <si>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</si>
  <si>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</si>
  <si>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</si>
  <si>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</si>
  <si>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</si>
  <si>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</si>
  <si>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</si>
  <si>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</si>
  <si>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</si>
  <si>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</si>
  <si>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</si>
  <si>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</si>
  <si>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</si>
  <si>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</si>
  <si>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</si>
  <si>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</si>
  <si>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</si>
  <si>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</si>
  <si>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</si>
  <si>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</si>
  <si>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</si>
  <si>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</si>
  <si>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</si>
  <si>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</si>
  <si>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</si>
  <si>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</si>
  <si>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</si>
  <si>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</si>
  <si>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</si>
  <si>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</si>
  <si>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</si>
  <si>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</si>
  <si>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</si>
  <si>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</si>
  <si>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</si>
  <si>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</si>
  <si>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</si>
  <si>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</si>
  <si>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</si>
  <si>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</si>
  <si>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</si>
  <si>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</si>
  <si>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</si>
  <si>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</si>
  <si>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</si>
  <si>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</si>
  <si>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</si>
  <si>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</si>
  <si>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</si>
  <si>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</si>
  <si>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</si>
  <si>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</si>
  <si>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</si>
  <si>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</si>
  <si>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</si>
  <si>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</si>
  <si>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</si>
  <si>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</si>
  <si>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</si>
  <si>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</si>
  <si>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</si>
  <si>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</si>
  <si>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</si>
  <si>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</si>
  <si>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</si>
  <si>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</si>
  <si>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</si>
  <si>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</si>
  <si>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</si>
  <si>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</si>
  <si>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</si>
  <si>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</si>
  <si>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</si>
  <si>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</si>
  <si>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</si>
  <si>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</si>
  <si>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</si>
  <si>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</si>
  <si>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</si>
  <si>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</si>
  <si>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</si>
  <si>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</si>
  <si>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</si>
  <si>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</si>
  <si>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</si>
  <si>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</si>
  <si>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</si>
  <si>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</si>
  <si>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</si>
  <si>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</si>
  <si>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</si>
  <si>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</si>
  <si>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</si>
  <si>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</si>
  <si>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</si>
  <si>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</si>
  <si>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</si>
  <si>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</si>
  <si>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</si>
  <si>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</si>
  <si>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</si>
  <si>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</si>
  <si>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</si>
  <si>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</si>
  <si>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</si>
  <si>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</si>
  <si>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</si>
  <si>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</si>
  <si>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</si>
  <si>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</si>
  <si>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</si>
  <si>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</si>
  <si>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</si>
  <si>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</si>
  <si>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</si>
  <si>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</si>
  <si>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</si>
  <si>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</si>
  <si>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</si>
  <si>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</si>
  <si>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</si>
  <si>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</si>
  <si>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</si>
  <si>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</si>
  <si>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</si>
  <si>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</si>
  <si>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</si>
  <si>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</si>
  <si>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</si>
  <si>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</si>
  <si>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</si>
  <si>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</si>
  <si>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</si>
  <si>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</si>
  <si>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</si>
  <si>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</si>
  <si>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</si>
  <si>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</si>
  <si>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</si>
  <si>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</si>
  <si>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</si>
  <si>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</si>
  <si>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</si>
  <si>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</si>
  <si>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</si>
  <si>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</si>
  <si>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</si>
  <si>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</si>
  <si>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</si>
  <si>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</si>
  <si>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</si>
  <si>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</si>
  <si>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</si>
  <si>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</si>
  <si>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</si>
  <si>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</si>
  <si>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</si>
  <si>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</si>
  <si>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</si>
  <si>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</si>
  <si>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</si>
  <si>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</si>
  <si>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</si>
  <si>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</si>
  <si>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</si>
  <si>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</si>
  <si>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</si>
  <si>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</si>
  <si>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</si>
  <si>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</si>
  <si>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</si>
  <si>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</si>
  <si>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</si>
  <si>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</si>
  <si>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</si>
  <si>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</si>
  <si>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</si>
  <si>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</si>
  <si>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</si>
  <si>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</si>
  <si>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</si>
  <si>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</si>
  <si>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</si>
  <si>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</si>
  <si>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</si>
  <si>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</si>
  <si>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</si>
  <si>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</si>
  <si>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</si>
  <si>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</si>
  <si>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</si>
  <si>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</si>
  <si>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</si>
  <si>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</si>
  <si>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</si>
  <si>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</si>
  <si>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</si>
  <si>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</si>
  <si>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</si>
  <si>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</si>
  <si>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</si>
  <si>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</si>
  <si>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</si>
  <si>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</si>
  <si>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</si>
  <si>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</si>
  <si>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</si>
  <si>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</si>
  <si>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</si>
  <si>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</si>
  <si>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</si>
  <si>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</si>
  <si>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</si>
  <si>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</si>
  <si>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</si>
  <si>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</si>
  <si>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</si>
  <si>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</si>
  <si>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</si>
  <si>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</si>
  <si>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</si>
  <si>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</si>
  <si>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</si>
  <si>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</si>
  <si>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</si>
  <si>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</si>
  <si>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</si>
  <si>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</si>
  <si>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</si>
  <si>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</si>
  <si>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</si>
  <si>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</si>
  <si>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</si>
  <si>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</si>
  <si>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</si>
  <si>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</si>
  <si>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</si>
  <si>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</si>
  <si>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</si>
  <si>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</si>
  <si>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</si>
  <si>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</si>
  <si>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</si>
  <si>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</si>
  <si>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</si>
  <si>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</si>
  <si>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</si>
  <si>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</si>
  <si>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</si>
  <si>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</si>
  <si>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</si>
  <si>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</si>
  <si>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</si>
  <si>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</si>
  <si>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</si>
  <si>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</si>
  <si>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</si>
  <si>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</si>
  <si>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</si>
  <si>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</si>
  <si>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</si>
  <si>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</si>
  <si>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</si>
  <si>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</si>
  <si>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</si>
  <si>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</si>
  <si>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</si>
  <si>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</si>
  <si>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</si>
  <si>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</si>
  <si>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</si>
  <si>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</si>
  <si>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</si>
  <si>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</si>
  <si>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</si>
  <si>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</si>
  <si>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</si>
  <si>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</si>
  <si>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</si>
  <si>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</si>
  <si>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</si>
  <si>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</si>
  <si>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</si>
  <si>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</si>
  <si>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</si>
  <si>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</si>
  <si>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</si>
  <si>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</si>
  <si>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</si>
  <si>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</si>
  <si>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</si>
  <si>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</si>
  <si>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</si>
  <si>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</si>
  <si>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</si>
  <si>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</si>
  <si>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</si>
  <si>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</si>
  <si>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</si>
  <si>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</si>
  <si>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</si>
  <si>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</si>
  <si>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</si>
  <si>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</si>
  <si>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</si>
  <si>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</si>
  <si>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</si>
  <si>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</si>
  <si>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</si>
  <si>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</si>
  <si>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</si>
  <si>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</si>
  <si>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</si>
  <si>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</si>
  <si>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</si>
  <si>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</si>
  <si>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</si>
  <si>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</si>
  <si>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</si>
  <si>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</si>
  <si>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</si>
  <si>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</si>
  <si>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</si>
  <si>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</si>
  <si>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</si>
  <si>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</si>
  <si>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</si>
  <si>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</si>
  <si>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</si>
  <si>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</si>
  <si>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</si>
  <si>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</si>
  <si>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</si>
  <si>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</si>
  <si>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</si>
  <si>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</si>
  <si>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</si>
  <si>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</si>
  <si>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</si>
  <si>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</si>
  <si>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</si>
  <si>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</si>
  <si>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</si>
  <si>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</si>
  <si>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</si>
  <si>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</si>
  <si>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</si>
  <si>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</si>
  <si>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</si>
  <si>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</si>
  <si>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</si>
  <si>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</si>
  <si>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</si>
  <si>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</si>
  <si>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</si>
  <si>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</si>
  <si>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</si>
  <si>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</si>
  <si>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</si>
  <si>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</si>
  <si>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</si>
  <si>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</si>
  <si>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</si>
  <si>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</si>
  <si>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</si>
  <si>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</si>
  <si>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</si>
  <si>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</si>
  <si>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</si>
  <si>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</si>
  <si>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</si>
  <si>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</si>
  <si>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</si>
  <si>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</si>
  <si>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</si>
  <si>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</si>
  <si>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</si>
  <si>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</si>
  <si>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</si>
  <si>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</si>
  <si>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</si>
  <si>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</si>
  <si>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</si>
  <si>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</si>
  <si>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</si>
  <si>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</si>
  <si>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</si>
  <si>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</si>
  <si>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</si>
  <si>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</si>
  <si>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</si>
  <si>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</si>
  <si>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</si>
  <si>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</si>
  <si>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</si>
  <si>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</si>
  <si>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</si>
  <si>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</si>
  <si>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</si>
  <si>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</si>
  <si>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</si>
  <si>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</si>
  <si>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</si>
  <si>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</si>
  <si>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</si>
  <si>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</si>
  <si>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</si>
  <si>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</si>
  <si>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</si>
  <si>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</si>
  <si>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</si>
  <si>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</si>
  <si>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</si>
  <si>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</si>
  <si>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</si>
  <si>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</si>
  <si>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</si>
  <si>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</si>
  <si>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</si>
  <si>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</si>
  <si>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</si>
  <si>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</si>
  <si>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</si>
  <si>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</si>
  <si>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</si>
  <si>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</si>
  <si>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</si>
  <si>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</si>
  <si>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</si>
  <si>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</si>
  <si>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</si>
  <si>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</si>
  <si>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</si>
  <si>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</si>
  <si>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</si>
  <si>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</si>
  <si>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</si>
  <si>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</si>
  <si>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</si>
  <si>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</si>
  <si>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</si>
  <si>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</si>
  <si>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</si>
  <si>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</si>
  <si>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</si>
  <si>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</si>
  <si>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</si>
  <si>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</si>
  <si>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</si>
  <si>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</si>
  <si>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</si>
  <si>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</si>
  <si>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</si>
  <si>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</si>
  <si>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</si>
  <si>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</si>
  <si>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</si>
  <si>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</si>
  <si>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</si>
  <si>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</si>
  <si>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</si>
  <si>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</si>
  <si>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</si>
  <si>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</si>
  <si>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</si>
  <si>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</si>
  <si>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</si>
  <si>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</si>
  <si>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</si>
  <si>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</si>
  <si>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</si>
  <si>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</si>
  <si>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</si>
  <si>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</si>
  <si>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</si>
  <si>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</si>
  <si>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</si>
  <si>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</si>
  <si>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</si>
  <si>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</si>
  <si>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</si>
  <si>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</si>
  <si>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</si>
  <si>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</si>
  <si>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</si>
  <si>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</si>
  <si>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</si>
  <si>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</si>
  <si>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</si>
  <si>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</si>
  <si>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</si>
  <si>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</si>
  <si>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</si>
  <si>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</si>
  <si>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</si>
  <si>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</si>
  <si>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</si>
  <si>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</si>
  <si>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</si>
  <si>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</si>
  <si>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</si>
  <si>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</si>
  <si>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</si>
  <si>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</si>
  <si>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</si>
  <si>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</si>
  <si>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</si>
  <si>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</si>
  <si>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</si>
  <si>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</si>
  <si>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</si>
  <si>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</si>
  <si>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</si>
  <si>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</si>
  <si>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</si>
  <si>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</si>
  <si>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</si>
  <si>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</si>
  <si>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</si>
  <si>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</si>
  <si>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</si>
  <si>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</si>
  <si>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</si>
  <si>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</si>
  <si>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</si>
  <si>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</si>
  <si>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</si>
  <si>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</si>
  <si>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</si>
  <si>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</si>
  <si>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</si>
  <si>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</si>
  <si>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</si>
  <si>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</si>
  <si>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</si>
  <si>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</si>
  <si>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</si>
  <si>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</si>
  <si>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</si>
  <si>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</si>
  <si>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</si>
  <si>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</si>
  <si>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</si>
  <si>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</si>
  <si>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</si>
  <si>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</si>
  <si>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</si>
  <si>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</si>
  <si>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</si>
  <si>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</si>
  <si>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</si>
  <si>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</si>
  <si>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</si>
  <si>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</si>
  <si>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</si>
  <si>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</si>
  <si>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</si>
  <si>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</si>
  <si>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</si>
  <si>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</si>
  <si>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</si>
  <si>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</si>
  <si>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</si>
  <si>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</si>
  <si>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</si>
  <si>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</si>
  <si>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</si>
  <si>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</si>
  <si>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</si>
  <si>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</si>
  <si>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</si>
  <si>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</si>
  <si>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</si>
  <si>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</si>
  <si>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</si>
  <si>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</si>
  <si>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</si>
  <si>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</si>
  <si>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</si>
  <si>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</si>
  <si>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</si>
  <si>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</si>
  <si>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</si>
  <si>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</si>
  <si>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</si>
  <si>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</si>
  <si>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</si>
  <si>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</si>
  <si>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</si>
  <si>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</si>
  <si>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</si>
  <si>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</si>
  <si>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</si>
  <si>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</si>
  <si>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</si>
  <si>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</si>
  <si>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</si>
  <si>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</si>
  <si>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</si>
  <si>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</si>
  <si>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</si>
  <si>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</si>
  <si>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</si>
  <si>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</si>
  <si>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</si>
  <si>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</si>
  <si>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</si>
  <si>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</si>
  <si>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</si>
  <si>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</si>
  <si>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</si>
  <si>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</si>
  <si>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</si>
  <si>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</si>
  <si>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</si>
  <si>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</si>
  <si>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</si>
  <si>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</si>
  <si>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</si>
  <si>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</si>
  <si>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</si>
  <si>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</si>
  <si>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</si>
  <si>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</si>
  <si>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</si>
  <si>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</si>
  <si>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</si>
  <si>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</si>
  <si>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</si>
  <si>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</si>
  <si>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</si>
  <si>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</si>
  <si>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</si>
  <si>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</si>
  <si>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</si>
  <si>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</si>
  <si>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</si>
  <si>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</si>
  <si>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</si>
  <si>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</si>
  <si>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</si>
  <si>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</si>
  <si>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</si>
  <si>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</si>
  <si>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</si>
  <si>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</si>
  <si>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</si>
  <si>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</si>
  <si>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</si>
  <si>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</si>
  <si>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</si>
  <si>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</si>
  <si>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</si>
  <si>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</si>
  <si>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</si>
  <si>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</si>
  <si>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</si>
  <si>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</si>
  <si>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</si>
  <si>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</si>
  <si>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</si>
  <si>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</si>
  <si>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</si>
  <si>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</si>
  <si>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</si>
  <si>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</si>
  <si>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</si>
  <si>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</si>
  <si>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</si>
  <si>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</si>
  <si>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</si>
  <si>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</si>
  <si>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</si>
  <si>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</si>
  <si>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</si>
  <si>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</si>
  <si>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</si>
  <si>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</si>
  <si>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</si>
  <si>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</si>
  <si>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</si>
  <si>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</si>
  <si>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</si>
  <si>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</si>
  <si>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</si>
  <si>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</si>
  <si>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</si>
  <si>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</si>
  <si>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</si>
  <si>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</si>
  <si>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</si>
  <si>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</si>
  <si>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</si>
  <si>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</si>
  <si>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</si>
  <si>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</si>
  <si>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</si>
  <si>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</si>
  <si>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</si>
  <si>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</si>
  <si>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</si>
  <si>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</si>
  <si>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</si>
  <si>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</si>
  <si>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</si>
  <si>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</si>
  <si>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</si>
  <si>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</si>
  <si>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</si>
  <si>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</si>
  <si>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</si>
  <si>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</si>
  <si>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</si>
  <si>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</si>
  <si>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</si>
  <si>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</si>
  <si>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</si>
  <si>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</si>
  <si>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</si>
  <si>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</si>
  <si>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</si>
  <si>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</si>
  <si>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</si>
  <si>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</si>
  <si>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</si>
  <si>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</si>
  <si>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</si>
  <si>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</si>
  <si>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</si>
  <si>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</si>
  <si>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</si>
  <si>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</si>
  <si>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</si>
  <si>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</si>
  <si>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</si>
  <si>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</si>
  <si>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</si>
  <si>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</si>
  <si>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</si>
  <si>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</si>
  <si>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</si>
  <si>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</si>
  <si>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</si>
  <si>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</si>
  <si>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</si>
  <si>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</si>
  <si>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</si>
  <si>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</si>
  <si>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</si>
  <si>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</si>
  <si>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</si>
  <si>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</si>
  <si>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</si>
  <si>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</si>
  <si>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</si>
  <si>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</si>
  <si>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</si>
  <si>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</si>
  <si>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</si>
  <si>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</si>
  <si>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</si>
  <si>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</si>
  <si>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</si>
  <si>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</si>
  <si>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</si>
  <si>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</si>
  <si>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</si>
  <si>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</si>
  <si>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</si>
  <si>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</si>
  <si>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</si>
  <si>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</si>
  <si>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</si>
  <si>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</si>
  <si>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</si>
  <si>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</si>
  <si>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</si>
  <si>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</si>
  <si>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</si>
  <si>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</si>
  <si>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</si>
  <si>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</si>
  <si>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</si>
  <si>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</si>
  <si>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</si>
  <si>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</si>
  <si>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</si>
  <si>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</si>
  <si>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</si>
  <si>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</si>
  <si>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</si>
  <si>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</si>
  <si>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</si>
  <si>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</si>
  <si>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</si>
  <si>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</si>
  <si>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</si>
  <si>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</si>
  <si>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</si>
  <si>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</si>
  <si>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</si>
  <si>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</si>
  <si>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</si>
  <si>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</si>
  <si>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</si>
  <si>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</si>
  <si>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</si>
  <si>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</si>
  <si>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</si>
  <si>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</si>
  <si>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</si>
  <si>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</si>
  <si>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</si>
  <si>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</si>
  <si>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</si>
  <si>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</si>
  <si>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</si>
  <si>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</si>
  <si>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</si>
  <si>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</si>
  <si>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</si>
  <si>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</si>
  <si>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</si>
  <si>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</si>
  <si>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</si>
  <si>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</si>
  <si>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</si>
  <si>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</si>
  <si>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</si>
  <si>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</si>
  <si>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</si>
  <si>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</si>
  <si>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</si>
  <si>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</si>
  <si>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</si>
  <si>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</si>
  <si>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</si>
  <si>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</si>
  <si>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</si>
  <si>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</si>
  <si>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</si>
  <si>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</si>
  <si>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</si>
  <si>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</si>
  <si>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</si>
  <si>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</si>
  <si>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</si>
  <si>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</si>
  <si>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</si>
  <si>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</si>
  <si>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</si>
  <si>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</si>
  <si>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</si>
  <si>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</si>
  <si>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</si>
  <si>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</si>
  <si>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</si>
  <si>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</si>
  <si>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</si>
  <si>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</si>
  <si>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</si>
  <si>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</si>
  <si>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</si>
  <si>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</si>
  <si>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</si>
  <si>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</si>
  <si>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</si>
  <si>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</si>
  <si>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</si>
  <si>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</si>
  <si>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</si>
  <si>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</si>
  <si>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</si>
  <si>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</si>
  <si>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</si>
  <si>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</si>
  <si>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</si>
  <si>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</si>
  <si>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</si>
  <si>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</si>
  <si>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</si>
  <si>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</si>
  <si>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</si>
  <si>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</si>
  <si>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</si>
  <si>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</si>
  <si>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</si>
  <si>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</si>
  <si>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</si>
  <si>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</si>
  <si>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</si>
  <si>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</si>
  <si>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</si>
  <si>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</si>
  <si>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</si>
  <si>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</si>
  <si>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</si>
  <si>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</si>
  <si>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</si>
  <si>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</si>
  <si>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</si>
  <si>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</si>
  <si>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</si>
  <si>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</si>
  <si>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</si>
  <si>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</si>
  <si>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</si>
  <si>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</si>
  <si>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</si>
  <si>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</si>
  <si>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</si>
  <si>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</si>
  <si>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</si>
  <si>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</si>
  <si>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</si>
  <si>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</si>
  <si>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</si>
  <si>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</si>
  <si>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</si>
  <si>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</si>
  <si>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</si>
  <si>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</si>
  <si>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</si>
  <si>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</si>
  <si>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</si>
  <si>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</si>
  <si>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</si>
  <si>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</si>
  <si>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</si>
  <si>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</si>
  <si>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</si>
  <si>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</si>
  <si>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</si>
  <si>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</si>
  <si>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</si>
  <si>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</si>
  <si>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</si>
  <si>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</si>
  <si>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</si>
  <si>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</si>
  <si>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</si>
  <si>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</si>
  <si>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</si>
  <si>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</si>
  <si>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</si>
  <si>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</si>
  <si>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</si>
  <si>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</si>
  <si>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</si>
  <si>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</si>
  <si>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</si>
  <si>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</si>
  <si>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</si>
  <si>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</si>
  <si>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</si>
  <si>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</si>
  <si>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</si>
  <si>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</si>
  <si>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</si>
  <si>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</si>
  <si>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</si>
  <si>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</si>
  <si>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</si>
  <si>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</si>
  <si>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</si>
  <si>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</si>
  <si>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</si>
  <si>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</si>
  <si>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</si>
  <si>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</si>
  <si>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</si>
  <si>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</si>
  <si>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</si>
  <si>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</si>
  <si>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</si>
  <si>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</si>
  <si>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</si>
  <si>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</si>
  <si>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</si>
  <si>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</si>
  <si>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</si>
  <si>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</si>
  <si>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</si>
  <si>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</si>
  <si>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</si>
  <si>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</si>
  <si>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</si>
  <si>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</si>
  <si>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</si>
  <si>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</si>
  <si>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</si>
  <si>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</si>
  <si>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</si>
  <si>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</si>
  <si>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</si>
  <si>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</si>
  <si>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</si>
  <si>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</si>
  <si>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</si>
  <si>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</si>
  <si>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</si>
  <si>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</si>
  <si>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</si>
  <si>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</si>
  <si>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</si>
  <si>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</si>
  <si>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</si>
  <si>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</si>
  <si>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</si>
  <si>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</si>
  <si>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</si>
  <si>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</si>
  <si>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</si>
  <si>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</si>
  <si>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</si>
  <si>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</si>
  <si>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</si>
  <si>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</si>
  <si>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</si>
  <si>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</si>
  <si>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</si>
  <si>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</si>
  <si>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</si>
  <si>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</si>
  <si>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</si>
  <si>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</si>
  <si>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</si>
  <si>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</si>
  <si>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</si>
  <si>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</si>
  <si>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</si>
  <si>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</si>
  <si>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</si>
  <si>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</si>
  <si>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</si>
  <si>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</si>
  <si>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</si>
  <si>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</si>
  <si>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</si>
  <si>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</si>
  <si>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</si>
  <si>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</si>
  <si>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</si>
  <si>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</si>
  <si>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</si>
  <si>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</si>
  <si>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</si>
  <si>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</si>
  <si>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</si>
  <si>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</si>
  <si>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</si>
  <si>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</si>
  <si>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</si>
  <si>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</si>
  <si>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</si>
  <si>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</si>
  <si>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</si>
  <si>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</si>
  <si>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</si>
  <si>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</si>
  <si>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</si>
  <si>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</si>
  <si>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</si>
  <si>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</si>
  <si>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</si>
  <si>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</si>
  <si>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</si>
  <si>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</si>
  <si>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</si>
  <si>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</si>
  <si>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</si>
  <si>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</si>
  <si>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</si>
  <si>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</si>
  <si>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</si>
  <si>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</si>
  <si>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</si>
  <si>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</si>
  <si>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</si>
  <si>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</si>
  <si>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</si>
  <si>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</si>
  <si>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</si>
  <si>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</si>
  <si>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</si>
  <si>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</si>
  <si>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</si>
  <si>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</si>
  <si>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</si>
  <si>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</si>
  <si>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</si>
  <si>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</si>
  <si>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</si>
  <si>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</si>
  <si>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</si>
  <si>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</si>
  <si>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</si>
  <si>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</si>
  <si>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</si>
  <si>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</si>
  <si>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</si>
  <si>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</si>
  <si>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</si>
  <si>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</si>
  <si>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</si>
  <si>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</si>
  <si>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</si>
  <si>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</si>
  <si>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</si>
  <si>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</si>
  <si>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</si>
  <si>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</si>
  <si>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</si>
  <si>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</si>
  <si>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</si>
  <si>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</si>
  <si>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</si>
  <si>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</si>
  <si>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</si>
  <si>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</si>
  <si>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</si>
  <si>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</si>
  <si>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</si>
  <si>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</si>
  <si>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</si>
  <si>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</si>
  <si>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</si>
  <si>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</si>
  <si>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</si>
  <si>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</si>
  <si>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</si>
  <si>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</si>
  <si>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</si>
  <si>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</si>
  <si>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</si>
  <si>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</si>
  <si>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</si>
  <si>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</si>
  <si>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</si>
  <si>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</si>
  <si>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</si>
  <si>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</si>
  <si>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</si>
  <si>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</si>
  <si>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</si>
  <si>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</si>
  <si>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</si>
  <si>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</si>
  <si>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</si>
  <si>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</si>
  <si>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</si>
  <si>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</si>
  <si>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</si>
  <si>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</si>
  <si>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</si>
  <si>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</si>
  <si>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</si>
  <si>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</si>
  <si>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</si>
  <si>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</si>
  <si>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</si>
  <si>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</si>
  <si>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</si>
  <si>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</si>
  <si>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</si>
  <si>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</si>
  <si>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</si>
  <si>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</si>
  <si>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</si>
  <si>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</si>
  <si>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</si>
  <si>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</si>
  <si>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</si>
  <si>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</si>
  <si>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</si>
  <si>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</si>
  <si>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</si>
  <si>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</si>
  <si>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</si>
  <si>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</si>
  <si>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</si>
  <si>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</si>
  <si>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</si>
  <si>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</si>
  <si>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</si>
  <si>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</si>
  <si>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</si>
  <si>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</si>
  <si>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</si>
  <si>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</si>
  <si>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</si>
  <si>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</si>
  <si>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</si>
  <si>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</si>
  <si>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</si>
  <si>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</si>
  <si>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</si>
  <si>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</si>
  <si>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</si>
  <si>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</si>
  <si>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</si>
  <si>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</si>
  <si>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</si>
  <si>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</si>
  <si>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</si>
  <si>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</si>
  <si>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</si>
  <si>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</si>
  <si>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</si>
  <si>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</si>
  <si>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</si>
  <si>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</si>
  <si>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</si>
  <si>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</si>
  <si>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</si>
  <si>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</si>
  <si>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</si>
  <si>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</si>
  <si>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</si>
  <si>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</si>
  <si>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</si>
  <si>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</si>
  <si>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</si>
  <si>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</si>
  <si>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</si>
  <si>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</si>
  <si>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</si>
  <si>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</si>
  <si>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</si>
  <si>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</si>
  <si>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</si>
  <si>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</si>
  <si>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</si>
  <si>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</si>
  <si>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</si>
  <si>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</si>
  <si>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</si>
  <si>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</si>
  <si>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</si>
  <si>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</si>
  <si>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</si>
  <si>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</si>
  <si>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</si>
  <si>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</si>
  <si>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</si>
  <si>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</si>
  <si>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</si>
  <si>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</si>
  <si>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</si>
  <si>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</si>
  <si>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</si>
  <si>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</si>
  <si>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</si>
  <si>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</si>
  <si>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</si>
  <si>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</si>
  <si>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</si>
  <si>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</si>
  <si>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</si>
  <si>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</si>
  <si>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</si>
  <si>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</si>
  <si>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</si>
  <si>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</si>
  <si>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</si>
  <si>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</si>
  <si>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</si>
  <si>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</si>
  <si>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</si>
  <si>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</si>
  <si>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</si>
  <si>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</si>
  <si>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</si>
  <si>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</si>
  <si>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</si>
  <si>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</si>
  <si>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</si>
  <si>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</si>
  <si>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</si>
  <si>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</si>
  <si>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</si>
  <si>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</si>
  <si>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</si>
  <si>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</si>
  <si>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</si>
  <si>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</si>
  <si>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</si>
  <si>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</si>
  <si>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</si>
  <si>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</si>
  <si>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</si>
  <si>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</si>
  <si>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</si>
  <si>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</si>
  <si>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</si>
  <si>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</si>
  <si>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</si>
  <si>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</si>
  <si>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</si>
  <si>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</si>
  <si>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</si>
  <si>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</si>
  <si>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</si>
  <si>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</si>
  <si>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</si>
  <si>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</si>
  <si>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</si>
  <si>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</si>
  <si>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</si>
  <si>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</si>
  <si>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</si>
  <si>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</si>
  <si>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</si>
  <si>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</si>
  <si>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</si>
  <si>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</si>
  <si>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</si>
  <si>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</si>
  <si>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</si>
  <si>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</si>
  <si>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</si>
  <si>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</si>
  <si>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</si>
  <si>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</si>
  <si>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</si>
  <si>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</si>
  <si>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</si>
  <si>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</si>
  <si>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</si>
  <si>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</si>
  <si>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</si>
  <si>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</si>
  <si>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</si>
  <si>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</si>
  <si>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</si>
  <si>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</si>
  <si>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</si>
  <si>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</si>
  <si>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</si>
  <si>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</si>
  <si>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</si>
  <si>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</si>
  <si>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</si>
  <si>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</si>
  <si>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</si>
  <si>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</si>
  <si>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</si>
  <si>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</si>
  <si>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</si>
  <si>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</si>
  <si>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</si>
  <si>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</si>
  <si>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</si>
  <si>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</si>
  <si>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</si>
  <si>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</si>
  <si>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</si>
  <si>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</si>
  <si>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</si>
  <si>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</si>
  <si>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</si>
  <si>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</si>
  <si>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</si>
  <si>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</si>
  <si>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</si>
  <si>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</si>
  <si>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</si>
  <si>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</si>
  <si>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</si>
  <si>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</si>
  <si>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</si>
  <si>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</si>
  <si>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</si>
  <si>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</si>
  <si>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</si>
  <si>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</si>
  <si>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</si>
  <si>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</si>
  <si>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</si>
  <si>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</si>
  <si>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</si>
  <si>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</si>
  <si>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</si>
  <si>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</si>
  <si>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</si>
  <si>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</si>
  <si>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</si>
  <si>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</si>
  <si>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</si>
  <si>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</si>
  <si>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</si>
  <si>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</si>
  <si>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</si>
  <si>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</si>
  <si>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</si>
  <si>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</si>
  <si>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</si>
  <si>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</si>
  <si>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</si>
  <si>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</si>
  <si>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</si>
  <si>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</si>
  <si>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</si>
  <si>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</si>
  <si>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</si>
  <si>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</si>
  <si>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</si>
  <si>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</si>
  <si>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</si>
  <si>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</si>
  <si>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</si>
  <si>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</si>
  <si>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</si>
  <si>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</si>
  <si>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</si>
  <si>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</si>
  <si>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</si>
  <si>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</si>
  <si>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</si>
  <si>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</si>
  <si>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</si>
  <si>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</si>
  <si>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</si>
  <si>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</si>
  <si>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</si>
  <si>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</si>
  <si>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</si>
  <si>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</si>
  <si>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</si>
  <si>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</si>
  <si>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</si>
  <si>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</si>
  <si>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</si>
  <si>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</si>
  <si>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</si>
  <si>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</si>
  <si>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</si>
  <si>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</si>
  <si>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</si>
  <si>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</si>
  <si>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</si>
  <si>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</si>
  <si>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</si>
  <si>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</si>
  <si>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</si>
  <si>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</si>
  <si>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</si>
  <si>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</si>
  <si>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</si>
  <si>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</si>
  <si>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</si>
  <si>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</si>
  <si>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</si>
  <si>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</si>
  <si>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</si>
  <si>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</si>
  <si>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</si>
  <si>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</si>
  <si>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</si>
  <si>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</si>
  <si>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</si>
  <si>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</si>
  <si>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</si>
  <si>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</si>
  <si>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</si>
  <si>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</si>
  <si>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</si>
  <si>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</si>
  <si>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</si>
  <si>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</si>
  <si>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Oct</t>
  </si>
  <si>
    <t>Nov</t>
  </si>
  <si>
    <t>Dec</t>
  </si>
  <si>
    <t>2020</t>
  </si>
  <si>
    <t>2021</t>
  </si>
  <si>
    <t>Years (Order Date)</t>
  </si>
  <si>
    <t>Months (Order Date)</t>
  </si>
  <si>
    <t>Arabica</t>
  </si>
  <si>
    <t>Excelsa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</si>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</sst>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409]* #,##0.00_);_([$$-409]* \(#,##0.00\);_([$$-409]* &quot;-&quot;??_);_(@_)"/>
    <numFmt numFmtId="168" formatCode="&quot;$&quot;#,##0"/>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rgb="FF3C1464"/>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3" fillId="0" borderId="0" xfId="0" applyNumberFormat="1" applyFont="1" applyAlignment="1">
      <alignment vertical="center"/>
    </xf>
    <xf numFmtId="166" fontId="0" fillId="0" borderId="0" xfId="0" applyNumberFormat="1"/>
    <xf numFmtId="167" fontId="3"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4" fillId="0" borderId="0" xfId="0" applyFont="1"/>
    <xf numFmtId="0" fontId="5" fillId="0" borderId="0" xfId="0" applyFont="1"/>
    <xf numFmtId="168" fontId="0" fillId="0" borderId="0" xfId="0" applyNumberFormat="1"/>
  </cellXfs>
  <cellStyles count="1">
    <cellStyle name="Normal" xfId="0" builtinId="0"/>
  </cellStyles>
  <dxfs count="15">
    <dxf>
      <font>
        <b/>
        <i val="0"/>
        <color theme="0"/>
        <name val="Calibri"/>
        <family val="2"/>
        <scheme val="minor"/>
      </font>
    </dxf>
    <dxf>
      <font>
        <b val="0"/>
        <i val="0"/>
        <sz val="11"/>
        <color theme="0"/>
        <name val="Calibri"/>
        <family val="2"/>
        <scheme val="minor"/>
      </font>
      <fill>
        <patternFill>
          <bgColor rgb="FF7030A0"/>
        </patternFill>
      </fil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4361BF47-095F-48E1-803F-0F89389E91CD}">
      <tableStyleElement type="wholeTable" dxfId="1"/>
      <tableStyleElement type="headerRow" dxfId="0"/>
    </tableStyle>
    <tableStyle name="Purple Timeline Style" pivot="0" table="0" count="8" xr9:uid="{574B2150-94C2-443C-8767-6D201D6E3D57}">
      <tableStyleElement type="wholeTable" dxfId="4"/>
      <tableStyleElement type="headerRow" dxfId="3"/>
    </tableStyle>
  </tableStyles>
  <colors>
    <mruColors>
      <color rgb="FF00DE64"/>
      <color rgb="FF69FFAD"/>
      <color rgb="FF0DFF7A"/>
      <color rgb="FF007A37"/>
      <color rgb="FF3C1464"/>
      <color rgb="FFD7BCF2"/>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TotalSales!$A$5:$B$9</c:f>
              <c:multiLvlStrCache>
                <c:ptCount val="5"/>
                <c:lvl>
                  <c:pt idx="0">
                    <c:v>Oct</c:v>
                  </c:pt>
                  <c:pt idx="1">
                    <c:v>Nov</c:v>
                  </c:pt>
                  <c:pt idx="2">
                    <c:v>Dec</c:v>
                  </c:pt>
                  <c:pt idx="3">
                    <c:v>Jan</c:v>
                  </c:pt>
                  <c:pt idx="4">
                    <c:v>Feb</c:v>
                  </c:pt>
                </c:lvl>
                <c:lvl>
                  <c:pt idx="0">
                    <c:v>2020</c:v>
                  </c:pt>
                  <c:pt idx="3">
                    <c:v>2021</c:v>
                  </c:pt>
                </c:lvl>
              </c:multiLvlStrCache>
            </c:multiLvlStrRef>
          </c:cat>
          <c:val>
            <c:numRef>
              <c:f>TotalSales!$C$5:$C$9</c:f>
              <c:numCache>
                <c:formatCode>#,##0</c:formatCode>
                <c:ptCount val="5"/>
                <c:pt idx="0">
                  <c:v>51.749999999999993</c:v>
                </c:pt>
                <c:pt idx="1">
                  <c:v>155.24999999999997</c:v>
                </c:pt>
                <c:pt idx="3">
                  <c:v>77.624999999999986</c:v>
                </c:pt>
                <c:pt idx="4">
                  <c:v>103.49999999999999</c:v>
                </c:pt>
              </c:numCache>
            </c:numRef>
          </c:val>
          <c:smooth val="0"/>
          <c:extLst>
            <c:ext xmlns:c16="http://schemas.microsoft.com/office/drawing/2014/chart" uri="{C3380CC4-5D6E-409C-BE32-E72D297353CC}">
              <c16:uniqueId val="{00000000-7CC0-40D6-A990-CC5CBF0089DF}"/>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TotalSales!$A$5:$B$9</c:f>
              <c:multiLvlStrCache>
                <c:ptCount val="5"/>
                <c:lvl>
                  <c:pt idx="0">
                    <c:v>Oct</c:v>
                  </c:pt>
                  <c:pt idx="1">
                    <c:v>Nov</c:v>
                  </c:pt>
                  <c:pt idx="2">
                    <c:v>Dec</c:v>
                  </c:pt>
                  <c:pt idx="3">
                    <c:v>Jan</c:v>
                  </c:pt>
                  <c:pt idx="4">
                    <c:v>Feb</c:v>
                  </c:pt>
                </c:lvl>
                <c:lvl>
                  <c:pt idx="0">
                    <c:v>2020</c:v>
                  </c:pt>
                  <c:pt idx="3">
                    <c:v>2021</c:v>
                  </c:pt>
                </c:lvl>
              </c:multiLvlStrCache>
            </c:multiLvlStrRef>
          </c:cat>
          <c:val>
            <c:numRef>
              <c:f>TotalSales!$D$5:$D$9</c:f>
              <c:numCache>
                <c:formatCode>#,##0</c:formatCode>
                <c:ptCount val="5"/>
                <c:pt idx="2">
                  <c:v>31.624999999999996</c:v>
                </c:pt>
                <c:pt idx="3">
                  <c:v>31.624999999999996</c:v>
                </c:pt>
              </c:numCache>
            </c:numRef>
          </c:val>
          <c:smooth val="0"/>
          <c:extLst>
            <c:ext xmlns:c16="http://schemas.microsoft.com/office/drawing/2014/chart" uri="{C3380CC4-5D6E-409C-BE32-E72D297353CC}">
              <c16:uniqueId val="{00000001-7CC0-40D6-A990-CC5CBF0089DF}"/>
            </c:ext>
          </c:extLst>
        </c:ser>
        <c:ser>
          <c:idx val="2"/>
          <c:order val="2"/>
          <c:tx>
            <c:strRef>
              <c:f>TotalSales!$E$3:$E$4</c:f>
              <c:strCache>
                <c:ptCount val="1"/>
                <c:pt idx="0">
                  <c:v>Robusta</c:v>
                </c:pt>
              </c:strCache>
            </c:strRef>
          </c:tx>
          <c:spPr>
            <a:ln w="28575" cap="rnd">
              <a:solidFill>
                <a:srgbClr val="00B050"/>
              </a:solidFill>
              <a:round/>
            </a:ln>
            <a:effectLst/>
          </c:spPr>
          <c:marker>
            <c:symbol val="none"/>
          </c:marker>
          <c:cat>
            <c:multiLvlStrRef>
              <c:f>TotalSales!$A$5:$B$9</c:f>
              <c:multiLvlStrCache>
                <c:ptCount val="5"/>
                <c:lvl>
                  <c:pt idx="0">
                    <c:v>Oct</c:v>
                  </c:pt>
                  <c:pt idx="1">
                    <c:v>Nov</c:v>
                  </c:pt>
                  <c:pt idx="2">
                    <c:v>Dec</c:v>
                  </c:pt>
                  <c:pt idx="3">
                    <c:v>Jan</c:v>
                  </c:pt>
                  <c:pt idx="4">
                    <c:v>Feb</c:v>
                  </c:pt>
                </c:lvl>
                <c:lvl>
                  <c:pt idx="0">
                    <c:v>2020</c:v>
                  </c:pt>
                  <c:pt idx="3">
                    <c:v>2021</c:v>
                  </c:pt>
                </c:lvl>
              </c:multiLvlStrCache>
            </c:multiLvlStrRef>
          </c:cat>
          <c:val>
            <c:numRef>
              <c:f>TotalSales!$E$5:$E$9</c:f>
              <c:numCache>
                <c:formatCode>#,##0</c:formatCode>
                <c:ptCount val="5"/>
                <c:pt idx="2">
                  <c:v>45.769999999999996</c:v>
                </c:pt>
                <c:pt idx="3">
                  <c:v>91.539999999999992</c:v>
                </c:pt>
              </c:numCache>
            </c:numRef>
          </c:val>
          <c:smooth val="0"/>
          <c:extLst>
            <c:ext xmlns:c16="http://schemas.microsoft.com/office/drawing/2014/chart" uri="{C3380CC4-5D6E-409C-BE32-E72D297353CC}">
              <c16:uniqueId val="{00000002-7CC0-40D6-A990-CC5CBF0089DF}"/>
            </c:ext>
          </c:extLst>
        </c:ser>
        <c:dLbls>
          <c:showLegendKey val="0"/>
          <c:showVal val="0"/>
          <c:showCatName val="0"/>
          <c:showSerName val="0"/>
          <c:showPercent val="0"/>
          <c:showBubbleSize val="0"/>
        </c:dLbls>
        <c:smooth val="0"/>
        <c:axId val="1973650416"/>
        <c:axId val="2051309744"/>
      </c:lineChart>
      <c:catAx>
        <c:axId val="19736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1309744"/>
        <c:crosses val="autoZero"/>
        <c:auto val="1"/>
        <c:lblAlgn val="ctr"/>
        <c:lblOffset val="100"/>
        <c:noMultiLvlLbl val="0"/>
      </c:catAx>
      <c:valAx>
        <c:axId val="205130974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6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alpha val="72157"/>
      </a:srgb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69FFA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A3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FAD"/>
          </a:solidFill>
          <a:ln w="25400">
            <a:solidFill>
              <a:schemeClr val="bg1"/>
            </a:solidFill>
          </a:ln>
          <a:effectLst/>
        </c:spPr>
      </c:pivotFmt>
      <c:pivotFmt>
        <c:idx val="10"/>
        <c:spPr>
          <a:solidFill>
            <a:srgbClr val="00DE64"/>
          </a:solidFill>
          <a:ln w="25400">
            <a:solidFill>
              <a:schemeClr val="bg1"/>
            </a:solidFill>
          </a:ln>
          <a:effectLst/>
        </c:spPr>
      </c:pivotFmt>
      <c:pivotFmt>
        <c:idx val="11"/>
        <c:spPr>
          <a:solidFill>
            <a:srgbClr val="007A37"/>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9FFAD"/>
              </a:solidFill>
              <a:ln w="25400">
                <a:solidFill>
                  <a:schemeClr val="bg1"/>
                </a:solidFill>
              </a:ln>
              <a:effectLst/>
            </c:spPr>
            <c:extLst>
              <c:ext xmlns:c16="http://schemas.microsoft.com/office/drawing/2014/chart" uri="{C3380CC4-5D6E-409C-BE32-E72D297353CC}">
                <c16:uniqueId val="{00000001-BD9D-4C41-B807-9C6B4FAFD39E}"/>
              </c:ext>
            </c:extLst>
          </c:dPt>
          <c:dPt>
            <c:idx val="1"/>
            <c:invertIfNegative val="0"/>
            <c:bubble3D val="0"/>
            <c:spPr>
              <a:solidFill>
                <a:srgbClr val="007A37"/>
              </a:solidFill>
              <a:ln w="25400">
                <a:solidFill>
                  <a:schemeClr val="bg1"/>
                </a:solidFill>
              </a:ln>
              <a:effectLst/>
            </c:spPr>
            <c:extLst>
              <c:ext xmlns:c16="http://schemas.microsoft.com/office/drawing/2014/chart" uri="{C3380CC4-5D6E-409C-BE32-E72D297353CC}">
                <c16:uniqueId val="{00000003-BD9D-4C41-B807-9C6B4FAFD39E}"/>
              </c:ext>
            </c:extLst>
          </c:dPt>
          <c:dPt>
            <c:idx val="2"/>
            <c:invertIfNegative val="0"/>
            <c:bubble3D val="0"/>
            <c:extLst>
              <c:ext xmlns:c16="http://schemas.microsoft.com/office/drawing/2014/chart" uri="{C3380CC4-5D6E-409C-BE32-E72D297353CC}">
                <c16:uniqueId val="{00000005-BD9D-4C41-B807-9C6B4FAFD3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Chart'!$A$4:$A$5</c:f>
              <c:strCache>
                <c:ptCount val="2"/>
                <c:pt idx="0">
                  <c:v>Ireland</c:v>
                </c:pt>
                <c:pt idx="1">
                  <c:v>United States</c:v>
                </c:pt>
              </c:strCache>
            </c:strRef>
          </c:cat>
          <c:val>
            <c:numRef>
              <c:f>'Country Bar Chart'!$B$4:$B$5</c:f>
              <c:numCache>
                <c:formatCode>"$"#,##0</c:formatCode>
                <c:ptCount val="2"/>
                <c:pt idx="0">
                  <c:v>31.624999999999996</c:v>
                </c:pt>
                <c:pt idx="1">
                  <c:v>557.05999999999995</c:v>
                </c:pt>
              </c:numCache>
            </c:numRef>
          </c:val>
          <c:extLst>
            <c:ext xmlns:c16="http://schemas.microsoft.com/office/drawing/2014/chart" uri="{C3380CC4-5D6E-409C-BE32-E72D297353CC}">
              <c16:uniqueId val="{00000006-BD9D-4C41-B807-9C6B4FAFD39E}"/>
            </c:ext>
          </c:extLst>
        </c:ser>
        <c:dLbls>
          <c:dLblPos val="outEnd"/>
          <c:showLegendKey val="0"/>
          <c:showVal val="1"/>
          <c:showCatName val="0"/>
          <c:showSerName val="0"/>
          <c:showPercent val="0"/>
          <c:showBubbleSize val="0"/>
        </c:dLbls>
        <c:gapWidth val="182"/>
        <c:axId val="142546656"/>
        <c:axId val="138799360"/>
      </c:barChart>
      <c:catAx>
        <c:axId val="14254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799360"/>
        <c:crosses val="autoZero"/>
        <c:auto val="1"/>
        <c:lblAlgn val="ctr"/>
        <c:lblOffset val="100"/>
        <c:noMultiLvlLbl val="0"/>
      </c:catAx>
      <c:valAx>
        <c:axId val="1387993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69FFA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A3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8CA-4E2D-8691-A3C3639FCABE}"/>
              </c:ext>
            </c:extLst>
          </c:dPt>
          <c:dPt>
            <c:idx val="1"/>
            <c:invertIfNegative val="0"/>
            <c:bubble3D val="0"/>
            <c:extLst>
              <c:ext xmlns:c16="http://schemas.microsoft.com/office/drawing/2014/chart" uri="{C3380CC4-5D6E-409C-BE32-E72D297353CC}">
                <c16:uniqueId val="{00000001-A8CA-4E2D-8691-A3C3639FCABE}"/>
              </c:ext>
            </c:extLst>
          </c:dPt>
          <c:dPt>
            <c:idx val="2"/>
            <c:invertIfNegative val="0"/>
            <c:bubble3D val="0"/>
            <c:extLst>
              <c:ext xmlns:c16="http://schemas.microsoft.com/office/drawing/2014/chart" uri="{C3380CC4-5D6E-409C-BE32-E72D297353CC}">
                <c16:uniqueId val="{00000002-A8CA-4E2D-8691-A3C3639FCA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Gerard Pirdy</c:v>
                </c:pt>
                <c:pt idx="1">
                  <c:v>Kynthia Berick</c:v>
                </c:pt>
                <c:pt idx="2">
                  <c:v>Annabel Antuk</c:v>
                </c:pt>
                <c:pt idx="3">
                  <c:v>Freda Hollows</c:v>
                </c:pt>
                <c:pt idx="4">
                  <c:v>Michale Delves</c:v>
                </c:pt>
              </c:strCache>
            </c:strRef>
          </c:cat>
          <c:val>
            <c:numRef>
              <c:f>'Top 5 Customers'!$B$4:$B$8</c:f>
              <c:numCache>
                <c:formatCode>"$"#,##0</c:formatCode>
                <c:ptCount val="5"/>
                <c:pt idx="0">
                  <c:v>51.749999999999993</c:v>
                </c:pt>
                <c:pt idx="1">
                  <c:v>77.624999999999986</c:v>
                </c:pt>
                <c:pt idx="2">
                  <c:v>91.539999999999992</c:v>
                </c:pt>
                <c:pt idx="3">
                  <c:v>103.49999999999999</c:v>
                </c:pt>
                <c:pt idx="4">
                  <c:v>155.24999999999997</c:v>
                </c:pt>
              </c:numCache>
            </c:numRef>
          </c:val>
          <c:extLst>
            <c:ext xmlns:c16="http://schemas.microsoft.com/office/drawing/2014/chart" uri="{C3380CC4-5D6E-409C-BE32-E72D297353CC}">
              <c16:uniqueId val="{00000003-A8CA-4E2D-8691-A3C3639FCABE}"/>
            </c:ext>
          </c:extLst>
        </c:ser>
        <c:dLbls>
          <c:dLblPos val="outEnd"/>
          <c:showLegendKey val="0"/>
          <c:showVal val="1"/>
          <c:showCatName val="0"/>
          <c:showSerName val="0"/>
          <c:showPercent val="0"/>
          <c:showBubbleSize val="0"/>
        </c:dLbls>
        <c:gapWidth val="182"/>
        <c:axId val="142546656"/>
        <c:axId val="138799360"/>
      </c:barChart>
      <c:catAx>
        <c:axId val="14254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799360"/>
        <c:crosses val="autoZero"/>
        <c:auto val="1"/>
        <c:lblAlgn val="ctr"/>
        <c:lblOffset val="100"/>
        <c:noMultiLvlLbl val="0"/>
      </c:catAx>
      <c:valAx>
        <c:axId val="1387993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69FFA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A37"/>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7652-4B5E-8117-22FE7ABC7592}"/>
              </c:ext>
            </c:extLst>
          </c:dPt>
          <c:dPt>
            <c:idx val="1"/>
            <c:invertIfNegative val="0"/>
            <c:bubble3D val="0"/>
            <c:extLst>
              <c:ext xmlns:c16="http://schemas.microsoft.com/office/drawing/2014/chart" uri="{C3380CC4-5D6E-409C-BE32-E72D297353CC}">
                <c16:uniqueId val="{00000003-7652-4B5E-8117-22FE7ABC7592}"/>
              </c:ext>
            </c:extLst>
          </c:dPt>
          <c:dPt>
            <c:idx val="2"/>
            <c:invertIfNegative val="0"/>
            <c:bubble3D val="0"/>
            <c:extLst>
              <c:ext xmlns:c16="http://schemas.microsoft.com/office/drawing/2014/chart" uri="{C3380CC4-5D6E-409C-BE32-E72D297353CC}">
                <c16:uniqueId val="{00000005-7652-4B5E-8117-22FE7ABC759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Gerard Pirdy</c:v>
                </c:pt>
                <c:pt idx="1">
                  <c:v>Kynthia Berick</c:v>
                </c:pt>
                <c:pt idx="2">
                  <c:v>Annabel Antuk</c:v>
                </c:pt>
                <c:pt idx="3">
                  <c:v>Freda Hollows</c:v>
                </c:pt>
                <c:pt idx="4">
                  <c:v>Michale Delves</c:v>
                </c:pt>
              </c:strCache>
            </c:strRef>
          </c:cat>
          <c:val>
            <c:numRef>
              <c:f>'Top 5 Customers'!$B$4:$B$8</c:f>
              <c:numCache>
                <c:formatCode>"$"#,##0</c:formatCode>
                <c:ptCount val="5"/>
                <c:pt idx="0">
                  <c:v>51.749999999999993</c:v>
                </c:pt>
                <c:pt idx="1">
                  <c:v>77.624999999999986</c:v>
                </c:pt>
                <c:pt idx="2">
                  <c:v>91.539999999999992</c:v>
                </c:pt>
                <c:pt idx="3">
                  <c:v>103.49999999999999</c:v>
                </c:pt>
                <c:pt idx="4">
                  <c:v>155.24999999999997</c:v>
                </c:pt>
              </c:numCache>
            </c:numRef>
          </c:val>
          <c:extLst>
            <c:ext xmlns:c16="http://schemas.microsoft.com/office/drawing/2014/chart" uri="{C3380CC4-5D6E-409C-BE32-E72D297353CC}">
              <c16:uniqueId val="{00000006-7652-4B5E-8117-22FE7ABC7592}"/>
            </c:ext>
          </c:extLst>
        </c:ser>
        <c:dLbls>
          <c:dLblPos val="outEnd"/>
          <c:showLegendKey val="0"/>
          <c:showVal val="1"/>
          <c:showCatName val="0"/>
          <c:showSerName val="0"/>
          <c:showPercent val="0"/>
          <c:showBubbleSize val="0"/>
        </c:dLbls>
        <c:gapWidth val="182"/>
        <c:axId val="142546656"/>
        <c:axId val="138799360"/>
      </c:barChart>
      <c:catAx>
        <c:axId val="14254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799360"/>
        <c:crosses val="autoZero"/>
        <c:auto val="1"/>
        <c:lblAlgn val="ctr"/>
        <c:lblOffset val="100"/>
        <c:noMultiLvlLbl val="0"/>
      </c:catAx>
      <c:valAx>
        <c:axId val="1387993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23F9BBFE-0D2D-4626-1DE4-6FE1A0DE29DC}"/>
            </a:ext>
          </a:extLst>
        </xdr:cNvPr>
        <xdr:cNvSpPr/>
      </xdr:nvSpPr>
      <xdr:spPr>
        <a:xfrm>
          <a:off x="125506" y="62753"/>
          <a:ext cx="15240000" cy="71717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16</xdr:col>
      <xdr:colOff>1</xdr:colOff>
      <xdr:row>27</xdr:row>
      <xdr:rowOff>0</xdr:rowOff>
    </xdr:from>
    <xdr:to>
      <xdr:col>26</xdr:col>
      <xdr:colOff>1</xdr:colOff>
      <xdr:row>39</xdr:row>
      <xdr:rowOff>158226</xdr:rowOff>
    </xdr:to>
    <xdr:graphicFrame macro="">
      <xdr:nvGraphicFramePr>
        <xdr:cNvPr id="5" name="Chart 4">
          <a:extLst>
            <a:ext uri="{FF2B5EF4-FFF2-40B4-BE49-F238E27FC236}">
              <a16:creationId xmlns:a16="http://schemas.microsoft.com/office/drawing/2014/main" id="{EDC162AC-0ECE-45D5-A5C6-1EDFC3F9D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17930</xdr:rowOff>
    </xdr:from>
    <xdr:to>
      <xdr:col>18</xdr:col>
      <xdr:colOff>0</xdr:colOff>
      <xdr:row>14</xdr:row>
      <xdr:rowOff>134470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E8C86A4-88C9-49B5-A235-6212AE80F08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60612"/>
              <a:ext cx="9941859" cy="14343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17</xdr:row>
      <xdr:rowOff>90992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4E6A9BE7-E56D-43A8-85C7-75F8525463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08541" y="1622612"/>
              <a:ext cx="1828800" cy="9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8964</xdr:colOff>
      <xdr:row>10</xdr:row>
      <xdr:rowOff>35857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3A366D6-9AD2-47C5-AD8F-5B2E131D16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91483" y="842682"/>
              <a:ext cx="3854822" cy="75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8965</xdr:rowOff>
    </xdr:from>
    <xdr:to>
      <xdr:col>22</xdr:col>
      <xdr:colOff>0</xdr:colOff>
      <xdr:row>17</xdr:row>
      <xdr:rowOff>53788</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4C61A0E-7D42-491C-9315-4F7DCA4EB0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91482" y="1631577"/>
              <a:ext cx="1828800" cy="887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89647</xdr:rowOff>
    </xdr:from>
    <xdr:to>
      <xdr:col>26</xdr:col>
      <xdr:colOff>1</xdr:colOff>
      <xdr:row>26</xdr:row>
      <xdr:rowOff>0</xdr:rowOff>
    </xdr:to>
    <xdr:graphicFrame macro="">
      <xdr:nvGraphicFramePr>
        <xdr:cNvPr id="10" name="Chart 9">
          <a:extLst>
            <a:ext uri="{FF2B5EF4-FFF2-40B4-BE49-F238E27FC236}">
              <a16:creationId xmlns:a16="http://schemas.microsoft.com/office/drawing/2014/main" id="{FF4F4342-FCB8-4402-A4FD-09946B5EB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179293</xdr:rowOff>
    </xdr:from>
    <xdr:to>
      <xdr:col>15</xdr:col>
      <xdr:colOff>0</xdr:colOff>
      <xdr:row>39</xdr:row>
      <xdr:rowOff>179293</xdr:rowOff>
    </xdr:to>
    <xdr:graphicFrame macro="">
      <xdr:nvGraphicFramePr>
        <xdr:cNvPr id="11" name="Chart 10">
          <a:extLst>
            <a:ext uri="{FF2B5EF4-FFF2-40B4-BE49-F238E27FC236}">
              <a16:creationId xmlns:a16="http://schemas.microsoft.com/office/drawing/2014/main" id="{3C411505-276B-46FF-A1C6-AF56321AB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320040</xdr:colOff>
      <xdr:row>3</xdr:row>
      <xdr:rowOff>15240</xdr:rowOff>
    </xdr:from>
    <xdr:to>
      <xdr:col>15</xdr:col>
      <xdr:colOff>7620</xdr:colOff>
      <xdr:row>21</xdr:row>
      <xdr:rowOff>41910</xdr:rowOff>
    </xdr:to>
    <xdr:graphicFrame macro="">
      <xdr:nvGraphicFramePr>
        <xdr:cNvPr id="2" name="Chart 1">
          <a:extLst>
            <a:ext uri="{FF2B5EF4-FFF2-40B4-BE49-F238E27FC236}">
              <a16:creationId xmlns:a16="http://schemas.microsoft.com/office/drawing/2014/main" id="{48688241-4604-47BA-A1C3-98D1147DA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er Loest" refreshedDate="45338.528307175926" createdVersion="8" refreshedVersion="8" minRefreshableVersion="3" recordCount="1000" xr:uid="{B3972BBF-91C8-45CB-9A63-1483CB266037}">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95701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19C8F-5C4A-44AE-BCDC-7825747E7FF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E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2"/>
      <x v="10"/>
    </i>
    <i r="1">
      <x v="11"/>
    </i>
    <i r="1">
      <x v="12"/>
    </i>
    <i>
      <x v="3"/>
      <x v="1"/>
    </i>
    <i r="1">
      <x v="2"/>
    </i>
  </rowItems>
  <colFields count="1">
    <field x="13"/>
  </colFields>
  <colItems count="3">
    <i>
      <x/>
    </i>
    <i>
      <x v="1"/>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4075"/>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69FEC-4B10-4297-821D-1F39C8EA95B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1"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4075"/>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C0FCC0-4E7A-4ECA-85F6-C4DB81AAD5A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50"/>
    </i>
    <i>
      <x v="516"/>
    </i>
    <i>
      <x v="48"/>
    </i>
    <i>
      <x v="333"/>
    </i>
    <i>
      <x v="608"/>
    </i>
  </rowItems>
  <colItems count="1">
    <i/>
  </colItems>
  <dataFields count="1">
    <dataField name="Sum of Sales" fld="12" baseField="7" baseItem="1" numFmtId="168"/>
  </dataFields>
  <chartFormats count="6">
    <chartFormat chart="4"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8" name="Order Date">
      <autoFilter ref="A1">
        <filterColumn colId="0">
          <customFilters and="1">
            <customFilter operator="greaterThanOrEqual" val="44075"/>
            <customFilter operator="lessThanOrEqual" val="44286"/>
          </customFilters>
        </filterColumn>
      </autoFilter>
      <extLst>
        <ext xmlns:x15="http://schemas.microsoft.com/office/spreadsheetml/2010/11/main" uri="{0605FD5F-26C8-4aeb-8148-2DB25E43C511}">
          <x15:pivotFilter useWholeDay="1"/>
        </ext>
      </extLst>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456918-A3C5-41B3-9D9A-A1A55C080E71}" sourceName="Size">
  <pivotTables>
    <pivotTable tabId="18" name="TotalSales"/>
    <pivotTable tabId="19" name="TotalSales"/>
    <pivotTable tabId="20" name="TotalSales"/>
  </pivotTables>
  <data>
    <tabular pivotCacheId="795701467">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D814B6-CB64-410D-B88D-7A09D291FF50}" sourceName="Roast Type Name">
  <pivotTables>
    <pivotTable tabId="18" name="TotalSales"/>
    <pivotTable tabId="19" name="TotalSales"/>
    <pivotTable tabId="20" name="TotalSales"/>
  </pivotTables>
  <data>
    <tabular pivotCacheId="795701467">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36F5F3-4403-48A1-8C59-1F1FAA20AE49}" sourceName="Loyalty Card">
  <pivotTables>
    <pivotTable tabId="18" name="TotalSales"/>
    <pivotTable tabId="19" name="TotalSales"/>
    <pivotTable tabId="20" name="TotalSales"/>
  </pivotTables>
  <data>
    <tabular pivotCacheId="79570146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C291AD-0356-4B8F-8613-133B21ED7430}" cache="Slicer_Size" caption="Size" columnCount="2" style="Purple Slicer" rowHeight="234950"/>
  <slicer name="Roast Type Name" xr10:uid="{3847941F-AD10-43F9-8EA0-3604B42D898F}" cache="Slicer_Roast_Type_Name" caption="Roast Type Name" columnCount="3" style="Purple Slicer" rowHeight="234950"/>
  <slicer name="Loyalty Card" xr10:uid="{4DD1158F-584F-4853-8C81-BA4F3457B9E9}"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CE401F-3853-4DB0-90C2-1321E81A9132}" name="Orders_Table" displayName="Orders_Table" ref="A1:P1001" totalsRowShown="0">
  <autoFilter ref="A1:P1001" xr:uid="{7ACE401F-3853-4DB0-90C2-1321E81A9132}"/>
  <tableColumns count="16">
    <tableColumn id="1" xr3:uid="{35CC0BAE-3D38-423F-B759-6E4E6D34B141}" name="Order ID" dataDxfId="14"/>
    <tableColumn id="2" xr3:uid="{A8A35187-FA56-4EB5-93FD-79325218FBDB}" name="Order Date" dataDxfId="13"/>
    <tableColumn id="3" xr3:uid="{A6A8D665-9F5A-4913-BB77-F971DD309949}" name="Customer ID" dataDxfId="12"/>
    <tableColumn id="4" xr3:uid="{A9D39EEC-2CCA-4622-A90F-8BA197443262}" name="Product ID"/>
    <tableColumn id="5" xr3:uid="{42F088A7-C446-4274-97FB-92A6BD351A03}" name="Quantity" dataDxfId="11"/>
    <tableColumn id="6" xr3:uid="{5B9B77A7-AAF9-4A87-8986-ECC1F764473A}" name="Customer Name" dataDxfId="10">
      <calculatedColumnFormula>_xlfn.XLOOKUP(C2,customers!$A$1:$A$1001,customers!$B$1:$B$1001,,0)</calculatedColumnFormula>
    </tableColumn>
    <tableColumn id="7" xr3:uid="{75EA7F91-DB46-46B7-9DBA-A3B54E5F5324}" name="Email" dataDxfId="9">
      <calculatedColumnFormula>IF(_xlfn.XLOOKUP(C2,customers!$A$1:$A$1001,customers!$C$1:$C$1001,,0)=0,"",(_xlfn.XLOOKUP(C2,customers!$A$1:$A$1001,customers!$C$1:$C$1001,,0)))</calculatedColumnFormula>
    </tableColumn>
    <tableColumn id="8" xr3:uid="{92A9A387-AA5B-4B7E-B058-DFE1456690DF}" name="Country" dataDxfId="8">
      <calculatedColumnFormula>_xlfn.XLOOKUP(C2,customers!$A$1:$A$1001,customers!$G$1:$G$1001,,0)</calculatedColumnFormula>
    </tableColumn>
    <tableColumn id="9" xr3:uid="{2BD65D66-1FAA-4569-BCF0-330EBB2B3C94}" name="Coffee Type">
      <calculatedColumnFormula>INDEX(products!$A$1:$G$49,MATCH($D2,products!$A$1:$A$49,0),MATCH(orders!I$1,products!$A$1:$G$1,0))</calculatedColumnFormula>
    </tableColumn>
    <tableColumn id="10" xr3:uid="{B07637B0-30C8-4127-8B81-386934858C8D}" name="Roast Type">
      <calculatedColumnFormula>INDEX(products!$A$1:$G$49,MATCH($D2,products!$A$1:$A$49,0),MATCH(orders!J$1,products!$A$1:$G$1,0))</calculatedColumnFormula>
    </tableColumn>
    <tableColumn id="11" xr3:uid="{FC3951D2-4919-4A06-AC0D-63104F84C2DF}" name="Size" dataDxfId="7">
      <calculatedColumnFormula>INDEX(products!$A$1:$G$49,MATCH($D2,products!$A$1:$A$49,0),MATCH(orders!K$1,products!$A$1:$G$1,0))</calculatedColumnFormula>
    </tableColumn>
    <tableColumn id="12" xr3:uid="{60283EF6-F3E9-464D-825C-7D7FD817B66F}" name="Unit Price" dataDxfId="6">
      <calculatedColumnFormula>INDEX(products!$A$1:$G$49,MATCH($D2,products!$A$1:$A$49,0),MATCH(orders!L$1,products!$A$1:$G$1,0))</calculatedColumnFormula>
    </tableColumn>
    <tableColumn id="13" xr3:uid="{805C9934-0CAA-40E3-82C3-EAF36952D013}" name="Sales" dataDxfId="5">
      <calculatedColumnFormula>L2*E2</calculatedColumnFormula>
    </tableColumn>
    <tableColumn id="14" xr3:uid="{F28FBF3B-3924-4F33-B9C7-F5F99B081C66}" name="Coffee Type Name">
      <calculatedColumnFormula>IF(I2="Rob","Robusta",IF(I2="Exc","Excelsa",IF(I2="Ara","Arabica",IF(I2="Lib","Liberica"))))</calculatedColumnFormula>
    </tableColumn>
    <tableColumn id="15" xr3:uid="{429CB673-1FF8-4B91-BD3E-90222160EB78}" name="Roast Type Name">
      <calculatedColumnFormula>IF(J2="M","Medium",IF(J2="L","Light",IF(J2="D","Dark")))</calculatedColumnFormula>
    </tableColumn>
    <tableColumn id="16" xr3:uid="{0DDF626A-7B29-46C0-9018-4D0FFD51C08E}" name="Loyalty Card" dataDxfId="2">
      <calculatedColumnFormula>_xlfn.XLOOKUP(Orders_Table[[#This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40B1DF-266A-42CD-A102-EA0DD6AE81B9}" sourceName="Order Date">
  <pivotTables>
    <pivotTable tabId="18" name="TotalSales"/>
    <pivotTable tabId="19" name="TotalSales"/>
    <pivotTable tabId="20" name="TotalSales"/>
  </pivotTables>
  <state minimalRefreshVersion="6" lastRefreshVersion="6" pivotCacheId="795701467" filterType="dateBetween">
    <selection startDate="2020-09-01T00:00:00" endDate="2021-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4C98C5-9DCD-4918-BFAB-C8BDBEDD1430}" cache="NativeTimeline_Order_Date" caption="Order Date" level="2" selectionLevel="2" scrollPosition="2020-01-2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2A5-19E6-4182-830A-E131CB8CCCDF}">
  <dimension ref="A1:A27"/>
  <sheetViews>
    <sheetView showGridLines="0" tabSelected="1" zoomScale="85" zoomScaleNormal="85" workbookViewId="0">
      <selection activeCell="AC12" sqref="AC12"/>
    </sheetView>
  </sheetViews>
  <sheetFormatPr defaultRowHeight="14.4" x14ac:dyDescent="0.3"/>
  <cols>
    <col min="1" max="1" width="1.77734375" customWidth="1"/>
    <col min="16" max="16" width="2.77734375" customWidth="1"/>
    <col min="19" max="19" width="3.21875" customWidth="1"/>
    <col min="23" max="23" width="2.77734375" customWidth="1"/>
  </cols>
  <sheetData>
    <row r="1" spans="1:1" ht="4.95" customHeight="1" x14ac:dyDescent="0.3">
      <c r="A1" t="s">
        <v>6211</v>
      </c>
    </row>
    <row r="6" spans="1:1" ht="4.95" customHeight="1" x14ac:dyDescent="0.3"/>
    <row r="11" spans="1:1" ht="4.95" customHeight="1" x14ac:dyDescent="0.3"/>
    <row r="16" spans="1:1" ht="4.95" customHeight="1" x14ac:dyDescent="0.3"/>
    <row r="17"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982DA-AEF9-4F59-BF6F-FDEBB24270E2}">
  <dimension ref="A2:O9"/>
  <sheetViews>
    <sheetView workbookViewId="0">
      <selection activeCell="B7" sqref="B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6" width="7.88671875" bestFit="1" customWidth="1"/>
  </cols>
  <sheetData>
    <row r="2" spans="1:15" x14ac:dyDescent="0.3">
      <c r="O2" s="12"/>
    </row>
    <row r="3" spans="1:15" x14ac:dyDescent="0.3">
      <c r="A3" s="10" t="s">
        <v>6210</v>
      </c>
      <c r="C3" s="10" t="s">
        <v>6196</v>
      </c>
    </row>
    <row r="4" spans="1:15" x14ac:dyDescent="0.3">
      <c r="A4" s="10" t="s">
        <v>6205</v>
      </c>
      <c r="B4" s="10" t="s">
        <v>6206</v>
      </c>
      <c r="C4" t="s">
        <v>6207</v>
      </c>
      <c r="D4" t="s">
        <v>6208</v>
      </c>
      <c r="E4" t="s">
        <v>6209</v>
      </c>
    </row>
    <row r="5" spans="1:15" x14ac:dyDescent="0.3">
      <c r="A5" t="s">
        <v>6203</v>
      </c>
      <c r="B5" t="s">
        <v>6200</v>
      </c>
      <c r="C5" s="11">
        <v>51.749999999999993</v>
      </c>
      <c r="D5" s="11"/>
      <c r="E5" s="11"/>
    </row>
    <row r="6" spans="1:15" x14ac:dyDescent="0.3">
      <c r="B6" t="s">
        <v>6201</v>
      </c>
      <c r="C6" s="11">
        <v>155.24999999999997</v>
      </c>
      <c r="D6" s="11"/>
      <c r="E6" s="11"/>
    </row>
    <row r="7" spans="1:15" x14ac:dyDescent="0.3">
      <c r="B7" t="s">
        <v>6202</v>
      </c>
      <c r="C7" s="11"/>
      <c r="D7" s="11">
        <v>31.624999999999996</v>
      </c>
      <c r="E7" s="11">
        <v>45.769999999999996</v>
      </c>
    </row>
    <row r="8" spans="1:15" x14ac:dyDescent="0.3">
      <c r="A8" t="s">
        <v>6204</v>
      </c>
      <c r="B8" t="s">
        <v>6198</v>
      </c>
      <c r="C8" s="11">
        <v>77.624999999999986</v>
      </c>
      <c r="D8" s="11">
        <v>31.624999999999996</v>
      </c>
      <c r="E8" s="11">
        <v>91.539999999999992</v>
      </c>
    </row>
    <row r="9" spans="1:15" x14ac:dyDescent="0.3">
      <c r="B9" t="s">
        <v>6199</v>
      </c>
      <c r="C9" s="11">
        <v>103.49999999999999</v>
      </c>
      <c r="D9" s="11"/>
      <c r="E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84B1-7AAB-4F2F-A2DD-8345D79E3200}">
  <dimension ref="A2:O5"/>
  <sheetViews>
    <sheetView workbookViewId="0">
      <selection activeCell="B5" sqref="B5"/>
    </sheetView>
  </sheetViews>
  <sheetFormatPr defaultRowHeight="14.4" x14ac:dyDescent="0.3"/>
  <cols>
    <col min="1" max="1" width="11.88671875" bestFit="1" customWidth="1"/>
    <col min="2" max="2" width="11.6640625" bestFit="1" customWidth="1"/>
    <col min="3" max="3" width="7.44140625" bestFit="1" customWidth="1"/>
    <col min="4" max="6" width="7.88671875" bestFit="1" customWidth="1"/>
  </cols>
  <sheetData>
    <row r="2" spans="1:15" x14ac:dyDescent="0.3">
      <c r="O2" s="12"/>
    </row>
    <row r="3" spans="1:15" x14ac:dyDescent="0.3">
      <c r="A3" s="10" t="s">
        <v>7</v>
      </c>
      <c r="B3" t="s">
        <v>6210</v>
      </c>
    </row>
    <row r="4" spans="1:15" x14ac:dyDescent="0.3">
      <c r="A4" t="s">
        <v>318</v>
      </c>
      <c r="B4" s="14">
        <v>31.624999999999996</v>
      </c>
    </row>
    <row r="5" spans="1:15" x14ac:dyDescent="0.3">
      <c r="A5" t="s">
        <v>19</v>
      </c>
      <c r="B5" s="14">
        <v>557.05999999999995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CB62-5253-45E6-AA6E-CC612FE784F8}">
  <dimension ref="A2:O8"/>
  <sheetViews>
    <sheetView workbookViewId="0">
      <selection activeCell="B21" sqref="B21"/>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2" spans="1:15" x14ac:dyDescent="0.3">
      <c r="O2" s="12"/>
    </row>
    <row r="3" spans="1:15" x14ac:dyDescent="0.3">
      <c r="A3" s="10" t="s">
        <v>4</v>
      </c>
      <c r="B3" t="s">
        <v>6210</v>
      </c>
    </row>
    <row r="4" spans="1:15" x14ac:dyDescent="0.3">
      <c r="A4" t="s">
        <v>1330</v>
      </c>
      <c r="B4" s="14">
        <v>51.749999999999993</v>
      </c>
    </row>
    <row r="5" spans="1:15" x14ac:dyDescent="0.3">
      <c r="A5" t="s">
        <v>2896</v>
      </c>
      <c r="B5" s="14">
        <v>77.624999999999986</v>
      </c>
    </row>
    <row r="6" spans="1:15" x14ac:dyDescent="0.3">
      <c r="A6" t="s">
        <v>616</v>
      </c>
      <c r="B6" s="14">
        <v>91.539999999999992</v>
      </c>
    </row>
    <row r="7" spans="1:15" x14ac:dyDescent="0.3">
      <c r="A7" t="s">
        <v>2970</v>
      </c>
      <c r="B7" s="14">
        <v>103.49999999999999</v>
      </c>
    </row>
    <row r="8" spans="1:15" x14ac:dyDescent="0.3">
      <c r="A8" t="s">
        <v>5776</v>
      </c>
      <c r="B8" s="14">
        <v>155.24999999999997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style="7" bestFit="1" customWidth="1"/>
    <col min="12" max="12" width="12.109375" style="9" customWidth="1"/>
    <col min="13" max="13" width="8.88671875" style="9" bestFit="1" customWidth="1"/>
    <col min="14" max="14" width="18.109375" customWidth="1"/>
    <col min="15" max="15" width="17.21875" customWidth="1"/>
    <col min="16" max="16" width="14.6640625" bestFit="1" customWidth="1"/>
  </cols>
  <sheetData>
    <row r="1" spans="1:16" s="4" customFormat="1" x14ac:dyDescent="0.3">
      <c r="A1" s="3" t="s">
        <v>0</v>
      </c>
      <c r="B1" s="3" t="s">
        <v>1</v>
      </c>
      <c r="C1" s="3" t="s">
        <v>3</v>
      </c>
      <c r="D1" s="3" t="s">
        <v>11</v>
      </c>
      <c r="E1" s="3" t="s">
        <v>14</v>
      </c>
      <c r="F1" s="3" t="s">
        <v>4</v>
      </c>
      <c r="G1" s="3" t="s">
        <v>2</v>
      </c>
      <c r="H1" s="3" t="s">
        <v>7</v>
      </c>
      <c r="I1" s="3" t="s">
        <v>9</v>
      </c>
      <c r="J1" s="3" t="s">
        <v>10</v>
      </c>
      <c r="K1" s="6" t="s">
        <v>12</v>
      </c>
      <c r="L1" s="8" t="s">
        <v>13</v>
      </c>
      <c r="M1" s="8" t="s">
        <v>15</v>
      </c>
      <c r="N1" s="3" t="s">
        <v>6196</v>
      </c>
      <c r="O1" s="3" t="s">
        <v>6197</v>
      </c>
      <c r="P1" s="13"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7">
        <f>INDEX(products!$A$1:$G$49,MATCH($D2,products!$A$1:$A$49,0),MATCH(orders!K$1,products!$A$1:$G$1,0))</f>
        <v>1</v>
      </c>
      <c r="L2" s="9">
        <f>INDEX(products!$A$1:$G$49,MATCH($D2,products!$A$1:$A$49,0),MATCH(orders!L$1,products!$A$1:$G$1,0))</f>
        <v>9.9499999999999993</v>
      </c>
      <c r="M2" s="9">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7">
        <f>INDEX(products!$A$1:$G$49,MATCH($D3,products!$A$1:$A$49,0),MATCH(orders!K$1,products!$A$1:$G$1,0))</f>
        <v>0.5</v>
      </c>
      <c r="L3" s="9">
        <f>INDEX(products!$A$1:$G$49,MATCH($D3,products!$A$1:$A$49,0),MATCH(orders!L$1,products!$A$1:$G$1,0))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7">
        <f>INDEX(products!$A$1:$G$49,MATCH($D4,products!$A$1:$A$49,0),MATCH(orders!K$1,products!$A$1:$G$1,0))</f>
        <v>1</v>
      </c>
      <c r="L4" s="9">
        <f>INDEX(products!$A$1:$G$49,MATCH($D4,products!$A$1:$A$49,0),MATCH(orders!L$1,products!$A$1:$G$1,0))</f>
        <v>12.95</v>
      </c>
      <c r="M4" s="9">
        <f t="shared" si="0"/>
        <v>12.95</v>
      </c>
      <c r="N4" t="str">
        <f t="shared" si="1"/>
        <v>Arabica</v>
      </c>
      <c r="O4" t="str">
        <f t="shared" si="2"/>
        <v>Light</v>
      </c>
      <c r="P4" t="str">
        <f>_xlfn.XLOOKUP(Orders_Table[[#This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7">
        <f>INDEX(products!$A$1:$G$49,MATCH($D5,products!$A$1:$A$49,0),MATCH(orders!K$1,products!$A$1:$G$1,0))</f>
        <v>1</v>
      </c>
      <c r="L5" s="9">
        <f>INDEX(products!$A$1:$G$49,MATCH($D5,products!$A$1:$A$49,0),MATCH(orders!L$1,products!$A$1:$G$1,0))</f>
        <v>13.75</v>
      </c>
      <c r="M5" s="9">
        <f t="shared" si="0"/>
        <v>27.5</v>
      </c>
      <c r="N5" t="str">
        <f t="shared" si="1"/>
        <v>Excelsa</v>
      </c>
      <c r="O5" t="str">
        <f t="shared" si="2"/>
        <v>Medium</v>
      </c>
      <c r="P5" t="str">
        <f>_xlfn.XLOOKUP(Orders_Table[[#This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7">
        <f>INDEX(products!$A$1:$G$49,MATCH($D6,products!$A$1:$A$49,0),MATCH(orders!K$1,products!$A$1:$G$1,0))</f>
        <v>2.5</v>
      </c>
      <c r="L6" s="9">
        <f>INDEX(products!$A$1:$G$49,MATCH($D6,products!$A$1:$A$49,0),MATCH(orders!L$1,products!$A$1:$G$1,0))</f>
        <v>27.484999999999996</v>
      </c>
      <c r="M6" s="9">
        <f t="shared" si="0"/>
        <v>54.969999999999992</v>
      </c>
      <c r="N6" t="str">
        <f t="shared" si="1"/>
        <v>Robusta</v>
      </c>
      <c r="O6" t="str">
        <f t="shared" si="2"/>
        <v>Light</v>
      </c>
      <c r="P6" t="str">
        <f>_xlfn.XLOOKUP(Orders_Table[[#This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7">
        <f>INDEX(products!$A$1:$G$49,MATCH($D7,products!$A$1:$A$49,0),MATCH(orders!K$1,products!$A$1:$G$1,0))</f>
        <v>1</v>
      </c>
      <c r="L7" s="9">
        <f>INDEX(products!$A$1:$G$49,MATCH($D7,products!$A$1:$A$49,0),MATCH(orders!L$1,products!$A$1:$G$1,0))</f>
        <v>12.95</v>
      </c>
      <c r="M7" s="9">
        <f t="shared" si="0"/>
        <v>38.849999999999994</v>
      </c>
      <c r="N7" t="str">
        <f t="shared" si="1"/>
        <v>Liberica</v>
      </c>
      <c r="O7" t="str">
        <f t="shared" si="2"/>
        <v>Dark</v>
      </c>
      <c r="P7" t="str">
        <f>_xlfn.XLOOKUP(Orders_Table[[#This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7">
        <f>INDEX(products!$A$1:$G$49,MATCH($D8,products!$A$1:$A$49,0),MATCH(orders!K$1,products!$A$1:$G$1,0))</f>
        <v>0.5</v>
      </c>
      <c r="L8" s="9">
        <f>INDEX(products!$A$1:$G$49,MATCH($D8,products!$A$1:$A$49,0),MATCH(orders!L$1,products!$A$1:$G$1,0))</f>
        <v>7.29</v>
      </c>
      <c r="M8" s="9">
        <f t="shared" si="0"/>
        <v>21.87</v>
      </c>
      <c r="N8" t="str">
        <f t="shared" si="1"/>
        <v>Excelsa</v>
      </c>
      <c r="O8" t="str">
        <f t="shared" si="2"/>
        <v>Dark</v>
      </c>
      <c r="P8" t="str">
        <f>_xlfn.XLOOKUP(Orders_Table[[#This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7">
        <f>INDEX(products!$A$1:$G$49,MATCH($D9,products!$A$1:$A$49,0),MATCH(orders!K$1,products!$A$1:$G$1,0))</f>
        <v>0.2</v>
      </c>
      <c r="L9" s="9">
        <f>INDEX(products!$A$1:$G$49,MATCH($D9,products!$A$1:$A$49,0),MATCH(orders!L$1,products!$A$1:$G$1,0))</f>
        <v>4.7549999999999999</v>
      </c>
      <c r="M9" s="9">
        <f t="shared" si="0"/>
        <v>4.7549999999999999</v>
      </c>
      <c r="N9" t="str">
        <f t="shared" si="1"/>
        <v>Liberica</v>
      </c>
      <c r="O9" t="str">
        <f t="shared" si="2"/>
        <v>Light</v>
      </c>
      <c r="P9" t="str">
        <f>_xlfn.XLOOKUP(Orders_Table[[#This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7">
        <f>INDEX(products!$A$1:$G$49,MATCH($D10,products!$A$1:$A$49,0),MATCH(orders!K$1,products!$A$1:$G$1,0))</f>
        <v>0.5</v>
      </c>
      <c r="L10" s="9">
        <f>INDEX(products!$A$1:$G$49,MATCH($D10,products!$A$1:$A$49,0),MATCH(orders!L$1,products!$A$1:$G$1,0))</f>
        <v>5.97</v>
      </c>
      <c r="M10" s="9">
        <f t="shared" si="0"/>
        <v>17.91</v>
      </c>
      <c r="N10" t="str">
        <f t="shared" si="1"/>
        <v>Robusta</v>
      </c>
      <c r="O10" t="str">
        <f t="shared" si="2"/>
        <v>Medium</v>
      </c>
      <c r="P10" t="str">
        <f>_xlfn.XLOOKUP(Orders_Table[[#This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7">
        <f>INDEX(products!$A$1:$G$49,MATCH($D11,products!$A$1:$A$49,0),MATCH(orders!K$1,products!$A$1:$G$1,0))</f>
        <v>0.5</v>
      </c>
      <c r="L11" s="9">
        <f>INDEX(products!$A$1:$G$49,MATCH($D11,products!$A$1:$A$49,0),MATCH(orders!L$1,products!$A$1:$G$1,0))</f>
        <v>5.97</v>
      </c>
      <c r="M11" s="9">
        <f t="shared" si="0"/>
        <v>5.97</v>
      </c>
      <c r="N11" t="str">
        <f t="shared" si="1"/>
        <v>Robusta</v>
      </c>
      <c r="O11" t="str">
        <f t="shared" si="2"/>
        <v>Medium</v>
      </c>
      <c r="P11" t="str">
        <f>_xlfn.XLOOKUP(Orders_Table[[#This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7">
        <f>INDEX(products!$A$1:$G$49,MATCH($D12,products!$A$1:$A$49,0),MATCH(orders!K$1,products!$A$1:$G$1,0))</f>
        <v>1</v>
      </c>
      <c r="L12" s="9">
        <f>INDEX(products!$A$1:$G$49,MATCH($D12,products!$A$1:$A$49,0),MATCH(orders!L$1,products!$A$1:$G$1,0))</f>
        <v>9.9499999999999993</v>
      </c>
      <c r="M12" s="9">
        <f t="shared" si="0"/>
        <v>39.799999999999997</v>
      </c>
      <c r="N12" t="str">
        <f t="shared" si="1"/>
        <v>Arabica</v>
      </c>
      <c r="O12" t="str">
        <f t="shared" si="2"/>
        <v>Dark</v>
      </c>
      <c r="P12" t="str">
        <f>_xlfn.XLOOKUP(Orders_Table[[#This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7">
        <f>INDEX(products!$A$1:$G$49,MATCH($D13,products!$A$1:$A$49,0),MATCH(orders!K$1,products!$A$1:$G$1,0))</f>
        <v>2.5</v>
      </c>
      <c r="L13" s="9">
        <f>INDEX(products!$A$1:$G$49,MATCH($D13,products!$A$1:$A$49,0),MATCH(orders!L$1,products!$A$1:$G$1,0))</f>
        <v>34.154999999999994</v>
      </c>
      <c r="M13" s="9">
        <f t="shared" si="0"/>
        <v>170.77499999999998</v>
      </c>
      <c r="N13" t="str">
        <f t="shared" si="1"/>
        <v>Excelsa</v>
      </c>
      <c r="O13" t="str">
        <f t="shared" si="2"/>
        <v>Light</v>
      </c>
      <c r="P13" t="str">
        <f>_xlfn.XLOOKUP(Orders_Table[[#This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7">
        <f>INDEX(products!$A$1:$G$49,MATCH($D14,products!$A$1:$A$49,0),MATCH(orders!K$1,products!$A$1:$G$1,0))</f>
        <v>1</v>
      </c>
      <c r="L14" s="9">
        <f>INDEX(products!$A$1:$G$49,MATCH($D14,products!$A$1:$A$49,0),MATCH(orders!L$1,products!$A$1:$G$1,0))</f>
        <v>9.9499999999999993</v>
      </c>
      <c r="M14" s="9">
        <f t="shared" si="0"/>
        <v>49.75</v>
      </c>
      <c r="N14" t="str">
        <f t="shared" si="1"/>
        <v>Robusta</v>
      </c>
      <c r="O14" t="str">
        <f t="shared" si="2"/>
        <v>Medium</v>
      </c>
      <c r="P14" t="str">
        <f>_xlfn.XLOOKUP(Orders_Table[[#This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7">
        <f>INDEX(products!$A$1:$G$49,MATCH($D15,products!$A$1:$A$49,0),MATCH(orders!K$1,products!$A$1:$G$1,0))</f>
        <v>2.5</v>
      </c>
      <c r="L15" s="9">
        <f>INDEX(products!$A$1:$G$49,MATCH($D15,products!$A$1:$A$49,0),MATCH(orders!L$1,products!$A$1:$G$1,0))</f>
        <v>20.584999999999997</v>
      </c>
      <c r="M15" s="9">
        <f t="shared" si="0"/>
        <v>41.169999999999995</v>
      </c>
      <c r="N15" t="str">
        <f t="shared" si="1"/>
        <v>Robusta</v>
      </c>
      <c r="O15" t="str">
        <f t="shared" si="2"/>
        <v>Dark</v>
      </c>
      <c r="P15" t="str">
        <f>_xlfn.XLOOKUP(Orders_Table[[#This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7">
        <f>INDEX(products!$A$1:$G$49,MATCH($D16,products!$A$1:$A$49,0),MATCH(orders!K$1,products!$A$1:$G$1,0))</f>
        <v>0.2</v>
      </c>
      <c r="L16" s="9">
        <f>INDEX(products!$A$1:$G$49,MATCH($D16,products!$A$1:$A$49,0),MATCH(orders!L$1,products!$A$1:$G$1,0))</f>
        <v>3.8849999999999998</v>
      </c>
      <c r="M16" s="9">
        <f t="shared" si="0"/>
        <v>11.654999999999999</v>
      </c>
      <c r="N16" t="str">
        <f t="shared" si="1"/>
        <v>Liberica</v>
      </c>
      <c r="O16" t="str">
        <f t="shared" si="2"/>
        <v>Dark</v>
      </c>
      <c r="P16" t="str">
        <f>_xlfn.XLOOKUP(Orders_Table[[#This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7">
        <f>INDEX(products!$A$1:$G$49,MATCH($D17,products!$A$1:$A$49,0),MATCH(orders!K$1,products!$A$1:$G$1,0))</f>
        <v>2.5</v>
      </c>
      <c r="L17" s="9">
        <f>INDEX(products!$A$1:$G$49,MATCH($D17,products!$A$1:$A$49,0),MATCH(orders!L$1,products!$A$1:$G$1,0))</f>
        <v>22.884999999999998</v>
      </c>
      <c r="M17" s="9">
        <f t="shared" si="0"/>
        <v>114.42499999999998</v>
      </c>
      <c r="N17" t="str">
        <f t="shared" si="1"/>
        <v>Robusta</v>
      </c>
      <c r="O17" t="str">
        <f t="shared" si="2"/>
        <v>Medium</v>
      </c>
      <c r="P17" t="str">
        <f>_xlfn.XLOOKUP(Orders_Table[[#This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7">
        <f>INDEX(products!$A$1:$G$49,MATCH($D18,products!$A$1:$A$49,0),MATCH(orders!K$1,products!$A$1:$G$1,0))</f>
        <v>0.2</v>
      </c>
      <c r="L18" s="9">
        <f>INDEX(products!$A$1:$G$49,MATCH($D18,products!$A$1:$A$49,0),MATCH(orders!L$1,products!$A$1:$G$1,0))</f>
        <v>3.375</v>
      </c>
      <c r="M18" s="9">
        <f t="shared" si="0"/>
        <v>20.25</v>
      </c>
      <c r="N18" t="str">
        <f t="shared" si="1"/>
        <v>Arabica</v>
      </c>
      <c r="O18" t="str">
        <f t="shared" si="2"/>
        <v>Medium</v>
      </c>
      <c r="P18" t="str">
        <f>_xlfn.XLOOKUP(Orders_Table[[#This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7">
        <f>INDEX(products!$A$1:$G$49,MATCH($D19,products!$A$1:$A$49,0),MATCH(orders!K$1,products!$A$1:$G$1,0))</f>
        <v>1</v>
      </c>
      <c r="L19" s="9">
        <f>INDEX(products!$A$1:$G$49,MATCH($D19,products!$A$1:$A$49,0),MATCH(orders!L$1,products!$A$1:$G$1,0))</f>
        <v>12.95</v>
      </c>
      <c r="M19" s="9">
        <f t="shared" si="0"/>
        <v>77.699999999999989</v>
      </c>
      <c r="N19" t="str">
        <f t="shared" si="1"/>
        <v>Arabica</v>
      </c>
      <c r="O19" t="str">
        <f t="shared" si="2"/>
        <v>Light</v>
      </c>
      <c r="P19" t="str">
        <f>_xlfn.XLOOKUP(Orders_Table[[#This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7">
        <f>INDEX(products!$A$1:$G$49,MATCH($D20,products!$A$1:$A$49,0),MATCH(orders!K$1,products!$A$1:$G$1,0))</f>
        <v>2.5</v>
      </c>
      <c r="L20" s="9">
        <f>INDEX(products!$A$1:$G$49,MATCH($D20,products!$A$1:$A$49,0),MATCH(orders!L$1,products!$A$1:$G$1,0))</f>
        <v>20.584999999999997</v>
      </c>
      <c r="M20" s="9">
        <f t="shared" si="0"/>
        <v>82.339999999999989</v>
      </c>
      <c r="N20" t="str">
        <f t="shared" si="1"/>
        <v>Robusta</v>
      </c>
      <c r="O20" t="str">
        <f t="shared" si="2"/>
        <v>Dark</v>
      </c>
      <c r="P20" t="str">
        <f>_xlfn.XLOOKUP(Orders_Table[[#This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7">
        <f>INDEX(products!$A$1:$G$49,MATCH($D21,products!$A$1:$A$49,0),MATCH(orders!K$1,products!$A$1:$G$1,0))</f>
        <v>0.2</v>
      </c>
      <c r="L21" s="9">
        <f>INDEX(products!$A$1:$G$49,MATCH($D21,products!$A$1:$A$49,0),MATCH(orders!L$1,products!$A$1:$G$1,0))</f>
        <v>3.375</v>
      </c>
      <c r="M21" s="9">
        <f t="shared" si="0"/>
        <v>16.875</v>
      </c>
      <c r="N21" t="str">
        <f t="shared" si="1"/>
        <v>Arabica</v>
      </c>
      <c r="O21" t="str">
        <f t="shared" si="2"/>
        <v>Medium</v>
      </c>
      <c r="P21" t="str">
        <f>_xlfn.XLOOKUP(Orders_Table[[#This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7">
        <f>INDEX(products!$A$1:$G$49,MATCH($D22,products!$A$1:$A$49,0),MATCH(orders!K$1,products!$A$1:$G$1,0))</f>
        <v>0.2</v>
      </c>
      <c r="L22" s="9">
        <f>INDEX(products!$A$1:$G$49,MATCH($D22,products!$A$1:$A$49,0),MATCH(orders!L$1,products!$A$1:$G$1,0))</f>
        <v>3.645</v>
      </c>
      <c r="M22" s="9">
        <f t="shared" si="0"/>
        <v>14.58</v>
      </c>
      <c r="N22" t="str">
        <f t="shared" si="1"/>
        <v>Excelsa</v>
      </c>
      <c r="O22" t="str">
        <f t="shared" si="2"/>
        <v>Dark</v>
      </c>
      <c r="P22" t="str">
        <f>_xlfn.XLOOKUP(Orders_Table[[#This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7">
        <f>INDEX(products!$A$1:$G$49,MATCH($D23,products!$A$1:$A$49,0),MATCH(orders!K$1,products!$A$1:$G$1,0))</f>
        <v>0.2</v>
      </c>
      <c r="L23" s="9">
        <f>INDEX(products!$A$1:$G$49,MATCH($D23,products!$A$1:$A$49,0),MATCH(orders!L$1,products!$A$1:$G$1,0))</f>
        <v>2.9849999999999999</v>
      </c>
      <c r="M23" s="9">
        <f t="shared" si="0"/>
        <v>17.91</v>
      </c>
      <c r="N23" t="str">
        <f t="shared" si="1"/>
        <v>Arabica</v>
      </c>
      <c r="O23" t="str">
        <f t="shared" si="2"/>
        <v>Dark</v>
      </c>
      <c r="P23" t="str">
        <f>_xlfn.XLOOKUP(Orders_Table[[#This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7">
        <f>INDEX(products!$A$1:$G$49,MATCH($D24,products!$A$1:$A$49,0),MATCH(orders!K$1,products!$A$1:$G$1,0))</f>
        <v>2.5</v>
      </c>
      <c r="L24" s="9">
        <f>INDEX(products!$A$1:$G$49,MATCH($D24,products!$A$1:$A$49,0),MATCH(orders!L$1,products!$A$1:$G$1,0))</f>
        <v>22.884999999999998</v>
      </c>
      <c r="M24" s="9">
        <f t="shared" si="0"/>
        <v>91.539999999999992</v>
      </c>
      <c r="N24" t="str">
        <f t="shared" si="1"/>
        <v>Robusta</v>
      </c>
      <c r="O24" t="str">
        <f t="shared" si="2"/>
        <v>Medium</v>
      </c>
      <c r="P24" t="str">
        <f>_xlfn.XLOOKUP(Orders_Table[[#This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7">
        <f>INDEX(products!$A$1:$G$49,MATCH($D25,products!$A$1:$A$49,0),MATCH(orders!K$1,products!$A$1:$G$1,0))</f>
        <v>0.2</v>
      </c>
      <c r="L25" s="9">
        <f>INDEX(products!$A$1:$G$49,MATCH($D25,products!$A$1:$A$49,0),MATCH(orders!L$1,products!$A$1:$G$1,0))</f>
        <v>2.9849999999999999</v>
      </c>
      <c r="M25" s="9">
        <f t="shared" si="0"/>
        <v>11.94</v>
      </c>
      <c r="N25" t="str">
        <f t="shared" si="1"/>
        <v>Arabica</v>
      </c>
      <c r="O25" t="str">
        <f t="shared" si="2"/>
        <v>Dark</v>
      </c>
      <c r="P25" t="str">
        <f>_xlfn.XLOOKUP(Orders_Table[[#This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7">
        <f>INDEX(products!$A$1:$G$49,MATCH($D26,products!$A$1:$A$49,0),MATCH(orders!K$1,products!$A$1:$G$1,0))</f>
        <v>1</v>
      </c>
      <c r="L26" s="9">
        <f>INDEX(products!$A$1:$G$49,MATCH($D26,products!$A$1:$A$49,0),MATCH(orders!L$1,products!$A$1:$G$1,0))</f>
        <v>11.25</v>
      </c>
      <c r="M26" s="9">
        <f t="shared" si="0"/>
        <v>11.25</v>
      </c>
      <c r="N26" t="str">
        <f t="shared" si="1"/>
        <v>Arabica</v>
      </c>
      <c r="O26" t="str">
        <f t="shared" si="2"/>
        <v>Medium</v>
      </c>
      <c r="P26" t="str">
        <f>_xlfn.XLOOKUP(Orders_Table[[#This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7">
        <f>INDEX(products!$A$1:$G$49,MATCH($D27,products!$A$1:$A$49,0),MATCH(orders!K$1,products!$A$1:$G$1,0))</f>
        <v>0.2</v>
      </c>
      <c r="L27" s="9">
        <f>INDEX(products!$A$1:$G$49,MATCH($D27,products!$A$1:$A$49,0),MATCH(orders!L$1,products!$A$1:$G$1,0))</f>
        <v>4.125</v>
      </c>
      <c r="M27" s="9">
        <f t="shared" si="0"/>
        <v>12.375</v>
      </c>
      <c r="N27" t="str">
        <f t="shared" si="1"/>
        <v>Excelsa</v>
      </c>
      <c r="O27" t="str">
        <f t="shared" si="2"/>
        <v>Medium</v>
      </c>
      <c r="P27" t="str">
        <f>_xlfn.XLOOKUP(Orders_Table[[#This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7">
        <f>INDEX(products!$A$1:$G$49,MATCH($D28,products!$A$1:$A$49,0),MATCH(orders!K$1,products!$A$1:$G$1,0))</f>
        <v>0.5</v>
      </c>
      <c r="L28" s="9">
        <f>INDEX(products!$A$1:$G$49,MATCH($D28,products!$A$1:$A$49,0),MATCH(orders!L$1,products!$A$1:$G$1,0))</f>
        <v>6.75</v>
      </c>
      <c r="M28" s="9">
        <f t="shared" si="0"/>
        <v>27</v>
      </c>
      <c r="N28" t="str">
        <f t="shared" si="1"/>
        <v>Arabica</v>
      </c>
      <c r="O28" t="str">
        <f t="shared" si="2"/>
        <v>Medium</v>
      </c>
      <c r="P28" t="str">
        <f>_xlfn.XLOOKUP(Orders_Table[[#This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7">
        <f>INDEX(products!$A$1:$G$49,MATCH($D29,products!$A$1:$A$49,0),MATCH(orders!K$1,products!$A$1:$G$1,0))</f>
        <v>0.2</v>
      </c>
      <c r="L29" s="9">
        <f>INDEX(products!$A$1:$G$49,MATCH($D29,products!$A$1:$A$49,0),MATCH(orders!L$1,products!$A$1:$G$1,0))</f>
        <v>3.375</v>
      </c>
      <c r="M29" s="9">
        <f t="shared" si="0"/>
        <v>16.875</v>
      </c>
      <c r="N29" t="str">
        <f t="shared" si="1"/>
        <v>Arabica</v>
      </c>
      <c r="O29" t="str">
        <f t="shared" si="2"/>
        <v>Medium</v>
      </c>
      <c r="P29" t="str">
        <f>_xlfn.XLOOKUP(Orders_Table[[#This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7">
        <f>INDEX(products!$A$1:$G$49,MATCH($D30,products!$A$1:$A$49,0),MATCH(orders!K$1,products!$A$1:$G$1,0))</f>
        <v>0.5</v>
      </c>
      <c r="L30" s="9">
        <f>INDEX(products!$A$1:$G$49,MATCH($D30,products!$A$1:$A$49,0),MATCH(orders!L$1,products!$A$1:$G$1,0))</f>
        <v>5.97</v>
      </c>
      <c r="M30" s="9">
        <f t="shared" si="0"/>
        <v>17.91</v>
      </c>
      <c r="N30" t="str">
        <f t="shared" si="1"/>
        <v>Arabica</v>
      </c>
      <c r="O30" t="str">
        <f t="shared" si="2"/>
        <v>Dark</v>
      </c>
      <c r="P30" t="str">
        <f>_xlfn.XLOOKUP(Orders_Table[[#This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7">
        <f>INDEX(products!$A$1:$G$49,MATCH($D31,products!$A$1:$A$49,0),MATCH(orders!K$1,products!$A$1:$G$1,0))</f>
        <v>1</v>
      </c>
      <c r="L31" s="9">
        <f>INDEX(products!$A$1:$G$49,MATCH($D31,products!$A$1:$A$49,0),MATCH(orders!L$1,products!$A$1:$G$1,0))</f>
        <v>9.9499999999999993</v>
      </c>
      <c r="M31" s="9">
        <f t="shared" si="0"/>
        <v>39.799999999999997</v>
      </c>
      <c r="N31" t="str">
        <f t="shared" si="1"/>
        <v>Arabica</v>
      </c>
      <c r="O31" t="str">
        <f t="shared" si="2"/>
        <v>Dark</v>
      </c>
      <c r="P31" t="str">
        <f>_xlfn.XLOOKUP(Orders_Table[[#This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7">
        <f>INDEX(products!$A$1:$G$49,MATCH($D32,products!$A$1:$A$49,0),MATCH(orders!K$1,products!$A$1:$G$1,0))</f>
        <v>0.2</v>
      </c>
      <c r="L32" s="9">
        <f>INDEX(products!$A$1:$G$49,MATCH($D32,products!$A$1:$A$49,0),MATCH(orders!L$1,products!$A$1:$G$1,0))</f>
        <v>4.3650000000000002</v>
      </c>
      <c r="M32" s="9">
        <f t="shared" si="0"/>
        <v>21.825000000000003</v>
      </c>
      <c r="N32" t="str">
        <f t="shared" si="1"/>
        <v>Liberica</v>
      </c>
      <c r="O32" t="str">
        <f t="shared" si="2"/>
        <v>Medium</v>
      </c>
      <c r="P32" t="str">
        <f>_xlfn.XLOOKUP(Orders_Table[[#This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7">
        <f>INDEX(products!$A$1:$G$49,MATCH($D33,products!$A$1:$A$49,0),MATCH(orders!K$1,products!$A$1:$G$1,0))</f>
        <v>0.5</v>
      </c>
      <c r="L33" s="9">
        <f>INDEX(products!$A$1:$G$49,MATCH($D33,products!$A$1:$A$49,0),MATCH(orders!L$1,products!$A$1:$G$1,0))</f>
        <v>5.97</v>
      </c>
      <c r="M33" s="9">
        <f t="shared" si="0"/>
        <v>35.82</v>
      </c>
      <c r="N33" t="str">
        <f t="shared" si="1"/>
        <v>Arabica</v>
      </c>
      <c r="O33" t="str">
        <f t="shared" si="2"/>
        <v>Dark</v>
      </c>
      <c r="P33" t="str">
        <f>_xlfn.XLOOKUP(Orders_Table[[#This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7">
        <f>INDEX(products!$A$1:$G$49,MATCH($D34,products!$A$1:$A$49,0),MATCH(orders!K$1,products!$A$1:$G$1,0))</f>
        <v>0.5</v>
      </c>
      <c r="L34" s="9">
        <f>INDEX(products!$A$1:$G$49,MATCH($D34,products!$A$1:$A$49,0),MATCH(orders!L$1,products!$A$1:$G$1,0))</f>
        <v>8.73</v>
      </c>
      <c r="M34" s="9">
        <f t="shared" si="0"/>
        <v>52.38</v>
      </c>
      <c r="N34" t="str">
        <f t="shared" si="1"/>
        <v>Liberica</v>
      </c>
      <c r="O34" t="str">
        <f t="shared" si="2"/>
        <v>Medium</v>
      </c>
      <c r="P34" t="str">
        <f>_xlfn.XLOOKUP(Orders_Table[[#This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7">
        <f>INDEX(products!$A$1:$G$49,MATCH($D35,products!$A$1:$A$49,0),MATCH(orders!K$1,products!$A$1:$G$1,0))</f>
        <v>0.2</v>
      </c>
      <c r="L35" s="9">
        <f>INDEX(products!$A$1:$G$49,MATCH($D35,products!$A$1:$A$49,0),MATCH(orders!L$1,products!$A$1:$G$1,0))</f>
        <v>4.7549999999999999</v>
      </c>
      <c r="M35" s="9">
        <f t="shared" si="0"/>
        <v>23.774999999999999</v>
      </c>
      <c r="N35" t="str">
        <f t="shared" si="1"/>
        <v>Liberica</v>
      </c>
      <c r="O35" t="str">
        <f t="shared" si="2"/>
        <v>Light</v>
      </c>
      <c r="P35" t="str">
        <f>_xlfn.XLOOKUP(Orders_Table[[#This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7">
        <f>INDEX(products!$A$1:$G$49,MATCH($D36,products!$A$1:$A$49,0),MATCH(orders!K$1,products!$A$1:$G$1,0))</f>
        <v>0.5</v>
      </c>
      <c r="L36" s="9">
        <f>INDEX(products!$A$1:$G$49,MATCH($D36,products!$A$1:$A$49,0),MATCH(orders!L$1,products!$A$1:$G$1,0))</f>
        <v>9.51</v>
      </c>
      <c r="M36" s="9">
        <f t="shared" si="0"/>
        <v>57.06</v>
      </c>
      <c r="N36" t="str">
        <f t="shared" si="1"/>
        <v>Liberica</v>
      </c>
      <c r="O36" t="str">
        <f t="shared" si="2"/>
        <v>Light</v>
      </c>
      <c r="P36" t="str">
        <f>_xlfn.XLOOKUP(Orders_Table[[#This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7">
        <f>INDEX(products!$A$1:$G$49,MATCH($D37,products!$A$1:$A$49,0),MATCH(orders!K$1,products!$A$1:$G$1,0))</f>
        <v>0.5</v>
      </c>
      <c r="L37" s="9">
        <f>INDEX(products!$A$1:$G$49,MATCH($D37,products!$A$1:$A$49,0),MATCH(orders!L$1,products!$A$1:$G$1,0))</f>
        <v>5.97</v>
      </c>
      <c r="M37" s="9">
        <f t="shared" si="0"/>
        <v>35.82</v>
      </c>
      <c r="N37" t="str">
        <f t="shared" si="1"/>
        <v>Arabica</v>
      </c>
      <c r="O37" t="str">
        <f t="shared" si="2"/>
        <v>Dark</v>
      </c>
      <c r="P37" t="str">
        <f>_xlfn.XLOOKUP(Orders_Table[[#This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7">
        <f>INDEX(products!$A$1:$G$49,MATCH($D38,products!$A$1:$A$49,0),MATCH(orders!K$1,products!$A$1:$G$1,0))</f>
        <v>0.2</v>
      </c>
      <c r="L38" s="9">
        <f>INDEX(products!$A$1:$G$49,MATCH($D38,products!$A$1:$A$49,0),MATCH(orders!L$1,products!$A$1:$G$1,0))</f>
        <v>4.3650000000000002</v>
      </c>
      <c r="M38" s="9">
        <f t="shared" si="0"/>
        <v>8.73</v>
      </c>
      <c r="N38" t="str">
        <f t="shared" si="1"/>
        <v>Liberica</v>
      </c>
      <c r="O38" t="str">
        <f t="shared" si="2"/>
        <v>Medium</v>
      </c>
      <c r="P38" t="str">
        <f>_xlfn.XLOOKUP(Orders_Table[[#This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7">
        <f>INDEX(products!$A$1:$G$49,MATCH($D39,products!$A$1:$A$49,0),MATCH(orders!K$1,products!$A$1:$G$1,0))</f>
        <v>0.5</v>
      </c>
      <c r="L39" s="9">
        <f>INDEX(products!$A$1:$G$49,MATCH($D39,products!$A$1:$A$49,0),MATCH(orders!L$1,products!$A$1:$G$1,0))</f>
        <v>9.51</v>
      </c>
      <c r="M39" s="9">
        <f t="shared" si="0"/>
        <v>28.53</v>
      </c>
      <c r="N39" t="str">
        <f t="shared" si="1"/>
        <v>Liberica</v>
      </c>
      <c r="O39" t="str">
        <f t="shared" si="2"/>
        <v>Light</v>
      </c>
      <c r="P39" t="str">
        <f>_xlfn.XLOOKUP(Orders_Table[[#This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7">
        <f>INDEX(products!$A$1:$G$49,MATCH($D40,products!$A$1:$A$49,0),MATCH(orders!K$1,products!$A$1:$G$1,0))</f>
        <v>2.5</v>
      </c>
      <c r="L40" s="9">
        <f>INDEX(products!$A$1:$G$49,MATCH($D40,products!$A$1:$A$49,0),MATCH(orders!L$1,products!$A$1:$G$1,0))</f>
        <v>22.884999999999998</v>
      </c>
      <c r="M40" s="9">
        <f t="shared" si="0"/>
        <v>114.42499999999998</v>
      </c>
      <c r="N40" t="str">
        <f t="shared" si="1"/>
        <v>Robusta</v>
      </c>
      <c r="O40" t="str">
        <f t="shared" si="2"/>
        <v>Medium</v>
      </c>
      <c r="P40" t="str">
        <f>_xlfn.XLOOKUP(Orders_Table[[#This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7">
        <f>INDEX(products!$A$1:$G$49,MATCH($D41,products!$A$1:$A$49,0),MATCH(orders!K$1,products!$A$1:$G$1,0))</f>
        <v>1</v>
      </c>
      <c r="L41" s="9">
        <f>INDEX(products!$A$1:$G$49,MATCH($D41,products!$A$1:$A$49,0),MATCH(orders!L$1,products!$A$1:$G$1,0))</f>
        <v>9.9499999999999993</v>
      </c>
      <c r="M41" s="9">
        <f t="shared" si="0"/>
        <v>59.699999999999996</v>
      </c>
      <c r="N41" t="str">
        <f t="shared" si="1"/>
        <v>Robusta</v>
      </c>
      <c r="O41" t="str">
        <f t="shared" si="2"/>
        <v>Medium</v>
      </c>
      <c r="P41" t="str">
        <f>_xlfn.XLOOKUP(Orders_Table[[#This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7">
        <f>INDEX(products!$A$1:$G$49,MATCH($D42,products!$A$1:$A$49,0),MATCH(orders!K$1,products!$A$1:$G$1,0))</f>
        <v>1</v>
      </c>
      <c r="L42" s="9">
        <f>INDEX(products!$A$1:$G$49,MATCH($D42,products!$A$1:$A$49,0),MATCH(orders!L$1,products!$A$1:$G$1,0))</f>
        <v>14.55</v>
      </c>
      <c r="M42" s="9">
        <f t="shared" si="0"/>
        <v>43.650000000000006</v>
      </c>
      <c r="N42" t="str">
        <f t="shared" si="1"/>
        <v>Liberica</v>
      </c>
      <c r="O42" t="str">
        <f t="shared" si="2"/>
        <v>Medium</v>
      </c>
      <c r="P42" t="str">
        <f>_xlfn.XLOOKUP(Orders_Table[[#This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7">
        <f>INDEX(products!$A$1:$G$49,MATCH($D43,products!$A$1:$A$49,0),MATCH(orders!K$1,products!$A$1:$G$1,0))</f>
        <v>0.2</v>
      </c>
      <c r="L43" s="9">
        <f>INDEX(products!$A$1:$G$49,MATCH($D43,products!$A$1:$A$49,0),MATCH(orders!L$1,products!$A$1:$G$1,0))</f>
        <v>3.645</v>
      </c>
      <c r="M43" s="9">
        <f t="shared" si="0"/>
        <v>7.29</v>
      </c>
      <c r="N43" t="str">
        <f t="shared" si="1"/>
        <v>Excelsa</v>
      </c>
      <c r="O43" t="str">
        <f t="shared" si="2"/>
        <v>Dark</v>
      </c>
      <c r="P43" t="str">
        <f>_xlfn.XLOOKUP(Orders_Table[[#This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7">
        <f>INDEX(products!$A$1:$G$49,MATCH($D44,products!$A$1:$A$49,0),MATCH(orders!K$1,products!$A$1:$G$1,0))</f>
        <v>0.2</v>
      </c>
      <c r="L44" s="9">
        <f>INDEX(products!$A$1:$G$49,MATCH($D44,products!$A$1:$A$49,0),MATCH(orders!L$1,products!$A$1:$G$1,0))</f>
        <v>2.6849999999999996</v>
      </c>
      <c r="M44" s="9">
        <f t="shared" si="0"/>
        <v>8.0549999999999997</v>
      </c>
      <c r="N44" t="str">
        <f t="shared" si="1"/>
        <v>Robusta</v>
      </c>
      <c r="O44" t="str">
        <f t="shared" si="2"/>
        <v>Dark</v>
      </c>
      <c r="P44" t="str">
        <f>_xlfn.XLOOKUP(Orders_Table[[#This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7">
        <f>INDEX(products!$A$1:$G$49,MATCH($D45,products!$A$1:$A$49,0),MATCH(orders!K$1,products!$A$1:$G$1,0))</f>
        <v>2.5</v>
      </c>
      <c r="L45" s="9">
        <f>INDEX(products!$A$1:$G$49,MATCH($D45,products!$A$1:$A$49,0),MATCH(orders!L$1,products!$A$1:$G$1,0))</f>
        <v>36.454999999999998</v>
      </c>
      <c r="M45" s="9">
        <f t="shared" si="0"/>
        <v>72.91</v>
      </c>
      <c r="N45" t="str">
        <f t="shared" si="1"/>
        <v>Liberica</v>
      </c>
      <c r="O45" t="str">
        <f t="shared" si="2"/>
        <v>Light</v>
      </c>
      <c r="P45" t="str">
        <f>_xlfn.XLOOKUP(Orders_Table[[#This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7">
        <f>INDEX(products!$A$1:$G$49,MATCH($D46,products!$A$1:$A$49,0),MATCH(orders!K$1,products!$A$1:$G$1,0))</f>
        <v>0.5</v>
      </c>
      <c r="L46" s="9">
        <f>INDEX(products!$A$1:$G$49,MATCH($D46,products!$A$1:$A$49,0),MATCH(orders!L$1,products!$A$1:$G$1,0))</f>
        <v>8.25</v>
      </c>
      <c r="M46" s="9">
        <f t="shared" si="0"/>
        <v>16.5</v>
      </c>
      <c r="N46" t="str">
        <f t="shared" si="1"/>
        <v>Excelsa</v>
      </c>
      <c r="O46" t="str">
        <f t="shared" si="2"/>
        <v>Medium</v>
      </c>
      <c r="P46" t="str">
        <f>_xlfn.XLOOKUP(Orders_Table[[#This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7">
        <f>INDEX(products!$A$1:$G$49,MATCH($D47,products!$A$1:$A$49,0),MATCH(orders!K$1,products!$A$1:$G$1,0))</f>
        <v>2.5</v>
      </c>
      <c r="L47" s="9">
        <f>INDEX(products!$A$1:$G$49,MATCH($D47,products!$A$1:$A$49,0),MATCH(orders!L$1,products!$A$1:$G$1,0))</f>
        <v>29.784999999999997</v>
      </c>
      <c r="M47" s="9">
        <f t="shared" si="0"/>
        <v>178.70999999999998</v>
      </c>
      <c r="N47" t="str">
        <f t="shared" si="1"/>
        <v>Liberica</v>
      </c>
      <c r="O47" t="str">
        <f t="shared" si="2"/>
        <v>Dark</v>
      </c>
      <c r="P47" t="str">
        <f>_xlfn.XLOOKUP(Orders_Table[[#This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7">
        <f>INDEX(products!$A$1:$G$49,MATCH($D48,products!$A$1:$A$49,0),MATCH(orders!K$1,products!$A$1:$G$1,0))</f>
        <v>2.5</v>
      </c>
      <c r="L48" s="9">
        <f>INDEX(products!$A$1:$G$49,MATCH($D48,products!$A$1:$A$49,0),MATCH(orders!L$1,products!$A$1:$G$1,0))</f>
        <v>31.624999999999996</v>
      </c>
      <c r="M48" s="9">
        <f t="shared" si="0"/>
        <v>63.249999999999993</v>
      </c>
      <c r="N48" t="str">
        <f t="shared" si="1"/>
        <v>Excelsa</v>
      </c>
      <c r="O48" t="str">
        <f t="shared" si="2"/>
        <v>Medium</v>
      </c>
      <c r="P48" t="str">
        <f>_xlfn.XLOOKUP(Orders_Table[[#This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7">
        <f>INDEX(products!$A$1:$G$49,MATCH($D49,products!$A$1:$A$49,0),MATCH(orders!K$1,products!$A$1:$G$1,0))</f>
        <v>0.2</v>
      </c>
      <c r="L49" s="9">
        <f>INDEX(products!$A$1:$G$49,MATCH($D49,products!$A$1:$A$49,0),MATCH(orders!L$1,products!$A$1:$G$1,0))</f>
        <v>3.8849999999999998</v>
      </c>
      <c r="M49" s="9">
        <f t="shared" si="0"/>
        <v>7.77</v>
      </c>
      <c r="N49" t="str">
        <f t="shared" si="1"/>
        <v>Arabica</v>
      </c>
      <c r="O49" t="str">
        <f t="shared" si="2"/>
        <v>Light</v>
      </c>
      <c r="P49" t="str">
        <f>_xlfn.XLOOKUP(Orders_Table[[#This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7">
        <f>INDEX(products!$A$1:$G$49,MATCH($D50,products!$A$1:$A$49,0),MATCH(orders!K$1,products!$A$1:$G$1,0))</f>
        <v>2.5</v>
      </c>
      <c r="L50" s="9">
        <f>INDEX(products!$A$1:$G$49,MATCH($D50,products!$A$1:$A$49,0),MATCH(orders!L$1,products!$A$1:$G$1,0))</f>
        <v>22.884999999999998</v>
      </c>
      <c r="M50" s="9">
        <f t="shared" si="0"/>
        <v>91.539999999999992</v>
      </c>
      <c r="N50" t="str">
        <f t="shared" si="1"/>
        <v>Arabica</v>
      </c>
      <c r="O50" t="str">
        <f t="shared" si="2"/>
        <v>Dark</v>
      </c>
      <c r="P50" t="str">
        <f>_xlfn.XLOOKUP(Orders_Table[[#This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7">
        <f>INDEX(products!$A$1:$G$49,MATCH($D51,products!$A$1:$A$49,0),MATCH(orders!K$1,products!$A$1:$G$1,0))</f>
        <v>1</v>
      </c>
      <c r="L51" s="9">
        <f>INDEX(products!$A$1:$G$49,MATCH($D51,products!$A$1:$A$49,0),MATCH(orders!L$1,products!$A$1:$G$1,0))</f>
        <v>12.95</v>
      </c>
      <c r="M51" s="9">
        <f t="shared" si="0"/>
        <v>38.849999999999994</v>
      </c>
      <c r="N51" t="str">
        <f t="shared" si="1"/>
        <v>Arabica</v>
      </c>
      <c r="O51" t="str">
        <f t="shared" si="2"/>
        <v>Light</v>
      </c>
      <c r="P51" t="str">
        <f>_xlfn.XLOOKUP(Orders_Table[[#This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7">
        <f>INDEX(products!$A$1:$G$49,MATCH($D52,products!$A$1:$A$49,0),MATCH(orders!K$1,products!$A$1:$G$1,0))</f>
        <v>0.5</v>
      </c>
      <c r="L52" s="9">
        <f>INDEX(products!$A$1:$G$49,MATCH($D52,products!$A$1:$A$49,0),MATCH(orders!L$1,products!$A$1:$G$1,0))</f>
        <v>7.77</v>
      </c>
      <c r="M52" s="9">
        <f t="shared" si="0"/>
        <v>15.54</v>
      </c>
      <c r="N52" t="str">
        <f t="shared" si="1"/>
        <v>Liberica</v>
      </c>
      <c r="O52" t="str">
        <f t="shared" si="2"/>
        <v>Dark</v>
      </c>
      <c r="P52" t="str">
        <f>_xlfn.XLOOKUP(Orders_Table[[#This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7">
        <f>INDEX(products!$A$1:$G$49,MATCH($D53,products!$A$1:$A$49,0),MATCH(orders!K$1,products!$A$1:$G$1,0))</f>
        <v>2.5</v>
      </c>
      <c r="L53" s="9">
        <f>INDEX(products!$A$1:$G$49,MATCH($D53,products!$A$1:$A$49,0),MATCH(orders!L$1,products!$A$1:$G$1,0))</f>
        <v>36.454999999999998</v>
      </c>
      <c r="M53" s="9">
        <f t="shared" si="0"/>
        <v>145.82</v>
      </c>
      <c r="N53" t="str">
        <f t="shared" si="1"/>
        <v>Liberica</v>
      </c>
      <c r="O53" t="str">
        <f t="shared" si="2"/>
        <v>Light</v>
      </c>
      <c r="P53" t="str">
        <f>_xlfn.XLOOKUP(Orders_Table[[#This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7">
        <f>INDEX(products!$A$1:$G$49,MATCH($D54,products!$A$1:$A$49,0),MATCH(orders!K$1,products!$A$1:$G$1,0))</f>
        <v>0.5</v>
      </c>
      <c r="L54" s="9">
        <f>INDEX(products!$A$1:$G$49,MATCH($D54,products!$A$1:$A$49,0),MATCH(orders!L$1,products!$A$1:$G$1,0))</f>
        <v>5.97</v>
      </c>
      <c r="M54" s="9">
        <f t="shared" si="0"/>
        <v>29.849999999999998</v>
      </c>
      <c r="N54" t="str">
        <f t="shared" si="1"/>
        <v>Robusta</v>
      </c>
      <c r="O54" t="str">
        <f t="shared" si="2"/>
        <v>Medium</v>
      </c>
      <c r="P54" t="str">
        <f>_xlfn.XLOOKUP(Orders_Table[[#This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7">
        <f>INDEX(products!$A$1:$G$49,MATCH($D55,products!$A$1:$A$49,0),MATCH(orders!K$1,products!$A$1:$G$1,0))</f>
        <v>2.5</v>
      </c>
      <c r="L55" s="9">
        <f>INDEX(products!$A$1:$G$49,MATCH($D55,products!$A$1:$A$49,0),MATCH(orders!L$1,products!$A$1:$G$1,0))</f>
        <v>36.454999999999998</v>
      </c>
      <c r="M55" s="9">
        <f t="shared" si="0"/>
        <v>72.91</v>
      </c>
      <c r="N55" t="str">
        <f t="shared" si="1"/>
        <v>Liberica</v>
      </c>
      <c r="O55" t="str">
        <f t="shared" si="2"/>
        <v>Light</v>
      </c>
      <c r="P55" t="str">
        <f>_xlfn.XLOOKUP(Orders_Table[[#This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7">
        <f>INDEX(products!$A$1:$G$49,MATCH($D56,products!$A$1:$A$49,0),MATCH(orders!K$1,products!$A$1:$G$1,0))</f>
        <v>1</v>
      </c>
      <c r="L56" s="9">
        <f>INDEX(products!$A$1:$G$49,MATCH($D56,products!$A$1:$A$49,0),MATCH(orders!L$1,products!$A$1:$G$1,0))</f>
        <v>14.55</v>
      </c>
      <c r="M56" s="9">
        <f t="shared" si="0"/>
        <v>72.75</v>
      </c>
      <c r="N56" t="str">
        <f t="shared" si="1"/>
        <v>Liberica</v>
      </c>
      <c r="O56" t="str">
        <f t="shared" si="2"/>
        <v>Medium</v>
      </c>
      <c r="P56" t="str">
        <f>_xlfn.XLOOKUP(Orders_Table[[#This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7">
        <f>INDEX(products!$A$1:$G$49,MATCH($D57,products!$A$1:$A$49,0),MATCH(orders!K$1,products!$A$1:$G$1,0))</f>
        <v>1</v>
      </c>
      <c r="L57" s="9">
        <f>INDEX(products!$A$1:$G$49,MATCH($D57,products!$A$1:$A$49,0),MATCH(orders!L$1,products!$A$1:$G$1,0))</f>
        <v>15.85</v>
      </c>
      <c r="M57" s="9">
        <f t="shared" si="0"/>
        <v>47.55</v>
      </c>
      <c r="N57" t="str">
        <f t="shared" si="1"/>
        <v>Liberica</v>
      </c>
      <c r="O57" t="str">
        <f t="shared" si="2"/>
        <v>Light</v>
      </c>
      <c r="P57" t="str">
        <f>_xlfn.XLOOKUP(Orders_Table[[#This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7">
        <f>INDEX(products!$A$1:$G$49,MATCH($D58,products!$A$1:$A$49,0),MATCH(orders!K$1,products!$A$1:$G$1,0))</f>
        <v>0.2</v>
      </c>
      <c r="L58" s="9">
        <f>INDEX(products!$A$1:$G$49,MATCH($D58,products!$A$1:$A$49,0),MATCH(orders!L$1,products!$A$1:$G$1,0))</f>
        <v>3.645</v>
      </c>
      <c r="M58" s="9">
        <f t="shared" si="0"/>
        <v>10.935</v>
      </c>
      <c r="N58" t="str">
        <f t="shared" si="1"/>
        <v>Excelsa</v>
      </c>
      <c r="O58" t="str">
        <f t="shared" si="2"/>
        <v>Dark</v>
      </c>
      <c r="P58" t="str">
        <f>_xlfn.XLOOKUP(Orders_Table[[#This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7">
        <f>INDEX(products!$A$1:$G$49,MATCH($D59,products!$A$1:$A$49,0),MATCH(orders!K$1,products!$A$1:$G$1,0))</f>
        <v>1</v>
      </c>
      <c r="L59" s="9">
        <f>INDEX(products!$A$1:$G$49,MATCH($D59,products!$A$1:$A$49,0),MATCH(orders!L$1,products!$A$1:$G$1,0))</f>
        <v>14.85</v>
      </c>
      <c r="M59" s="9">
        <f t="shared" si="0"/>
        <v>59.4</v>
      </c>
      <c r="N59" t="str">
        <f t="shared" si="1"/>
        <v>Excelsa</v>
      </c>
      <c r="O59" t="str">
        <f t="shared" si="2"/>
        <v>Light</v>
      </c>
      <c r="P59" t="str">
        <f>_xlfn.XLOOKUP(Orders_Table[[#This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7">
        <f>INDEX(products!$A$1:$G$49,MATCH($D60,products!$A$1:$A$49,0),MATCH(orders!K$1,products!$A$1:$G$1,0))</f>
        <v>2.5</v>
      </c>
      <c r="L60" s="9">
        <f>INDEX(products!$A$1:$G$49,MATCH($D60,products!$A$1:$A$49,0),MATCH(orders!L$1,products!$A$1:$G$1,0))</f>
        <v>29.784999999999997</v>
      </c>
      <c r="M60" s="9">
        <f t="shared" si="0"/>
        <v>89.35499999999999</v>
      </c>
      <c r="N60" t="str">
        <f t="shared" si="1"/>
        <v>Liberica</v>
      </c>
      <c r="O60" t="str">
        <f t="shared" si="2"/>
        <v>Dark</v>
      </c>
      <c r="P60" t="str">
        <f>_xlfn.XLOOKUP(Orders_Table[[#This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7">
        <f>INDEX(products!$A$1:$G$49,MATCH($D61,products!$A$1:$A$49,0),MATCH(orders!K$1,products!$A$1:$G$1,0))</f>
        <v>0.5</v>
      </c>
      <c r="L61" s="9">
        <f>INDEX(products!$A$1:$G$49,MATCH($D61,products!$A$1:$A$49,0),MATCH(orders!L$1,products!$A$1:$G$1,0))</f>
        <v>8.73</v>
      </c>
      <c r="M61" s="9">
        <f t="shared" si="0"/>
        <v>26.19</v>
      </c>
      <c r="N61" t="str">
        <f t="shared" si="1"/>
        <v>Liberica</v>
      </c>
      <c r="O61" t="str">
        <f t="shared" si="2"/>
        <v>Medium</v>
      </c>
      <c r="P61" t="str">
        <f>_xlfn.XLOOKUP(Orders_Table[[#This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7">
        <f>INDEX(products!$A$1:$G$49,MATCH($D62,products!$A$1:$A$49,0),MATCH(orders!K$1,products!$A$1:$G$1,0))</f>
        <v>2.5</v>
      </c>
      <c r="L62" s="9">
        <f>INDEX(products!$A$1:$G$49,MATCH($D62,products!$A$1:$A$49,0),MATCH(orders!L$1,products!$A$1:$G$1,0))</f>
        <v>22.884999999999998</v>
      </c>
      <c r="M62" s="9">
        <f t="shared" si="0"/>
        <v>114.42499999999998</v>
      </c>
      <c r="N62" t="str">
        <f t="shared" si="1"/>
        <v>Arabica</v>
      </c>
      <c r="O62" t="str">
        <f t="shared" si="2"/>
        <v>Dark</v>
      </c>
      <c r="P62" t="str">
        <f>_xlfn.XLOOKUP(Orders_Table[[#This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7">
        <f>INDEX(products!$A$1:$G$49,MATCH($D63,products!$A$1:$A$49,0),MATCH(orders!K$1,products!$A$1:$G$1,0))</f>
        <v>0.5</v>
      </c>
      <c r="L63" s="9">
        <f>INDEX(products!$A$1:$G$49,MATCH($D63,products!$A$1:$A$49,0),MATCH(orders!L$1,products!$A$1:$G$1,0))</f>
        <v>5.3699999999999992</v>
      </c>
      <c r="M63" s="9">
        <f t="shared" si="0"/>
        <v>26.849999999999994</v>
      </c>
      <c r="N63" t="str">
        <f t="shared" si="1"/>
        <v>Robusta</v>
      </c>
      <c r="O63" t="str">
        <f t="shared" si="2"/>
        <v>Dark</v>
      </c>
      <c r="P63" t="str">
        <f>_xlfn.XLOOKUP(Orders_Table[[#This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7">
        <f>INDEX(products!$A$1:$G$49,MATCH($D64,products!$A$1:$A$49,0),MATCH(orders!K$1,products!$A$1:$G$1,0))</f>
        <v>0.2</v>
      </c>
      <c r="L64" s="9">
        <f>INDEX(products!$A$1:$G$49,MATCH($D64,products!$A$1:$A$49,0),MATCH(orders!L$1,products!$A$1:$G$1,0))</f>
        <v>4.7549999999999999</v>
      </c>
      <c r="M64" s="9">
        <f t="shared" si="0"/>
        <v>23.774999999999999</v>
      </c>
      <c r="N64" t="str">
        <f t="shared" si="1"/>
        <v>Liberica</v>
      </c>
      <c r="O64" t="str">
        <f t="shared" si="2"/>
        <v>Light</v>
      </c>
      <c r="P64" t="str">
        <f>_xlfn.XLOOKUP(Orders_Table[[#This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7">
        <f>INDEX(products!$A$1:$G$49,MATCH($D65,products!$A$1:$A$49,0),MATCH(orders!K$1,products!$A$1:$G$1,0))</f>
        <v>0.5</v>
      </c>
      <c r="L65" s="9">
        <f>INDEX(products!$A$1:$G$49,MATCH($D65,products!$A$1:$A$49,0),MATCH(orders!L$1,products!$A$1:$G$1,0))</f>
        <v>6.75</v>
      </c>
      <c r="M65" s="9">
        <f t="shared" si="0"/>
        <v>6.75</v>
      </c>
      <c r="N65" t="str">
        <f t="shared" si="1"/>
        <v>Arabica</v>
      </c>
      <c r="O65" t="str">
        <f t="shared" si="2"/>
        <v>Medium</v>
      </c>
      <c r="P65" t="str">
        <f>_xlfn.XLOOKUP(Orders_Table[[#This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7">
        <f>INDEX(products!$A$1:$G$49,MATCH($D66,products!$A$1:$A$49,0),MATCH(orders!K$1,products!$A$1:$G$1,0))</f>
        <v>0.5</v>
      </c>
      <c r="L66" s="9">
        <f>INDEX(products!$A$1:$G$49,MATCH($D66,products!$A$1:$A$49,0),MATCH(orders!L$1,products!$A$1:$G$1,0))</f>
        <v>5.97</v>
      </c>
      <c r="M66" s="9">
        <f t="shared" si="0"/>
        <v>35.82</v>
      </c>
      <c r="N66" t="str">
        <f t="shared" si="1"/>
        <v>Robusta</v>
      </c>
      <c r="O66" t="str">
        <f t="shared" si="2"/>
        <v>Medium</v>
      </c>
      <c r="P66" t="str">
        <f>_xlfn.XLOOKUP(Orders_Table[[#This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7">
        <f>INDEX(products!$A$1:$G$49,MATCH($D67,products!$A$1:$A$49,0),MATCH(orders!K$1,products!$A$1:$G$1,0))</f>
        <v>2.5</v>
      </c>
      <c r="L67" s="9">
        <f>INDEX(products!$A$1:$G$49,MATCH($D67,products!$A$1:$A$49,0),MATCH(orders!L$1,products!$A$1:$G$1,0))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7">
        <f>INDEX(products!$A$1:$G$49,MATCH($D68,products!$A$1:$A$49,0),MATCH(orders!K$1,products!$A$1:$G$1,0))</f>
        <v>0.5</v>
      </c>
      <c r="L68" s="9">
        <f>INDEX(products!$A$1:$G$49,MATCH($D68,products!$A$1:$A$49,0),MATCH(orders!L$1,products!$A$1:$G$1,0))</f>
        <v>7.169999999999999</v>
      </c>
      <c r="M68" s="9">
        <f t="shared" si="3"/>
        <v>7.169999999999999</v>
      </c>
      <c r="N68" t="str">
        <f t="shared" si="4"/>
        <v>Robusta</v>
      </c>
      <c r="O68" t="str">
        <f t="shared" si="5"/>
        <v>Light</v>
      </c>
      <c r="P68" t="str">
        <f>_xlfn.XLOOKUP(Orders_Table[[#This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7">
        <f>INDEX(products!$A$1:$G$49,MATCH($D69,products!$A$1:$A$49,0),MATCH(orders!K$1,products!$A$1:$G$1,0))</f>
        <v>0.2</v>
      </c>
      <c r="L69" s="9">
        <f>INDEX(products!$A$1:$G$49,MATCH($D69,products!$A$1:$A$49,0),MATCH(orders!L$1,products!$A$1:$G$1,0))</f>
        <v>4.7549999999999999</v>
      </c>
      <c r="M69" s="9">
        <f t="shared" si="3"/>
        <v>9.51</v>
      </c>
      <c r="N69" t="str">
        <f t="shared" si="4"/>
        <v>Liberica</v>
      </c>
      <c r="O69" t="str">
        <f t="shared" si="5"/>
        <v>Light</v>
      </c>
      <c r="P69" t="str">
        <f>_xlfn.XLOOKUP(Orders_Table[[#This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7">
        <f>INDEX(products!$A$1:$G$49,MATCH($D70,products!$A$1:$A$49,0),MATCH(orders!K$1,products!$A$1:$G$1,0))</f>
        <v>0.2</v>
      </c>
      <c r="L70" s="9">
        <f>INDEX(products!$A$1:$G$49,MATCH($D70,products!$A$1:$A$49,0),MATCH(orders!L$1,products!$A$1:$G$1,0))</f>
        <v>2.9849999999999999</v>
      </c>
      <c r="M70" s="9">
        <f t="shared" si="3"/>
        <v>2.9849999999999999</v>
      </c>
      <c r="N70" t="str">
        <f t="shared" si="4"/>
        <v>Robusta</v>
      </c>
      <c r="O70" t="str">
        <f t="shared" si="5"/>
        <v>Medium</v>
      </c>
      <c r="P70" t="str">
        <f>_xlfn.XLOOKUP(Orders_Table[[#This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7">
        <f>INDEX(products!$A$1:$G$49,MATCH($D71,products!$A$1:$A$49,0),MATCH(orders!K$1,products!$A$1:$G$1,0))</f>
        <v>1</v>
      </c>
      <c r="L71" s="9">
        <f>INDEX(products!$A$1:$G$49,MATCH($D71,products!$A$1:$A$49,0),MATCH(orders!L$1,products!$A$1:$G$1,0))</f>
        <v>9.9499999999999993</v>
      </c>
      <c r="M71" s="9">
        <f t="shared" si="3"/>
        <v>59.699999999999996</v>
      </c>
      <c r="N71" t="str">
        <f t="shared" si="4"/>
        <v>Robusta</v>
      </c>
      <c r="O71" t="str">
        <f t="shared" si="5"/>
        <v>Medium</v>
      </c>
      <c r="P71" t="str">
        <f>_xlfn.XLOOKUP(Orders_Table[[#This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7">
        <f>INDEX(products!$A$1:$G$49,MATCH($D72,products!$A$1:$A$49,0),MATCH(orders!K$1,products!$A$1:$G$1,0))</f>
        <v>2.5</v>
      </c>
      <c r="L72" s="9">
        <f>INDEX(products!$A$1:$G$49,MATCH($D72,products!$A$1:$A$49,0),MATCH(orders!L$1,products!$A$1:$G$1,0))</f>
        <v>34.154999999999994</v>
      </c>
      <c r="M72" s="9">
        <f t="shared" si="3"/>
        <v>136.61999999999998</v>
      </c>
      <c r="N72" t="str">
        <f t="shared" si="4"/>
        <v>Excelsa</v>
      </c>
      <c r="O72" t="str">
        <f t="shared" si="5"/>
        <v>Light</v>
      </c>
      <c r="P72" t="str">
        <f>_xlfn.XLOOKUP(Orders_Table[[#This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7">
        <f>INDEX(products!$A$1:$G$49,MATCH($D73,products!$A$1:$A$49,0),MATCH(orders!K$1,products!$A$1:$G$1,0))</f>
        <v>0.2</v>
      </c>
      <c r="L73" s="9">
        <f>INDEX(products!$A$1:$G$49,MATCH($D73,products!$A$1:$A$49,0),MATCH(orders!L$1,products!$A$1:$G$1,0))</f>
        <v>4.7549999999999999</v>
      </c>
      <c r="M73" s="9">
        <f t="shared" si="3"/>
        <v>9.51</v>
      </c>
      <c r="N73" t="str">
        <f t="shared" si="4"/>
        <v>Liberica</v>
      </c>
      <c r="O73" t="str">
        <f t="shared" si="5"/>
        <v>Light</v>
      </c>
      <c r="P73" t="str">
        <f>_xlfn.XLOOKUP(Orders_Table[[#This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7">
        <f>INDEX(products!$A$1:$G$49,MATCH($D74,products!$A$1:$A$49,0),MATCH(orders!K$1,products!$A$1:$G$1,0))</f>
        <v>2.5</v>
      </c>
      <c r="L74" s="9">
        <f>INDEX(products!$A$1:$G$49,MATCH($D74,products!$A$1:$A$49,0),MATCH(orders!L$1,products!$A$1:$G$1,0))</f>
        <v>25.874999999999996</v>
      </c>
      <c r="M74" s="9">
        <f t="shared" si="3"/>
        <v>77.624999999999986</v>
      </c>
      <c r="N74" t="str">
        <f t="shared" si="4"/>
        <v>Arabica</v>
      </c>
      <c r="O74" t="str">
        <f t="shared" si="5"/>
        <v>Medium</v>
      </c>
      <c r="P74" t="str">
        <f>_xlfn.XLOOKUP(Orders_Table[[#This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7">
        <f>INDEX(products!$A$1:$G$49,MATCH($D75,products!$A$1:$A$49,0),MATCH(orders!K$1,products!$A$1:$G$1,0))</f>
        <v>0.2</v>
      </c>
      <c r="L75" s="9">
        <f>INDEX(products!$A$1:$G$49,MATCH($D75,products!$A$1:$A$49,0),MATCH(orders!L$1,products!$A$1:$G$1,0))</f>
        <v>4.3650000000000002</v>
      </c>
      <c r="M75" s="9">
        <f t="shared" si="3"/>
        <v>21.825000000000003</v>
      </c>
      <c r="N75" t="str">
        <f t="shared" si="4"/>
        <v>Liberica</v>
      </c>
      <c r="O75" t="str">
        <f t="shared" si="5"/>
        <v>Medium</v>
      </c>
      <c r="P75" t="str">
        <f>_xlfn.XLOOKUP(Orders_Table[[#This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7">
        <f>INDEX(products!$A$1:$G$49,MATCH($D76,products!$A$1:$A$49,0),MATCH(orders!K$1,products!$A$1:$G$1,0))</f>
        <v>0.5</v>
      </c>
      <c r="L76" s="9">
        <f>INDEX(products!$A$1:$G$49,MATCH($D76,products!$A$1:$A$49,0),MATCH(orders!L$1,products!$A$1:$G$1,0))</f>
        <v>8.91</v>
      </c>
      <c r="M76" s="9">
        <f t="shared" si="3"/>
        <v>17.82</v>
      </c>
      <c r="N76" t="str">
        <f t="shared" si="4"/>
        <v>Excelsa</v>
      </c>
      <c r="O76" t="str">
        <f t="shared" si="5"/>
        <v>Light</v>
      </c>
      <c r="P76" t="str">
        <f>_xlfn.XLOOKUP(Orders_Table[[#This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7">
        <f>INDEX(products!$A$1:$G$49,MATCH($D77,products!$A$1:$A$49,0),MATCH(orders!K$1,products!$A$1:$G$1,0))</f>
        <v>1</v>
      </c>
      <c r="L77" s="9">
        <f>INDEX(products!$A$1:$G$49,MATCH($D77,products!$A$1:$A$49,0),MATCH(orders!L$1,products!$A$1:$G$1,0))</f>
        <v>8.9499999999999993</v>
      </c>
      <c r="M77" s="9">
        <f t="shared" si="3"/>
        <v>53.699999999999996</v>
      </c>
      <c r="N77" t="str">
        <f t="shared" si="4"/>
        <v>Robusta</v>
      </c>
      <c r="O77" t="str">
        <f t="shared" si="5"/>
        <v>Dark</v>
      </c>
      <c r="P77" t="str">
        <f>_xlfn.XLOOKUP(Orders_Table[[#This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7">
        <f>INDEX(products!$A$1:$G$49,MATCH($D78,products!$A$1:$A$49,0),MATCH(orders!K$1,products!$A$1:$G$1,0))</f>
        <v>0.2</v>
      </c>
      <c r="L78" s="9">
        <f>INDEX(products!$A$1:$G$49,MATCH($D78,products!$A$1:$A$49,0),MATCH(orders!L$1,products!$A$1:$G$1,0))</f>
        <v>3.5849999999999995</v>
      </c>
      <c r="M78" s="9">
        <f t="shared" si="3"/>
        <v>3.5849999999999995</v>
      </c>
      <c r="N78" t="str">
        <f t="shared" si="4"/>
        <v>Robusta</v>
      </c>
      <c r="O78" t="str">
        <f t="shared" si="5"/>
        <v>Light</v>
      </c>
      <c r="P78" t="str">
        <f>_xlfn.XLOOKUP(Orders_Table[[#This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7">
        <f>INDEX(products!$A$1:$G$49,MATCH($D79,products!$A$1:$A$49,0),MATCH(orders!K$1,products!$A$1:$G$1,0))</f>
        <v>0.2</v>
      </c>
      <c r="L79" s="9">
        <f>INDEX(products!$A$1:$G$49,MATCH($D79,products!$A$1:$A$49,0),MATCH(orders!L$1,products!$A$1:$G$1,0))</f>
        <v>3.645</v>
      </c>
      <c r="M79" s="9">
        <f t="shared" si="3"/>
        <v>7.29</v>
      </c>
      <c r="N79" t="str">
        <f t="shared" si="4"/>
        <v>Excelsa</v>
      </c>
      <c r="O79" t="str">
        <f t="shared" si="5"/>
        <v>Dark</v>
      </c>
      <c r="P79" t="str">
        <f>_xlfn.XLOOKUP(Orders_Table[[#This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7">
        <f>INDEX(products!$A$1:$G$49,MATCH($D80,products!$A$1:$A$49,0),MATCH(orders!K$1,products!$A$1:$G$1,0))</f>
        <v>0.5</v>
      </c>
      <c r="L80" s="9">
        <f>INDEX(products!$A$1:$G$49,MATCH($D80,products!$A$1:$A$49,0),MATCH(orders!L$1,products!$A$1:$G$1,0))</f>
        <v>6.75</v>
      </c>
      <c r="M80" s="9">
        <f t="shared" si="3"/>
        <v>40.5</v>
      </c>
      <c r="N80" t="str">
        <f t="shared" si="4"/>
        <v>Arabica</v>
      </c>
      <c r="O80" t="str">
        <f t="shared" si="5"/>
        <v>Medium</v>
      </c>
      <c r="P80" t="str">
        <f>_xlfn.XLOOKUP(Orders_Table[[#This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7">
        <f>INDEX(products!$A$1:$G$49,MATCH($D81,products!$A$1:$A$49,0),MATCH(orders!K$1,products!$A$1:$G$1,0))</f>
        <v>1</v>
      </c>
      <c r="L81" s="9">
        <f>INDEX(products!$A$1:$G$49,MATCH($D81,products!$A$1:$A$49,0),MATCH(orders!L$1,products!$A$1:$G$1,0))</f>
        <v>11.95</v>
      </c>
      <c r="M81" s="9">
        <f t="shared" si="3"/>
        <v>47.8</v>
      </c>
      <c r="N81" t="str">
        <f t="shared" si="4"/>
        <v>Robusta</v>
      </c>
      <c r="O81" t="str">
        <f t="shared" si="5"/>
        <v>Light</v>
      </c>
      <c r="P81" t="str">
        <f>_xlfn.XLOOKUP(Orders_Table[[#This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7">
        <f>INDEX(products!$A$1:$G$49,MATCH($D82,products!$A$1:$A$49,0),MATCH(orders!K$1,products!$A$1:$G$1,0))</f>
        <v>0.5</v>
      </c>
      <c r="L82" s="9">
        <f>INDEX(products!$A$1:$G$49,MATCH($D82,products!$A$1:$A$49,0),MATCH(orders!L$1,products!$A$1:$G$1,0))</f>
        <v>7.77</v>
      </c>
      <c r="M82" s="9">
        <f t="shared" si="3"/>
        <v>38.849999999999994</v>
      </c>
      <c r="N82" t="str">
        <f t="shared" si="4"/>
        <v>Arabica</v>
      </c>
      <c r="O82" t="str">
        <f t="shared" si="5"/>
        <v>Light</v>
      </c>
      <c r="P82" t="str">
        <f>_xlfn.XLOOKUP(Orders_Table[[#This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7">
        <f>INDEX(products!$A$1:$G$49,MATCH($D83,products!$A$1:$A$49,0),MATCH(orders!K$1,products!$A$1:$G$1,0))</f>
        <v>2.5</v>
      </c>
      <c r="L83" s="9">
        <f>INDEX(products!$A$1:$G$49,MATCH($D83,products!$A$1:$A$49,0),MATCH(orders!L$1,products!$A$1:$G$1,0))</f>
        <v>36.454999999999998</v>
      </c>
      <c r="M83" s="9">
        <f t="shared" si="3"/>
        <v>109.36499999999999</v>
      </c>
      <c r="N83" t="str">
        <f t="shared" si="4"/>
        <v>Liberica</v>
      </c>
      <c r="O83" t="str">
        <f t="shared" si="5"/>
        <v>Light</v>
      </c>
      <c r="P83" t="str">
        <f>_xlfn.XLOOKUP(Orders_Table[[#This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7">
        <f>INDEX(products!$A$1:$G$49,MATCH($D84,products!$A$1:$A$49,0),MATCH(orders!K$1,products!$A$1:$G$1,0))</f>
        <v>2.5</v>
      </c>
      <c r="L84" s="9">
        <f>INDEX(products!$A$1:$G$49,MATCH($D84,products!$A$1:$A$49,0),MATCH(orders!L$1,products!$A$1:$G$1,0))</f>
        <v>33.464999999999996</v>
      </c>
      <c r="M84" s="9">
        <f t="shared" si="3"/>
        <v>100.39499999999998</v>
      </c>
      <c r="N84" t="str">
        <f t="shared" si="4"/>
        <v>Liberica</v>
      </c>
      <c r="O84" t="str">
        <f t="shared" si="5"/>
        <v>Medium</v>
      </c>
      <c r="P84" t="str">
        <f>_xlfn.XLOOKUP(Orders_Table[[#This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7">
        <f>INDEX(products!$A$1:$G$49,MATCH($D85,products!$A$1:$A$49,0),MATCH(orders!K$1,products!$A$1:$G$1,0))</f>
        <v>2.5</v>
      </c>
      <c r="L85" s="9">
        <f>INDEX(products!$A$1:$G$49,MATCH($D85,products!$A$1:$A$49,0),MATCH(orders!L$1,products!$A$1:$G$1,0))</f>
        <v>20.584999999999997</v>
      </c>
      <c r="M85" s="9">
        <f t="shared" si="3"/>
        <v>82.339999999999989</v>
      </c>
      <c r="N85" t="str">
        <f t="shared" si="4"/>
        <v>Robusta</v>
      </c>
      <c r="O85" t="str">
        <f t="shared" si="5"/>
        <v>Dark</v>
      </c>
      <c r="P85" t="str">
        <f>_xlfn.XLOOKUP(Orders_Table[[#This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7">
        <f>INDEX(products!$A$1:$G$49,MATCH($D86,products!$A$1:$A$49,0),MATCH(orders!K$1,products!$A$1:$G$1,0))</f>
        <v>0.5</v>
      </c>
      <c r="L86" s="9">
        <f>INDEX(products!$A$1:$G$49,MATCH($D86,products!$A$1:$A$49,0),MATCH(orders!L$1,products!$A$1:$G$1,0))</f>
        <v>9.51</v>
      </c>
      <c r="M86" s="9">
        <f t="shared" si="3"/>
        <v>9.51</v>
      </c>
      <c r="N86" t="str">
        <f t="shared" si="4"/>
        <v>Liberica</v>
      </c>
      <c r="O86" t="str">
        <f t="shared" si="5"/>
        <v>Light</v>
      </c>
      <c r="P86" t="str">
        <f>_xlfn.XLOOKUP(Orders_Table[[#This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7">
        <f>INDEX(products!$A$1:$G$49,MATCH($D87,products!$A$1:$A$49,0),MATCH(orders!K$1,products!$A$1:$G$1,0))</f>
        <v>2.5</v>
      </c>
      <c r="L87" s="9">
        <f>INDEX(products!$A$1:$G$49,MATCH($D87,products!$A$1:$A$49,0),MATCH(orders!L$1,products!$A$1:$G$1,0))</f>
        <v>29.784999999999997</v>
      </c>
      <c r="M87" s="9">
        <f t="shared" si="3"/>
        <v>89.35499999999999</v>
      </c>
      <c r="N87" t="str">
        <f t="shared" si="4"/>
        <v>Arabica</v>
      </c>
      <c r="O87" t="str">
        <f t="shared" si="5"/>
        <v>Light</v>
      </c>
      <c r="P87" t="str">
        <f>_xlfn.XLOOKUP(Orders_Table[[#This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7">
        <f>INDEX(products!$A$1:$G$49,MATCH($D88,products!$A$1:$A$49,0),MATCH(orders!K$1,products!$A$1:$G$1,0))</f>
        <v>0.2</v>
      </c>
      <c r="L88" s="9">
        <f>INDEX(products!$A$1:$G$49,MATCH($D88,products!$A$1:$A$49,0),MATCH(orders!L$1,products!$A$1:$G$1,0))</f>
        <v>2.9849999999999999</v>
      </c>
      <c r="M88" s="9">
        <f t="shared" si="3"/>
        <v>11.94</v>
      </c>
      <c r="N88" t="str">
        <f t="shared" si="4"/>
        <v>Arabica</v>
      </c>
      <c r="O88" t="str">
        <f t="shared" si="5"/>
        <v>Dark</v>
      </c>
      <c r="P88" t="str">
        <f>_xlfn.XLOOKUP(Orders_Table[[#This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7">
        <f>INDEX(products!$A$1:$G$49,MATCH($D89,products!$A$1:$A$49,0),MATCH(orders!K$1,products!$A$1:$G$1,0))</f>
        <v>1</v>
      </c>
      <c r="L89" s="9">
        <f>INDEX(products!$A$1:$G$49,MATCH($D89,products!$A$1:$A$49,0),MATCH(orders!L$1,products!$A$1:$G$1,0))</f>
        <v>11.25</v>
      </c>
      <c r="M89" s="9">
        <f t="shared" si="3"/>
        <v>33.75</v>
      </c>
      <c r="N89" t="str">
        <f t="shared" si="4"/>
        <v>Arabica</v>
      </c>
      <c r="O89" t="str">
        <f t="shared" si="5"/>
        <v>Medium</v>
      </c>
      <c r="P89" t="str">
        <f>_xlfn.XLOOKUP(Orders_Table[[#This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7">
        <f>INDEX(products!$A$1:$G$49,MATCH($D90,products!$A$1:$A$49,0),MATCH(orders!K$1,products!$A$1:$G$1,0))</f>
        <v>1</v>
      </c>
      <c r="L90" s="9">
        <f>INDEX(products!$A$1:$G$49,MATCH($D90,products!$A$1:$A$49,0),MATCH(orders!L$1,products!$A$1:$G$1,0))</f>
        <v>11.95</v>
      </c>
      <c r="M90" s="9">
        <f t="shared" si="3"/>
        <v>35.849999999999994</v>
      </c>
      <c r="N90" t="str">
        <f t="shared" si="4"/>
        <v>Robusta</v>
      </c>
      <c r="O90" t="str">
        <f t="shared" si="5"/>
        <v>Light</v>
      </c>
      <c r="P90" t="str">
        <f>_xlfn.XLOOKUP(Orders_Table[[#This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7">
        <f>INDEX(products!$A$1:$G$49,MATCH($D91,products!$A$1:$A$49,0),MATCH(orders!K$1,products!$A$1:$G$1,0))</f>
        <v>1</v>
      </c>
      <c r="L91" s="9">
        <f>INDEX(products!$A$1:$G$49,MATCH($D91,products!$A$1:$A$49,0),MATCH(orders!L$1,products!$A$1:$G$1,0))</f>
        <v>12.95</v>
      </c>
      <c r="M91" s="9">
        <f t="shared" si="3"/>
        <v>77.699999999999989</v>
      </c>
      <c r="N91" t="str">
        <f t="shared" si="4"/>
        <v>Arabica</v>
      </c>
      <c r="O91" t="str">
        <f t="shared" si="5"/>
        <v>Light</v>
      </c>
      <c r="P91" t="str">
        <f>_xlfn.XLOOKUP(Orders_Table[[#This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7">
        <f>INDEX(products!$A$1:$G$49,MATCH($D92,products!$A$1:$A$49,0),MATCH(orders!K$1,products!$A$1:$G$1,0))</f>
        <v>1</v>
      </c>
      <c r="L92" s="9">
        <f>INDEX(products!$A$1:$G$49,MATCH($D92,products!$A$1:$A$49,0),MATCH(orders!L$1,products!$A$1:$G$1,0))</f>
        <v>12.95</v>
      </c>
      <c r="M92" s="9">
        <f t="shared" si="3"/>
        <v>51.8</v>
      </c>
      <c r="N92" t="str">
        <f t="shared" si="4"/>
        <v>Arabica</v>
      </c>
      <c r="O92" t="str">
        <f t="shared" si="5"/>
        <v>Light</v>
      </c>
      <c r="P92" t="str">
        <f>_xlfn.XLOOKUP(Orders_Table[[#This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7">
        <f>INDEX(products!$A$1:$G$49,MATCH($D93,products!$A$1:$A$49,0),MATCH(orders!K$1,products!$A$1:$G$1,0))</f>
        <v>2.5</v>
      </c>
      <c r="L93" s="9">
        <f>INDEX(products!$A$1:$G$49,MATCH($D93,products!$A$1:$A$49,0),MATCH(orders!L$1,products!$A$1:$G$1,0))</f>
        <v>25.874999999999996</v>
      </c>
      <c r="M93" s="9">
        <f t="shared" si="3"/>
        <v>103.49999999999999</v>
      </c>
      <c r="N93" t="str">
        <f t="shared" si="4"/>
        <v>Arabica</v>
      </c>
      <c r="O93" t="str">
        <f t="shared" si="5"/>
        <v>Medium</v>
      </c>
      <c r="P93" t="str">
        <f>_xlfn.XLOOKUP(Orders_Table[[#This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7">
        <f>INDEX(products!$A$1:$G$49,MATCH($D94,products!$A$1:$A$49,0),MATCH(orders!K$1,products!$A$1:$G$1,0))</f>
        <v>1</v>
      </c>
      <c r="L94" s="9">
        <f>INDEX(products!$A$1:$G$49,MATCH($D94,products!$A$1:$A$49,0),MATCH(orders!L$1,products!$A$1:$G$1,0))</f>
        <v>14.85</v>
      </c>
      <c r="M94" s="9">
        <f t="shared" si="3"/>
        <v>44.55</v>
      </c>
      <c r="N94" t="str">
        <f t="shared" si="4"/>
        <v>Excelsa</v>
      </c>
      <c r="O94" t="str">
        <f t="shared" si="5"/>
        <v>Light</v>
      </c>
      <c r="P94" t="str">
        <f>_xlfn.XLOOKUP(Orders_Table[[#This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7">
        <f>INDEX(products!$A$1:$G$49,MATCH($D95,products!$A$1:$A$49,0),MATCH(orders!K$1,products!$A$1:$G$1,0))</f>
        <v>0.5</v>
      </c>
      <c r="L95" s="9">
        <f>INDEX(products!$A$1:$G$49,MATCH($D95,products!$A$1:$A$49,0),MATCH(orders!L$1,products!$A$1:$G$1,0))</f>
        <v>8.91</v>
      </c>
      <c r="M95" s="9">
        <f t="shared" si="3"/>
        <v>35.64</v>
      </c>
      <c r="N95" t="str">
        <f t="shared" si="4"/>
        <v>Excelsa</v>
      </c>
      <c r="O95" t="str">
        <f t="shared" si="5"/>
        <v>Light</v>
      </c>
      <c r="P95" t="str">
        <f>_xlfn.XLOOKUP(Orders_Table[[#This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7">
        <f>INDEX(products!$A$1:$G$49,MATCH($D96,products!$A$1:$A$49,0),MATCH(orders!K$1,products!$A$1:$G$1,0))</f>
        <v>0.2</v>
      </c>
      <c r="L96" s="9">
        <f>INDEX(products!$A$1:$G$49,MATCH($D96,products!$A$1:$A$49,0),MATCH(orders!L$1,products!$A$1:$G$1,0))</f>
        <v>2.9849999999999999</v>
      </c>
      <c r="M96" s="9">
        <f t="shared" si="3"/>
        <v>17.91</v>
      </c>
      <c r="N96" t="str">
        <f t="shared" si="4"/>
        <v>Arabica</v>
      </c>
      <c r="O96" t="str">
        <f t="shared" si="5"/>
        <v>Dark</v>
      </c>
      <c r="P96" t="str">
        <f>_xlfn.XLOOKUP(Orders_Table[[#This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7">
        <f>INDEX(products!$A$1:$G$49,MATCH($D97,products!$A$1:$A$49,0),MATCH(orders!K$1,products!$A$1:$G$1,0))</f>
        <v>2.5</v>
      </c>
      <c r="L97" s="9">
        <f>INDEX(products!$A$1:$G$49,MATCH($D97,products!$A$1:$A$49,0),MATCH(orders!L$1,products!$A$1:$G$1,0))</f>
        <v>25.874999999999996</v>
      </c>
      <c r="M97" s="9">
        <f t="shared" si="3"/>
        <v>155.24999999999997</v>
      </c>
      <c r="N97" t="str">
        <f t="shared" si="4"/>
        <v>Arabica</v>
      </c>
      <c r="O97" t="str">
        <f t="shared" si="5"/>
        <v>Medium</v>
      </c>
      <c r="P97" t="str">
        <f>_xlfn.XLOOKUP(Orders_Table[[#This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7">
        <f>INDEX(products!$A$1:$G$49,MATCH($D98,products!$A$1:$A$49,0),MATCH(orders!K$1,products!$A$1:$G$1,0))</f>
        <v>0.2</v>
      </c>
      <c r="L98" s="9">
        <f>INDEX(products!$A$1:$G$49,MATCH($D98,products!$A$1:$A$49,0),MATCH(orders!L$1,products!$A$1:$G$1,0))</f>
        <v>2.9849999999999999</v>
      </c>
      <c r="M98" s="9">
        <f t="shared" si="3"/>
        <v>5.97</v>
      </c>
      <c r="N98" t="str">
        <f t="shared" si="4"/>
        <v>Arabica</v>
      </c>
      <c r="O98" t="str">
        <f t="shared" si="5"/>
        <v>Dark</v>
      </c>
      <c r="P98" t="str">
        <f>_xlfn.XLOOKUP(Orders_Table[[#This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7">
        <f>INDEX(products!$A$1:$G$49,MATCH($D99,products!$A$1:$A$49,0),MATCH(orders!K$1,products!$A$1:$G$1,0))</f>
        <v>0.5</v>
      </c>
      <c r="L99" s="9">
        <f>INDEX(products!$A$1:$G$49,MATCH($D99,products!$A$1:$A$49,0),MATCH(orders!L$1,products!$A$1:$G$1,0))</f>
        <v>6.75</v>
      </c>
      <c r="M99" s="9">
        <f t="shared" si="3"/>
        <v>13.5</v>
      </c>
      <c r="N99" t="str">
        <f t="shared" si="4"/>
        <v>Arabica</v>
      </c>
      <c r="O99" t="str">
        <f t="shared" si="5"/>
        <v>Medium</v>
      </c>
      <c r="P99" t="str">
        <f>_xlfn.XLOOKUP(Orders_Table[[#This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7">
        <f>INDEX(products!$A$1:$G$49,MATCH($D100,products!$A$1:$A$49,0),MATCH(orders!K$1,products!$A$1:$G$1,0))</f>
        <v>0.2</v>
      </c>
      <c r="L100" s="9">
        <f>INDEX(products!$A$1:$G$49,MATCH($D100,products!$A$1:$A$49,0),MATCH(orders!L$1,products!$A$1:$G$1,0))</f>
        <v>2.9849999999999999</v>
      </c>
      <c r="M100" s="9">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7">
        <f>INDEX(products!$A$1:$G$49,MATCH($D101,products!$A$1:$A$49,0),MATCH(orders!K$1,products!$A$1:$G$1,0))</f>
        <v>0.2</v>
      </c>
      <c r="L101" s="9">
        <f>INDEX(products!$A$1:$G$49,MATCH($D101,products!$A$1:$A$49,0),MATCH(orders!L$1,products!$A$1:$G$1,0))</f>
        <v>4.3650000000000002</v>
      </c>
      <c r="M101" s="9">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7">
        <f>INDEX(products!$A$1:$G$49,MATCH($D102,products!$A$1:$A$49,0),MATCH(orders!K$1,products!$A$1:$G$1,0))</f>
        <v>0.2</v>
      </c>
      <c r="L102" s="9">
        <f>INDEX(products!$A$1:$G$49,MATCH($D102,products!$A$1:$A$49,0),MATCH(orders!L$1,products!$A$1:$G$1,0))</f>
        <v>3.8849999999999998</v>
      </c>
      <c r="M102" s="9">
        <f t="shared" si="3"/>
        <v>7.77</v>
      </c>
      <c r="N102" t="str">
        <f t="shared" si="4"/>
        <v>Arabica</v>
      </c>
      <c r="O102" t="str">
        <f t="shared" si="5"/>
        <v>Light</v>
      </c>
      <c r="P102" t="str">
        <f>_xlfn.XLOOKUP(Orders_Table[[#This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7">
        <f>INDEX(products!$A$1:$G$49,MATCH($D103,products!$A$1:$A$49,0),MATCH(orders!K$1,products!$A$1:$G$1,0))</f>
        <v>2.5</v>
      </c>
      <c r="L103" s="9">
        <f>INDEX(products!$A$1:$G$49,MATCH($D103,products!$A$1:$A$49,0),MATCH(orders!L$1,products!$A$1:$G$1,0))</f>
        <v>29.784999999999997</v>
      </c>
      <c r="M103" s="9">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7">
        <f>INDEX(products!$A$1:$G$49,MATCH($D104,products!$A$1:$A$49,0),MATCH(orders!K$1,products!$A$1:$G$1,0))</f>
        <v>1</v>
      </c>
      <c r="L104" s="9">
        <f>INDEX(products!$A$1:$G$49,MATCH($D104,products!$A$1:$A$49,0),MATCH(orders!L$1,products!$A$1:$G$1,0))</f>
        <v>12.95</v>
      </c>
      <c r="M104" s="9">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7">
        <f>INDEX(products!$A$1:$G$49,MATCH($D105,products!$A$1:$A$49,0),MATCH(orders!K$1,products!$A$1:$G$1,0))</f>
        <v>0.2</v>
      </c>
      <c r="L105" s="9">
        <f>INDEX(products!$A$1:$G$49,MATCH($D105,products!$A$1:$A$49,0),MATCH(orders!L$1,products!$A$1:$G$1,0))</f>
        <v>2.9849999999999999</v>
      </c>
      <c r="M105" s="9">
        <f t="shared" si="3"/>
        <v>11.94</v>
      </c>
      <c r="N105" t="str">
        <f t="shared" si="4"/>
        <v>Robusta</v>
      </c>
      <c r="O105" t="str">
        <f t="shared" si="5"/>
        <v>Medium</v>
      </c>
      <c r="P105" t="str">
        <f>_xlfn.XLOOKUP(Orders_Table[[#This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7">
        <f>INDEX(products!$A$1:$G$49,MATCH($D106,products!$A$1:$A$49,0),MATCH(orders!K$1,products!$A$1:$G$1,0))</f>
        <v>1</v>
      </c>
      <c r="L106" s="9">
        <f>INDEX(products!$A$1:$G$49,MATCH($D106,products!$A$1:$A$49,0),MATCH(orders!L$1,products!$A$1:$G$1,0))</f>
        <v>14.55</v>
      </c>
      <c r="M106" s="9">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7">
        <f>INDEX(products!$A$1:$G$49,MATCH($D107,products!$A$1:$A$49,0),MATCH(orders!K$1,products!$A$1:$G$1,0))</f>
        <v>0.5</v>
      </c>
      <c r="L107" s="9">
        <f>INDEX(products!$A$1:$G$49,MATCH($D107,products!$A$1:$A$49,0),MATCH(orders!L$1,products!$A$1:$G$1,0))</f>
        <v>6.75</v>
      </c>
      <c r="M107" s="9">
        <f t="shared" si="3"/>
        <v>40.5</v>
      </c>
      <c r="N107" t="str">
        <f t="shared" si="4"/>
        <v>Arabica</v>
      </c>
      <c r="O107" t="str">
        <f t="shared" si="5"/>
        <v>Medium</v>
      </c>
      <c r="P107" t="str">
        <f>_xlfn.XLOOKUP(Orders_Table[[#This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7">
        <f>INDEX(products!$A$1:$G$49,MATCH($D108,products!$A$1:$A$49,0),MATCH(orders!K$1,products!$A$1:$G$1,0))</f>
        <v>1</v>
      </c>
      <c r="L108" s="9">
        <f>INDEX(products!$A$1:$G$49,MATCH($D108,products!$A$1:$A$49,0),MATCH(orders!L$1,products!$A$1:$G$1,0))</f>
        <v>12.15</v>
      </c>
      <c r="M108" s="9">
        <f t="shared" si="3"/>
        <v>24.3</v>
      </c>
      <c r="N108" t="str">
        <f t="shared" si="4"/>
        <v>Excelsa</v>
      </c>
      <c r="O108" t="str">
        <f t="shared" si="5"/>
        <v>Dark</v>
      </c>
      <c r="P108" t="str">
        <f>_xlfn.XLOOKUP(Orders_Table[[#This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7">
        <f>INDEX(products!$A$1:$G$49,MATCH($D109,products!$A$1:$A$49,0),MATCH(orders!K$1,products!$A$1:$G$1,0))</f>
        <v>0.5</v>
      </c>
      <c r="L109" s="9">
        <f>INDEX(products!$A$1:$G$49,MATCH($D109,products!$A$1:$A$49,0),MATCH(orders!L$1,products!$A$1:$G$1,0))</f>
        <v>5.97</v>
      </c>
      <c r="M109" s="9">
        <f t="shared" si="3"/>
        <v>17.91</v>
      </c>
      <c r="N109" t="str">
        <f t="shared" si="4"/>
        <v>Robusta</v>
      </c>
      <c r="O109" t="str">
        <f t="shared" si="5"/>
        <v>Medium</v>
      </c>
      <c r="P109" t="str">
        <f>_xlfn.XLOOKUP(Orders_Table[[#This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7">
        <f>INDEX(products!$A$1:$G$49,MATCH($D110,products!$A$1:$A$49,0),MATCH(orders!K$1,products!$A$1:$G$1,0))</f>
        <v>0.5</v>
      </c>
      <c r="L110" s="9">
        <f>INDEX(products!$A$1:$G$49,MATCH($D110,products!$A$1:$A$49,0),MATCH(orders!L$1,products!$A$1:$G$1,0))</f>
        <v>6.75</v>
      </c>
      <c r="M110" s="9">
        <f t="shared" si="3"/>
        <v>27</v>
      </c>
      <c r="N110" t="str">
        <f t="shared" si="4"/>
        <v>Arabica</v>
      </c>
      <c r="O110" t="str">
        <f t="shared" si="5"/>
        <v>Medium</v>
      </c>
      <c r="P110" t="str">
        <f>_xlfn.XLOOKUP(Orders_Table[[#This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7">
        <f>INDEX(products!$A$1:$G$49,MATCH($D111,products!$A$1:$A$49,0),MATCH(orders!K$1,products!$A$1:$G$1,0))</f>
        <v>0.5</v>
      </c>
      <c r="L111" s="9">
        <f>INDEX(products!$A$1:$G$49,MATCH($D111,products!$A$1:$A$49,0),MATCH(orders!L$1,products!$A$1:$G$1,0))</f>
        <v>7.77</v>
      </c>
      <c r="M111" s="9">
        <f t="shared" si="3"/>
        <v>7.77</v>
      </c>
      <c r="N111" t="str">
        <f t="shared" si="4"/>
        <v>Liberica</v>
      </c>
      <c r="O111" t="str">
        <f t="shared" si="5"/>
        <v>Dark</v>
      </c>
      <c r="P111" t="str">
        <f>_xlfn.XLOOKUP(Orders_Table[[#This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7">
        <f>INDEX(products!$A$1:$G$49,MATCH($D112,products!$A$1:$A$49,0),MATCH(orders!K$1,products!$A$1:$G$1,0))</f>
        <v>0.2</v>
      </c>
      <c r="L112" s="9">
        <f>INDEX(products!$A$1:$G$49,MATCH($D112,products!$A$1:$A$49,0),MATCH(orders!L$1,products!$A$1:$G$1,0))</f>
        <v>4.4550000000000001</v>
      </c>
      <c r="M112" s="9">
        <f t="shared" si="3"/>
        <v>13.365</v>
      </c>
      <c r="N112" t="str">
        <f t="shared" si="4"/>
        <v>Excelsa</v>
      </c>
      <c r="O112" t="str">
        <f t="shared" si="5"/>
        <v>Light</v>
      </c>
      <c r="P112" t="str">
        <f>_xlfn.XLOOKUP(Orders_Table[[#This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7">
        <f>INDEX(products!$A$1:$G$49,MATCH($D113,products!$A$1:$A$49,0),MATCH(orders!K$1,products!$A$1:$G$1,0))</f>
        <v>0.5</v>
      </c>
      <c r="L113" s="9">
        <f>INDEX(products!$A$1:$G$49,MATCH($D113,products!$A$1:$A$49,0),MATCH(orders!L$1,products!$A$1:$G$1,0))</f>
        <v>5.3699999999999992</v>
      </c>
      <c r="M113" s="9">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7">
        <f>INDEX(products!$A$1:$G$49,MATCH($D114,products!$A$1:$A$49,0),MATCH(orders!K$1,products!$A$1:$G$1,0))</f>
        <v>1</v>
      </c>
      <c r="L114" s="9">
        <f>INDEX(products!$A$1:$G$49,MATCH($D114,products!$A$1:$A$49,0),MATCH(orders!L$1,products!$A$1:$G$1,0))</f>
        <v>11.25</v>
      </c>
      <c r="M114" s="9">
        <f t="shared" si="3"/>
        <v>11.25</v>
      </c>
      <c r="N114" t="str">
        <f t="shared" si="4"/>
        <v>Arabica</v>
      </c>
      <c r="O114" t="str">
        <f t="shared" si="5"/>
        <v>Medium</v>
      </c>
      <c r="P114" t="str">
        <f>_xlfn.XLOOKUP(Orders_Table[[#This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7">
        <f>INDEX(products!$A$1:$G$49,MATCH($D115,products!$A$1:$A$49,0),MATCH(orders!K$1,products!$A$1:$G$1,0))</f>
        <v>1</v>
      </c>
      <c r="L115" s="9">
        <f>INDEX(products!$A$1:$G$49,MATCH($D115,products!$A$1:$A$49,0),MATCH(orders!L$1,products!$A$1:$G$1,0))</f>
        <v>14.55</v>
      </c>
      <c r="M115" s="9">
        <f t="shared" si="3"/>
        <v>14.55</v>
      </c>
      <c r="N115" t="str">
        <f t="shared" si="4"/>
        <v>Liberica</v>
      </c>
      <c r="O115" t="str">
        <f t="shared" si="5"/>
        <v>Medium</v>
      </c>
      <c r="P115" t="str">
        <f>_xlfn.XLOOKUP(Orders_Table[[#This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7">
        <f>INDEX(products!$A$1:$G$49,MATCH($D116,products!$A$1:$A$49,0),MATCH(orders!K$1,products!$A$1:$G$1,0))</f>
        <v>0.2</v>
      </c>
      <c r="L116" s="9">
        <f>INDEX(products!$A$1:$G$49,MATCH($D116,products!$A$1:$A$49,0),MATCH(orders!L$1,products!$A$1:$G$1,0))</f>
        <v>3.5849999999999995</v>
      </c>
      <c r="M116" s="9">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7">
        <f>INDEX(products!$A$1:$G$49,MATCH($D117,products!$A$1:$A$49,0),MATCH(orders!K$1,products!$A$1:$G$1,0))</f>
        <v>1</v>
      </c>
      <c r="L117" s="9">
        <f>INDEX(products!$A$1:$G$49,MATCH($D117,products!$A$1:$A$49,0),MATCH(orders!L$1,products!$A$1:$G$1,0))</f>
        <v>15.85</v>
      </c>
      <c r="M117" s="9">
        <f t="shared" si="3"/>
        <v>15.85</v>
      </c>
      <c r="N117" t="str">
        <f t="shared" si="4"/>
        <v>Liberica</v>
      </c>
      <c r="O117" t="str">
        <f t="shared" si="5"/>
        <v>Light</v>
      </c>
      <c r="P117" t="str">
        <f>_xlfn.XLOOKUP(Orders_Table[[#This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7">
        <f>INDEX(products!$A$1:$G$49,MATCH($D118,products!$A$1:$A$49,0),MATCH(orders!K$1,products!$A$1:$G$1,0))</f>
        <v>0.2</v>
      </c>
      <c r="L118" s="9">
        <f>INDEX(products!$A$1:$G$49,MATCH($D118,products!$A$1:$A$49,0),MATCH(orders!L$1,products!$A$1:$G$1,0))</f>
        <v>4.7549999999999999</v>
      </c>
      <c r="M118" s="9">
        <f t="shared" si="3"/>
        <v>19.02</v>
      </c>
      <c r="N118" t="str">
        <f t="shared" si="4"/>
        <v>Liberica</v>
      </c>
      <c r="O118" t="str">
        <f t="shared" si="5"/>
        <v>Light</v>
      </c>
      <c r="P118" t="str">
        <f>_xlfn.XLOOKUP(Orders_Table[[#This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7">
        <f>INDEX(products!$A$1:$G$49,MATCH($D119,products!$A$1:$A$49,0),MATCH(orders!K$1,products!$A$1:$G$1,0))</f>
        <v>0.5</v>
      </c>
      <c r="L119" s="9">
        <f>INDEX(products!$A$1:$G$49,MATCH($D119,products!$A$1:$A$49,0),MATCH(orders!L$1,products!$A$1:$G$1,0))</f>
        <v>9.51</v>
      </c>
      <c r="M119" s="9">
        <f t="shared" si="3"/>
        <v>38.04</v>
      </c>
      <c r="N119" t="str">
        <f t="shared" si="4"/>
        <v>Liberica</v>
      </c>
      <c r="O119" t="str">
        <f t="shared" si="5"/>
        <v>Light</v>
      </c>
      <c r="P119" t="str">
        <f>_xlfn.XLOOKUP(Orders_Table[[#This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7">
        <f>INDEX(products!$A$1:$G$49,MATCH($D120,products!$A$1:$A$49,0),MATCH(orders!K$1,products!$A$1:$G$1,0))</f>
        <v>0.5</v>
      </c>
      <c r="L120" s="9">
        <f>INDEX(products!$A$1:$G$49,MATCH($D120,products!$A$1:$A$49,0),MATCH(orders!L$1,products!$A$1:$G$1,0))</f>
        <v>7.29</v>
      </c>
      <c r="M120" s="9">
        <f t="shared" si="3"/>
        <v>21.87</v>
      </c>
      <c r="N120" t="str">
        <f t="shared" si="4"/>
        <v>Excelsa</v>
      </c>
      <c r="O120" t="str">
        <f t="shared" si="5"/>
        <v>Dark</v>
      </c>
      <c r="P120" t="str">
        <f>_xlfn.XLOOKUP(Orders_Table[[#This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7">
        <f>INDEX(products!$A$1:$G$49,MATCH($D121,products!$A$1:$A$49,0),MATCH(orders!K$1,products!$A$1:$G$1,0))</f>
        <v>0.2</v>
      </c>
      <c r="L121" s="9">
        <f>INDEX(products!$A$1:$G$49,MATCH($D121,products!$A$1:$A$49,0),MATCH(orders!L$1,products!$A$1:$G$1,0))</f>
        <v>4.125</v>
      </c>
      <c r="M121" s="9">
        <f t="shared" si="3"/>
        <v>4.125</v>
      </c>
      <c r="N121" t="str">
        <f t="shared" si="4"/>
        <v>Excelsa</v>
      </c>
      <c r="O121" t="str">
        <f t="shared" si="5"/>
        <v>Medium</v>
      </c>
      <c r="P121" t="str">
        <f>_xlfn.XLOOKUP(Orders_Table[[#This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7">
        <f>INDEX(products!$A$1:$G$49,MATCH($D122,products!$A$1:$A$49,0),MATCH(orders!K$1,products!$A$1:$G$1,0))</f>
        <v>0.2</v>
      </c>
      <c r="L122" s="9">
        <f>INDEX(products!$A$1:$G$49,MATCH($D122,products!$A$1:$A$49,0),MATCH(orders!L$1,products!$A$1:$G$1,0))</f>
        <v>3.8849999999999998</v>
      </c>
      <c r="M122" s="9">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7">
        <f>INDEX(products!$A$1:$G$49,MATCH($D123,products!$A$1:$A$49,0),MATCH(orders!K$1,products!$A$1:$G$1,0))</f>
        <v>1</v>
      </c>
      <c r="L123" s="9">
        <f>INDEX(products!$A$1:$G$49,MATCH($D123,products!$A$1:$A$49,0),MATCH(orders!L$1,products!$A$1:$G$1,0))</f>
        <v>13.75</v>
      </c>
      <c r="M123" s="9">
        <f t="shared" si="3"/>
        <v>68.75</v>
      </c>
      <c r="N123" t="str">
        <f t="shared" si="4"/>
        <v>Excelsa</v>
      </c>
      <c r="O123" t="str">
        <f t="shared" si="5"/>
        <v>Medium</v>
      </c>
      <c r="P123" t="str">
        <f>_xlfn.XLOOKUP(Orders_Table[[#This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7">
        <f>INDEX(products!$A$1:$G$49,MATCH($D124,products!$A$1:$A$49,0),MATCH(orders!K$1,products!$A$1:$G$1,0))</f>
        <v>0.5</v>
      </c>
      <c r="L124" s="9">
        <f>INDEX(products!$A$1:$G$49,MATCH($D124,products!$A$1:$A$49,0),MATCH(orders!L$1,products!$A$1:$G$1,0))</f>
        <v>5.97</v>
      </c>
      <c r="M124" s="9">
        <f t="shared" si="3"/>
        <v>23.88</v>
      </c>
      <c r="N124" t="str">
        <f t="shared" si="4"/>
        <v>Arabica</v>
      </c>
      <c r="O124" t="str">
        <f t="shared" si="5"/>
        <v>Dark</v>
      </c>
      <c r="P124" t="str">
        <f>_xlfn.XLOOKUP(Orders_Table[[#This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7">
        <f>INDEX(products!$A$1:$G$49,MATCH($D125,products!$A$1:$A$49,0),MATCH(orders!K$1,products!$A$1:$G$1,0))</f>
        <v>2.5</v>
      </c>
      <c r="L125" s="9">
        <f>INDEX(products!$A$1:$G$49,MATCH($D125,products!$A$1:$A$49,0),MATCH(orders!L$1,products!$A$1:$G$1,0))</f>
        <v>36.454999999999998</v>
      </c>
      <c r="M125" s="9">
        <f t="shared" si="3"/>
        <v>145.82</v>
      </c>
      <c r="N125" t="str">
        <f t="shared" si="4"/>
        <v>Liberica</v>
      </c>
      <c r="O125" t="str">
        <f t="shared" si="5"/>
        <v>Light</v>
      </c>
      <c r="P125" t="str">
        <f>_xlfn.XLOOKUP(Orders_Table[[#This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7">
        <f>INDEX(products!$A$1:$G$49,MATCH($D126,products!$A$1:$A$49,0),MATCH(orders!K$1,products!$A$1:$G$1,0))</f>
        <v>0.2</v>
      </c>
      <c r="L126" s="9">
        <f>INDEX(products!$A$1:$G$49,MATCH($D126,products!$A$1:$A$49,0),MATCH(orders!L$1,products!$A$1:$G$1,0))</f>
        <v>4.3650000000000002</v>
      </c>
      <c r="M126" s="9">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7">
        <f>INDEX(products!$A$1:$G$49,MATCH($D127,products!$A$1:$A$49,0),MATCH(orders!K$1,products!$A$1:$G$1,0))</f>
        <v>0.5</v>
      </c>
      <c r="L127" s="9">
        <f>INDEX(products!$A$1:$G$49,MATCH($D127,products!$A$1:$A$49,0),MATCH(orders!L$1,products!$A$1:$G$1,0))</f>
        <v>8.73</v>
      </c>
      <c r="M127" s="9">
        <f t="shared" si="3"/>
        <v>26.19</v>
      </c>
      <c r="N127" t="str">
        <f t="shared" si="4"/>
        <v>Liberica</v>
      </c>
      <c r="O127" t="str">
        <f t="shared" si="5"/>
        <v>Medium</v>
      </c>
      <c r="P127" t="str">
        <f>_xlfn.XLOOKUP(Orders_Table[[#This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7">
        <f>INDEX(products!$A$1:$G$49,MATCH($D128,products!$A$1:$A$49,0),MATCH(orders!K$1,products!$A$1:$G$1,0))</f>
        <v>1</v>
      </c>
      <c r="L128" s="9">
        <f>INDEX(products!$A$1:$G$49,MATCH($D128,products!$A$1:$A$49,0),MATCH(orders!L$1,products!$A$1:$G$1,0))</f>
        <v>11.25</v>
      </c>
      <c r="M128" s="9">
        <f t="shared" si="3"/>
        <v>11.25</v>
      </c>
      <c r="N128" t="str">
        <f t="shared" si="4"/>
        <v>Arabica</v>
      </c>
      <c r="O128" t="str">
        <f t="shared" si="5"/>
        <v>Medium</v>
      </c>
      <c r="P128" t="str">
        <f>_xlfn.XLOOKUP(Orders_Table[[#This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7">
        <f>INDEX(products!$A$1:$G$49,MATCH($D129,products!$A$1:$A$49,0),MATCH(orders!K$1,products!$A$1:$G$1,0))</f>
        <v>1</v>
      </c>
      <c r="L129" s="9">
        <f>INDEX(products!$A$1:$G$49,MATCH($D129,products!$A$1:$A$49,0),MATCH(orders!L$1,products!$A$1:$G$1,0))</f>
        <v>12.95</v>
      </c>
      <c r="M129" s="9">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7">
        <f>INDEX(products!$A$1:$G$49,MATCH($D130,products!$A$1:$A$49,0),MATCH(orders!K$1,products!$A$1:$G$1,0))</f>
        <v>0.5</v>
      </c>
      <c r="L130" s="9">
        <f>INDEX(products!$A$1:$G$49,MATCH($D130,products!$A$1:$A$49,0),MATCH(orders!L$1,products!$A$1:$G$1,0))</f>
        <v>6.75</v>
      </c>
      <c r="M130" s="9">
        <f t="shared" si="3"/>
        <v>6.75</v>
      </c>
      <c r="N130" t="str">
        <f t="shared" si="4"/>
        <v>Arabica</v>
      </c>
      <c r="O130" t="str">
        <f t="shared" si="5"/>
        <v>Medium</v>
      </c>
      <c r="P130" t="str">
        <f>_xlfn.XLOOKUP(Orders_Table[[#This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7">
        <f>INDEX(products!$A$1:$G$49,MATCH($D131,products!$A$1:$A$49,0),MATCH(orders!K$1,products!$A$1:$G$1,0))</f>
        <v>1</v>
      </c>
      <c r="L131" s="9">
        <f>INDEX(products!$A$1:$G$49,MATCH($D131,products!$A$1:$A$49,0),MATCH(orders!L$1,products!$A$1:$G$1,0))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7">
        <f>INDEX(products!$A$1:$G$49,MATCH($D132,products!$A$1:$A$49,0),MATCH(orders!K$1,products!$A$1:$G$1,0))</f>
        <v>2.5</v>
      </c>
      <c r="L132" s="9">
        <f>INDEX(products!$A$1:$G$49,MATCH($D132,products!$A$1:$A$49,0),MATCH(orders!L$1,products!$A$1:$G$1,0))</f>
        <v>29.784999999999997</v>
      </c>
      <c r="M132" s="9">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7">
        <f>INDEX(products!$A$1:$G$49,MATCH($D133,products!$A$1:$A$49,0),MATCH(orders!K$1,products!$A$1:$G$1,0))</f>
        <v>0.5</v>
      </c>
      <c r="L133" s="9">
        <f>INDEX(products!$A$1:$G$49,MATCH($D133,products!$A$1:$A$49,0),MATCH(orders!L$1,products!$A$1:$G$1,0))</f>
        <v>7.29</v>
      </c>
      <c r="M133" s="9">
        <f t="shared" si="6"/>
        <v>14.58</v>
      </c>
      <c r="N133" t="str">
        <f t="shared" si="7"/>
        <v>Excelsa</v>
      </c>
      <c r="O133" t="str">
        <f t="shared" si="8"/>
        <v>Dark</v>
      </c>
      <c r="P133" t="str">
        <f>_xlfn.XLOOKUP(Orders_Table[[#This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7">
        <f>INDEX(products!$A$1:$G$49,MATCH($D134,products!$A$1:$A$49,0),MATCH(orders!K$1,products!$A$1:$G$1,0))</f>
        <v>2.5</v>
      </c>
      <c r="L134" s="9">
        <f>INDEX(products!$A$1:$G$49,MATCH($D134,products!$A$1:$A$49,0),MATCH(orders!L$1,products!$A$1:$G$1,0))</f>
        <v>29.784999999999997</v>
      </c>
      <c r="M134" s="9">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7">
        <f>INDEX(products!$A$1:$G$49,MATCH($D135,products!$A$1:$A$49,0),MATCH(orders!K$1,products!$A$1:$G$1,0))</f>
        <v>1</v>
      </c>
      <c r="L135" s="9">
        <f>INDEX(products!$A$1:$G$49,MATCH($D135,products!$A$1:$A$49,0),MATCH(orders!L$1,products!$A$1:$G$1,0))</f>
        <v>12.95</v>
      </c>
      <c r="M135" s="9">
        <f t="shared" si="6"/>
        <v>12.95</v>
      </c>
      <c r="N135" t="str">
        <f t="shared" si="7"/>
        <v>Liberica</v>
      </c>
      <c r="O135" t="str">
        <f t="shared" si="8"/>
        <v>Dark</v>
      </c>
      <c r="P135" t="str">
        <f>_xlfn.XLOOKUP(Orders_Table[[#This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7">
        <f>INDEX(products!$A$1:$G$49,MATCH($D136,products!$A$1:$A$49,0),MATCH(orders!K$1,products!$A$1:$G$1,0))</f>
        <v>2.5</v>
      </c>
      <c r="L136" s="9">
        <f>INDEX(products!$A$1:$G$49,MATCH($D136,products!$A$1:$A$49,0),MATCH(orders!L$1,products!$A$1:$G$1,0))</f>
        <v>31.624999999999996</v>
      </c>
      <c r="M136" s="9">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7">
        <f>INDEX(products!$A$1:$G$49,MATCH($D137,products!$A$1:$A$49,0),MATCH(orders!K$1,products!$A$1:$G$1,0))</f>
        <v>0.5</v>
      </c>
      <c r="L137" s="9">
        <f>INDEX(products!$A$1:$G$49,MATCH($D137,products!$A$1:$A$49,0),MATCH(orders!L$1,products!$A$1:$G$1,0))</f>
        <v>7.77</v>
      </c>
      <c r="M137" s="9">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7">
        <f>INDEX(products!$A$1:$G$49,MATCH($D138,products!$A$1:$A$49,0),MATCH(orders!K$1,products!$A$1:$G$1,0))</f>
        <v>0.2</v>
      </c>
      <c r="L138" s="9">
        <f>INDEX(products!$A$1:$G$49,MATCH($D138,products!$A$1:$A$49,0),MATCH(orders!L$1,products!$A$1:$G$1,0))</f>
        <v>2.9849999999999999</v>
      </c>
      <c r="M138" s="9">
        <f t="shared" si="6"/>
        <v>11.94</v>
      </c>
      <c r="N138" t="str">
        <f t="shared" si="7"/>
        <v>Arabica</v>
      </c>
      <c r="O138" t="str">
        <f t="shared" si="8"/>
        <v>Dark</v>
      </c>
      <c r="P138" t="str">
        <f>_xlfn.XLOOKUP(Orders_Table[[#This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7">
        <f>INDEX(products!$A$1:$G$49,MATCH($D139,products!$A$1:$A$49,0),MATCH(orders!K$1,products!$A$1:$G$1,0))</f>
        <v>2.5</v>
      </c>
      <c r="L139" s="9">
        <f>INDEX(products!$A$1:$G$49,MATCH($D139,products!$A$1:$A$49,0),MATCH(orders!L$1,products!$A$1:$G$1,0))</f>
        <v>34.154999999999994</v>
      </c>
      <c r="M139" s="9">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7">
        <f>INDEX(products!$A$1:$G$49,MATCH($D140,products!$A$1:$A$49,0),MATCH(orders!K$1,products!$A$1:$G$1,0))</f>
        <v>1</v>
      </c>
      <c r="L140" s="9">
        <f>INDEX(products!$A$1:$G$49,MATCH($D140,products!$A$1:$A$49,0),MATCH(orders!L$1,products!$A$1:$G$1,0))</f>
        <v>12.15</v>
      </c>
      <c r="M140" s="9">
        <f t="shared" si="6"/>
        <v>48.6</v>
      </c>
      <c r="N140" t="str">
        <f t="shared" si="7"/>
        <v>Excelsa</v>
      </c>
      <c r="O140" t="str">
        <f t="shared" si="8"/>
        <v>Dark</v>
      </c>
      <c r="P140" t="str">
        <f>_xlfn.XLOOKUP(Orders_Table[[#This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7">
        <f>INDEX(products!$A$1:$G$49,MATCH($D141,products!$A$1:$A$49,0),MATCH(orders!K$1,products!$A$1:$G$1,0))</f>
        <v>1</v>
      </c>
      <c r="L141" s="9">
        <f>INDEX(products!$A$1:$G$49,MATCH($D141,products!$A$1:$A$49,0),MATCH(orders!L$1,products!$A$1:$G$1,0))</f>
        <v>12.95</v>
      </c>
      <c r="M141" s="9">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7">
        <f>INDEX(products!$A$1:$G$49,MATCH($D142,products!$A$1:$A$49,0),MATCH(orders!K$1,products!$A$1:$G$1,0))</f>
        <v>2.5</v>
      </c>
      <c r="L142" s="9">
        <f>INDEX(products!$A$1:$G$49,MATCH($D142,products!$A$1:$A$49,0),MATCH(orders!L$1,products!$A$1:$G$1,0))</f>
        <v>29.784999999999997</v>
      </c>
      <c r="M142" s="9">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7">
        <f>INDEX(products!$A$1:$G$49,MATCH($D143,products!$A$1:$A$49,0),MATCH(orders!K$1,products!$A$1:$G$1,0))</f>
        <v>0.2</v>
      </c>
      <c r="L143" s="9">
        <f>INDEX(products!$A$1:$G$49,MATCH($D143,products!$A$1:$A$49,0),MATCH(orders!L$1,products!$A$1:$G$1,0))</f>
        <v>3.8849999999999998</v>
      </c>
      <c r="M143" s="9">
        <f t="shared" si="6"/>
        <v>15.54</v>
      </c>
      <c r="N143" t="str">
        <f t="shared" si="7"/>
        <v>Arabica</v>
      </c>
      <c r="O143" t="str">
        <f t="shared" si="8"/>
        <v>Light</v>
      </c>
      <c r="P143" t="str">
        <f>_xlfn.XLOOKUP(Orders_Table[[#This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7">
        <f>INDEX(products!$A$1:$G$49,MATCH($D144,products!$A$1:$A$49,0),MATCH(orders!K$1,products!$A$1:$G$1,0))</f>
        <v>2.5</v>
      </c>
      <c r="L144" s="9">
        <f>INDEX(products!$A$1:$G$49,MATCH($D144,products!$A$1:$A$49,0),MATCH(orders!L$1,products!$A$1:$G$1,0))</f>
        <v>34.154999999999994</v>
      </c>
      <c r="M144" s="9">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7">
        <f>INDEX(products!$A$1:$G$49,MATCH($D145,products!$A$1:$A$49,0),MATCH(orders!K$1,products!$A$1:$G$1,0))</f>
        <v>0.5</v>
      </c>
      <c r="L145" s="9">
        <f>INDEX(products!$A$1:$G$49,MATCH($D145,products!$A$1:$A$49,0),MATCH(orders!L$1,products!$A$1:$G$1,0))</f>
        <v>8.73</v>
      </c>
      <c r="M145" s="9">
        <f t="shared" si="6"/>
        <v>17.46</v>
      </c>
      <c r="N145" t="str">
        <f t="shared" si="7"/>
        <v>Liberica</v>
      </c>
      <c r="O145" t="str">
        <f t="shared" si="8"/>
        <v>Medium</v>
      </c>
      <c r="P145" t="str">
        <f>_xlfn.XLOOKUP(Orders_Table[[#This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7">
        <f>INDEX(products!$A$1:$G$49,MATCH($D146,products!$A$1:$A$49,0),MATCH(orders!K$1,products!$A$1:$G$1,0))</f>
        <v>2.5</v>
      </c>
      <c r="L146" s="9">
        <f>INDEX(products!$A$1:$G$49,MATCH($D146,products!$A$1:$A$49,0),MATCH(orders!L$1,products!$A$1:$G$1,0))</f>
        <v>34.154999999999994</v>
      </c>
      <c r="M146" s="9">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7">
        <f>INDEX(products!$A$1:$G$49,MATCH($D147,products!$A$1:$A$49,0),MATCH(orders!K$1,products!$A$1:$G$1,0))</f>
        <v>0.2</v>
      </c>
      <c r="L147" s="9">
        <f>INDEX(products!$A$1:$G$49,MATCH($D147,products!$A$1:$A$49,0),MATCH(orders!L$1,products!$A$1:$G$1,0))</f>
        <v>4.3650000000000002</v>
      </c>
      <c r="M147" s="9">
        <f t="shared" si="6"/>
        <v>17.46</v>
      </c>
      <c r="N147" t="str">
        <f t="shared" si="7"/>
        <v>Liberica</v>
      </c>
      <c r="O147" t="str">
        <f t="shared" si="8"/>
        <v>Medium</v>
      </c>
      <c r="P147" t="str">
        <f>_xlfn.XLOOKUP(Orders_Table[[#This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7">
        <f>INDEX(products!$A$1:$G$49,MATCH($D148,products!$A$1:$A$49,0),MATCH(orders!K$1,products!$A$1:$G$1,0))</f>
        <v>1</v>
      </c>
      <c r="L148" s="9">
        <f>INDEX(products!$A$1:$G$49,MATCH($D148,products!$A$1:$A$49,0),MATCH(orders!L$1,products!$A$1:$G$1,0))</f>
        <v>14.55</v>
      </c>
      <c r="M148" s="9">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7">
        <f>INDEX(products!$A$1:$G$49,MATCH($D149,products!$A$1:$A$49,0),MATCH(orders!K$1,products!$A$1:$G$1,0))</f>
        <v>1</v>
      </c>
      <c r="L149" s="9">
        <f>INDEX(products!$A$1:$G$49,MATCH($D149,products!$A$1:$A$49,0),MATCH(orders!L$1,products!$A$1:$G$1,0))</f>
        <v>13.75</v>
      </c>
      <c r="M149" s="9">
        <f t="shared" si="6"/>
        <v>27.5</v>
      </c>
      <c r="N149" t="str">
        <f t="shared" si="7"/>
        <v>Excelsa</v>
      </c>
      <c r="O149" t="str">
        <f t="shared" si="8"/>
        <v>Medium</v>
      </c>
      <c r="P149" t="str">
        <f>_xlfn.XLOOKUP(Orders_Table[[#This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7">
        <f>INDEX(products!$A$1:$G$49,MATCH($D150,products!$A$1:$A$49,0),MATCH(orders!K$1,products!$A$1:$G$1,0))</f>
        <v>0.2</v>
      </c>
      <c r="L150" s="9">
        <f>INDEX(products!$A$1:$G$49,MATCH($D150,products!$A$1:$A$49,0),MATCH(orders!L$1,products!$A$1:$G$1,0))</f>
        <v>3.645</v>
      </c>
      <c r="M150" s="9">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7">
        <f>INDEX(products!$A$1:$G$49,MATCH($D151,products!$A$1:$A$49,0),MATCH(orders!K$1,products!$A$1:$G$1,0))</f>
        <v>2.5</v>
      </c>
      <c r="L151" s="9">
        <f>INDEX(products!$A$1:$G$49,MATCH($D151,products!$A$1:$A$49,0),MATCH(orders!L$1,products!$A$1:$G$1,0))</f>
        <v>25.874999999999996</v>
      </c>
      <c r="M151" s="9">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7">
        <f>INDEX(products!$A$1:$G$49,MATCH($D152,products!$A$1:$A$49,0),MATCH(orders!K$1,products!$A$1:$G$1,0))</f>
        <v>1</v>
      </c>
      <c r="L152" s="9">
        <f>INDEX(products!$A$1:$G$49,MATCH($D152,products!$A$1:$A$49,0),MATCH(orders!L$1,products!$A$1:$G$1,0))</f>
        <v>12.95</v>
      </c>
      <c r="M152" s="9">
        <f t="shared" si="6"/>
        <v>12.95</v>
      </c>
      <c r="N152" t="str">
        <f t="shared" si="7"/>
        <v>Liberica</v>
      </c>
      <c r="O152" t="str">
        <f t="shared" si="8"/>
        <v>Dark</v>
      </c>
      <c r="P152" t="str">
        <f>_xlfn.XLOOKUP(Orders_Table[[#This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7">
        <f>INDEX(products!$A$1:$G$49,MATCH($D153,products!$A$1:$A$49,0),MATCH(orders!K$1,products!$A$1:$G$1,0))</f>
        <v>1</v>
      </c>
      <c r="L153" s="9">
        <f>INDEX(products!$A$1:$G$49,MATCH($D153,products!$A$1:$A$49,0),MATCH(orders!L$1,products!$A$1:$G$1,0))</f>
        <v>11.25</v>
      </c>
      <c r="M153" s="9">
        <f t="shared" si="6"/>
        <v>33.75</v>
      </c>
      <c r="N153" t="str">
        <f t="shared" si="7"/>
        <v>Arabica</v>
      </c>
      <c r="O153" t="str">
        <f t="shared" si="8"/>
        <v>Medium</v>
      </c>
      <c r="P153" t="str">
        <f>_xlfn.XLOOKUP(Orders_Table[[#This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7">
        <f>INDEX(products!$A$1:$G$49,MATCH($D154,products!$A$1:$A$49,0),MATCH(orders!K$1,products!$A$1:$G$1,0))</f>
        <v>2.5</v>
      </c>
      <c r="L154" s="9">
        <f>INDEX(products!$A$1:$G$49,MATCH($D154,products!$A$1:$A$49,0),MATCH(orders!L$1,products!$A$1:$G$1,0))</f>
        <v>22.884999999999998</v>
      </c>
      <c r="M154" s="9">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7">
        <f>INDEX(products!$A$1:$G$49,MATCH($D155,products!$A$1:$A$49,0),MATCH(orders!K$1,products!$A$1:$G$1,0))</f>
        <v>0.2</v>
      </c>
      <c r="L155" s="9">
        <f>INDEX(products!$A$1:$G$49,MATCH($D155,products!$A$1:$A$49,0),MATCH(orders!L$1,products!$A$1:$G$1,0))</f>
        <v>2.6849999999999996</v>
      </c>
      <c r="M155" s="9">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7">
        <f>INDEX(products!$A$1:$G$49,MATCH($D156,products!$A$1:$A$49,0),MATCH(orders!K$1,products!$A$1:$G$1,0))</f>
        <v>2.5</v>
      </c>
      <c r="L156" s="9">
        <f>INDEX(products!$A$1:$G$49,MATCH($D156,products!$A$1:$A$49,0),MATCH(orders!L$1,products!$A$1:$G$1,0))</f>
        <v>22.884999999999998</v>
      </c>
      <c r="M156" s="9">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7">
        <f>INDEX(products!$A$1:$G$49,MATCH($D157,products!$A$1:$A$49,0),MATCH(orders!K$1,products!$A$1:$G$1,0))</f>
        <v>2.5</v>
      </c>
      <c r="L157" s="9">
        <f>INDEX(products!$A$1:$G$49,MATCH($D157,products!$A$1:$A$49,0),MATCH(orders!L$1,products!$A$1:$G$1,0))</f>
        <v>25.874999999999996</v>
      </c>
      <c r="M157" s="9">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7">
        <f>INDEX(products!$A$1:$G$49,MATCH($D158,products!$A$1:$A$49,0),MATCH(orders!K$1,products!$A$1:$G$1,0))</f>
        <v>2.5</v>
      </c>
      <c r="L158" s="9">
        <f>INDEX(products!$A$1:$G$49,MATCH($D158,products!$A$1:$A$49,0),MATCH(orders!L$1,products!$A$1:$G$1,0))</f>
        <v>25.874999999999996</v>
      </c>
      <c r="M158" s="9">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7">
        <f>INDEX(products!$A$1:$G$49,MATCH($D159,products!$A$1:$A$49,0),MATCH(orders!K$1,products!$A$1:$G$1,0))</f>
        <v>2.5</v>
      </c>
      <c r="L159" s="9">
        <f>INDEX(products!$A$1:$G$49,MATCH($D159,products!$A$1:$A$49,0),MATCH(orders!L$1,products!$A$1:$G$1,0))</f>
        <v>20.584999999999997</v>
      </c>
      <c r="M159" s="9">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7">
        <f>INDEX(products!$A$1:$G$49,MATCH($D160,products!$A$1:$A$49,0),MATCH(orders!K$1,products!$A$1:$G$1,0))</f>
        <v>2.5</v>
      </c>
      <c r="L160" s="9">
        <f>INDEX(products!$A$1:$G$49,MATCH($D160,products!$A$1:$A$49,0),MATCH(orders!L$1,products!$A$1:$G$1,0))</f>
        <v>20.584999999999997</v>
      </c>
      <c r="M160" s="9">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7">
        <f>INDEX(products!$A$1:$G$49,MATCH($D161,products!$A$1:$A$49,0),MATCH(orders!K$1,products!$A$1:$G$1,0))</f>
        <v>2.5</v>
      </c>
      <c r="L161" s="9">
        <f>INDEX(products!$A$1:$G$49,MATCH($D161,products!$A$1:$A$49,0),MATCH(orders!L$1,products!$A$1:$G$1,0))</f>
        <v>36.454999999999998</v>
      </c>
      <c r="M161" s="9">
        <f t="shared" si="6"/>
        <v>218.73</v>
      </c>
      <c r="N161" t="str">
        <f t="shared" si="7"/>
        <v>Liberica</v>
      </c>
      <c r="O161" t="str">
        <f t="shared" si="8"/>
        <v>Light</v>
      </c>
      <c r="P161" t="str">
        <f>_xlfn.XLOOKUP(Orders_Table[[#This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7">
        <f>INDEX(products!$A$1:$G$49,MATCH($D162,products!$A$1:$A$49,0),MATCH(orders!K$1,products!$A$1:$G$1,0))</f>
        <v>0.5</v>
      </c>
      <c r="L162" s="9">
        <f>INDEX(products!$A$1:$G$49,MATCH($D162,products!$A$1:$A$49,0),MATCH(orders!L$1,products!$A$1:$G$1,0))</f>
        <v>8.25</v>
      </c>
      <c r="M162" s="9">
        <f t="shared" si="6"/>
        <v>33</v>
      </c>
      <c r="N162" t="str">
        <f t="shared" si="7"/>
        <v>Excelsa</v>
      </c>
      <c r="O162" t="str">
        <f t="shared" si="8"/>
        <v>Medium</v>
      </c>
      <c r="P162" t="str">
        <f>_xlfn.XLOOKUP(Orders_Table[[#This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7">
        <f>INDEX(products!$A$1:$G$49,MATCH($D163,products!$A$1:$A$49,0),MATCH(orders!K$1,products!$A$1:$G$1,0))</f>
        <v>0.5</v>
      </c>
      <c r="L163" s="9">
        <f>INDEX(products!$A$1:$G$49,MATCH($D163,products!$A$1:$A$49,0),MATCH(orders!L$1,products!$A$1:$G$1,0))</f>
        <v>7.77</v>
      </c>
      <c r="M163" s="9">
        <f t="shared" si="6"/>
        <v>23.31</v>
      </c>
      <c r="N163" t="str">
        <f t="shared" si="7"/>
        <v>Arabica</v>
      </c>
      <c r="O163" t="str">
        <f t="shared" si="8"/>
        <v>Light</v>
      </c>
      <c r="P163" t="str">
        <f>_xlfn.XLOOKUP(Orders_Table[[#This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7">
        <f>INDEX(products!$A$1:$G$49,MATCH($D164,products!$A$1:$A$49,0),MATCH(orders!K$1,products!$A$1:$G$1,0))</f>
        <v>0.5</v>
      </c>
      <c r="L164" s="9">
        <f>INDEX(products!$A$1:$G$49,MATCH($D164,products!$A$1:$A$49,0),MATCH(orders!L$1,products!$A$1:$G$1,0))</f>
        <v>7.29</v>
      </c>
      <c r="M164" s="9">
        <f t="shared" si="6"/>
        <v>21.87</v>
      </c>
      <c r="N164" t="str">
        <f t="shared" si="7"/>
        <v>Excelsa</v>
      </c>
      <c r="O164" t="str">
        <f t="shared" si="8"/>
        <v>Dark</v>
      </c>
      <c r="P164" t="str">
        <f>_xlfn.XLOOKUP(Orders_Table[[#This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7">
        <f>INDEX(products!$A$1:$G$49,MATCH($D165,products!$A$1:$A$49,0),MATCH(orders!K$1,products!$A$1:$G$1,0))</f>
        <v>0.2</v>
      </c>
      <c r="L165" s="9">
        <f>INDEX(products!$A$1:$G$49,MATCH($D165,products!$A$1:$A$49,0),MATCH(orders!L$1,products!$A$1:$G$1,0))</f>
        <v>2.6849999999999996</v>
      </c>
      <c r="M165" s="9">
        <f t="shared" si="6"/>
        <v>16.11</v>
      </c>
      <c r="N165" t="str">
        <f t="shared" si="7"/>
        <v>Robusta</v>
      </c>
      <c r="O165" t="str">
        <f t="shared" si="8"/>
        <v>Dark</v>
      </c>
      <c r="P165" t="str">
        <f>_xlfn.XLOOKUP(Orders_Table[[#This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7">
        <f>INDEX(products!$A$1:$G$49,MATCH($D166,products!$A$1:$A$49,0),MATCH(orders!K$1,products!$A$1:$G$1,0))</f>
        <v>0.5</v>
      </c>
      <c r="L166" s="9">
        <f>INDEX(products!$A$1:$G$49,MATCH($D166,products!$A$1:$A$49,0),MATCH(orders!L$1,products!$A$1:$G$1,0))</f>
        <v>7.29</v>
      </c>
      <c r="M166" s="9">
        <f t="shared" si="6"/>
        <v>29.16</v>
      </c>
      <c r="N166" t="str">
        <f t="shared" si="7"/>
        <v>Excelsa</v>
      </c>
      <c r="O166" t="str">
        <f t="shared" si="8"/>
        <v>Dark</v>
      </c>
      <c r="P166" t="str">
        <f>_xlfn.XLOOKUP(Orders_Table[[#This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7">
        <f>INDEX(products!$A$1:$G$49,MATCH($D167,products!$A$1:$A$49,0),MATCH(orders!K$1,products!$A$1:$G$1,0))</f>
        <v>1</v>
      </c>
      <c r="L167" s="9">
        <f>INDEX(products!$A$1:$G$49,MATCH($D167,products!$A$1:$A$49,0),MATCH(orders!L$1,products!$A$1:$G$1,0))</f>
        <v>8.9499999999999993</v>
      </c>
      <c r="M167" s="9">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7">
        <f>INDEX(products!$A$1:$G$49,MATCH($D168,products!$A$1:$A$49,0),MATCH(orders!K$1,products!$A$1:$G$1,0))</f>
        <v>0.5</v>
      </c>
      <c r="L168" s="9">
        <f>INDEX(products!$A$1:$G$49,MATCH($D168,products!$A$1:$A$49,0),MATCH(orders!L$1,products!$A$1:$G$1,0))</f>
        <v>5.3699999999999992</v>
      </c>
      <c r="M168" s="9">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7">
        <f>INDEX(products!$A$1:$G$49,MATCH($D169,products!$A$1:$A$49,0),MATCH(orders!K$1,products!$A$1:$G$1,0))</f>
        <v>0.5</v>
      </c>
      <c r="L169" s="9">
        <f>INDEX(products!$A$1:$G$49,MATCH($D169,products!$A$1:$A$49,0),MATCH(orders!L$1,products!$A$1:$G$1,0))</f>
        <v>8.25</v>
      </c>
      <c r="M169" s="9">
        <f t="shared" si="6"/>
        <v>41.25</v>
      </c>
      <c r="N169" t="str">
        <f t="shared" si="7"/>
        <v>Excelsa</v>
      </c>
      <c r="O169" t="str">
        <f t="shared" si="8"/>
        <v>Medium</v>
      </c>
      <c r="P169" t="str">
        <f>_xlfn.XLOOKUP(Orders_Table[[#This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7">
        <f>INDEX(products!$A$1:$G$49,MATCH($D170,products!$A$1:$A$49,0),MATCH(orders!K$1,products!$A$1:$G$1,0))</f>
        <v>0.5</v>
      </c>
      <c r="L170" s="9">
        <f>INDEX(products!$A$1:$G$49,MATCH($D170,products!$A$1:$A$49,0),MATCH(orders!L$1,products!$A$1:$G$1,0))</f>
        <v>6.75</v>
      </c>
      <c r="M170" s="9">
        <f t="shared" si="6"/>
        <v>40.5</v>
      </c>
      <c r="N170" t="str">
        <f t="shared" si="7"/>
        <v>Arabica</v>
      </c>
      <c r="O170" t="str">
        <f t="shared" si="8"/>
        <v>Medium</v>
      </c>
      <c r="P170" t="str">
        <f>_xlfn.XLOOKUP(Orders_Table[[#This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7">
        <f>INDEX(products!$A$1:$G$49,MATCH($D171,products!$A$1:$A$49,0),MATCH(orders!K$1,products!$A$1:$G$1,0))</f>
        <v>1</v>
      </c>
      <c r="L171" s="9">
        <f>INDEX(products!$A$1:$G$49,MATCH($D171,products!$A$1:$A$49,0),MATCH(orders!L$1,products!$A$1:$G$1,0))</f>
        <v>8.9499999999999993</v>
      </c>
      <c r="M171" s="9">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7">
        <f>INDEX(products!$A$1:$G$49,MATCH($D172,products!$A$1:$A$49,0),MATCH(orders!K$1,products!$A$1:$G$1,0))</f>
        <v>2.5</v>
      </c>
      <c r="L172" s="9">
        <f>INDEX(products!$A$1:$G$49,MATCH($D172,products!$A$1:$A$49,0),MATCH(orders!L$1,products!$A$1:$G$1,0))</f>
        <v>34.154999999999994</v>
      </c>
      <c r="M172" s="9">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7">
        <f>INDEX(products!$A$1:$G$49,MATCH($D173,products!$A$1:$A$49,0),MATCH(orders!K$1,products!$A$1:$G$1,0))</f>
        <v>2.5</v>
      </c>
      <c r="L173" s="9">
        <f>INDEX(products!$A$1:$G$49,MATCH($D173,products!$A$1:$A$49,0),MATCH(orders!L$1,products!$A$1:$G$1,0))</f>
        <v>31.624999999999996</v>
      </c>
      <c r="M173" s="9">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7">
        <f>INDEX(products!$A$1:$G$49,MATCH($D174,products!$A$1:$A$49,0),MATCH(orders!K$1,products!$A$1:$G$1,0))</f>
        <v>0.5</v>
      </c>
      <c r="L174" s="9">
        <f>INDEX(products!$A$1:$G$49,MATCH($D174,products!$A$1:$A$49,0),MATCH(orders!L$1,products!$A$1:$G$1,0))</f>
        <v>7.29</v>
      </c>
      <c r="M174" s="9">
        <f t="shared" si="6"/>
        <v>21.87</v>
      </c>
      <c r="N174" t="str">
        <f t="shared" si="7"/>
        <v>Excelsa</v>
      </c>
      <c r="O174" t="str">
        <f t="shared" si="8"/>
        <v>Dark</v>
      </c>
      <c r="P174" t="str">
        <f>_xlfn.XLOOKUP(Orders_Table[[#This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7">
        <f>INDEX(products!$A$1:$G$49,MATCH($D175,products!$A$1:$A$49,0),MATCH(orders!K$1,products!$A$1:$G$1,0))</f>
        <v>2.5</v>
      </c>
      <c r="L175" s="9">
        <f>INDEX(products!$A$1:$G$49,MATCH($D175,products!$A$1:$A$49,0),MATCH(orders!L$1,products!$A$1:$G$1,0))</f>
        <v>22.884999999999998</v>
      </c>
      <c r="M175" s="9">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7">
        <f>INDEX(products!$A$1:$G$49,MATCH($D176,products!$A$1:$A$49,0),MATCH(orders!K$1,products!$A$1:$G$1,0))</f>
        <v>2.5</v>
      </c>
      <c r="L176" s="9">
        <f>INDEX(products!$A$1:$G$49,MATCH($D176,products!$A$1:$A$49,0),MATCH(orders!L$1,products!$A$1:$G$1,0))</f>
        <v>34.154999999999994</v>
      </c>
      <c r="M176" s="9">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7">
        <f>INDEX(products!$A$1:$G$49,MATCH($D177,products!$A$1:$A$49,0),MATCH(orders!K$1,products!$A$1:$G$1,0))</f>
        <v>2.5</v>
      </c>
      <c r="L177" s="9">
        <f>INDEX(products!$A$1:$G$49,MATCH($D177,products!$A$1:$A$49,0),MATCH(orders!L$1,products!$A$1:$G$1,0))</f>
        <v>31.624999999999996</v>
      </c>
      <c r="M177" s="9">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7">
        <f>INDEX(products!$A$1:$G$49,MATCH($D178,products!$A$1:$A$49,0),MATCH(orders!K$1,products!$A$1:$G$1,0))</f>
        <v>2.5</v>
      </c>
      <c r="L178" s="9">
        <f>INDEX(products!$A$1:$G$49,MATCH($D178,products!$A$1:$A$49,0),MATCH(orders!L$1,products!$A$1:$G$1,0))</f>
        <v>34.154999999999994</v>
      </c>
      <c r="M178" s="9">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7">
        <f>INDEX(products!$A$1:$G$49,MATCH($D179,products!$A$1:$A$49,0),MATCH(orders!K$1,products!$A$1:$G$1,0))</f>
        <v>2.5</v>
      </c>
      <c r="L179" s="9">
        <f>INDEX(products!$A$1:$G$49,MATCH($D179,products!$A$1:$A$49,0),MATCH(orders!L$1,products!$A$1:$G$1,0))</f>
        <v>27.484999999999996</v>
      </c>
      <c r="M179" s="9">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7">
        <f>INDEX(products!$A$1:$G$49,MATCH($D180,products!$A$1:$A$49,0),MATCH(orders!K$1,products!$A$1:$G$1,0))</f>
        <v>1</v>
      </c>
      <c r="L180" s="9">
        <f>INDEX(products!$A$1:$G$49,MATCH($D180,products!$A$1:$A$49,0),MATCH(orders!L$1,products!$A$1:$G$1,0))</f>
        <v>12.95</v>
      </c>
      <c r="M180" s="9">
        <f t="shared" si="6"/>
        <v>25.9</v>
      </c>
      <c r="N180" t="str">
        <f t="shared" si="7"/>
        <v>Arabica</v>
      </c>
      <c r="O180" t="str">
        <f t="shared" si="8"/>
        <v>Light</v>
      </c>
      <c r="P180" t="str">
        <f>_xlfn.XLOOKUP(Orders_Table[[#This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7">
        <f>INDEX(products!$A$1:$G$49,MATCH($D181,products!$A$1:$A$49,0),MATCH(orders!K$1,products!$A$1:$G$1,0))</f>
        <v>0.2</v>
      </c>
      <c r="L181" s="9">
        <f>INDEX(products!$A$1:$G$49,MATCH($D181,products!$A$1:$A$49,0),MATCH(orders!L$1,products!$A$1:$G$1,0))</f>
        <v>2.9849999999999999</v>
      </c>
      <c r="M181" s="9">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7">
        <f>INDEX(products!$A$1:$G$49,MATCH($D182,products!$A$1:$A$49,0),MATCH(orders!K$1,products!$A$1:$G$1,0))</f>
        <v>0.2</v>
      </c>
      <c r="L182" s="9">
        <f>INDEX(products!$A$1:$G$49,MATCH($D182,products!$A$1:$A$49,0),MATCH(orders!L$1,products!$A$1:$G$1,0))</f>
        <v>4.4550000000000001</v>
      </c>
      <c r="M182" s="9">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7">
        <f>INDEX(products!$A$1:$G$49,MATCH($D183,products!$A$1:$A$49,0),MATCH(orders!K$1,products!$A$1:$G$1,0))</f>
        <v>0.5</v>
      </c>
      <c r="L183" s="9">
        <f>INDEX(products!$A$1:$G$49,MATCH($D183,products!$A$1:$A$49,0),MATCH(orders!L$1,products!$A$1:$G$1,0))</f>
        <v>5.97</v>
      </c>
      <c r="M183" s="9">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7">
        <f>INDEX(products!$A$1:$G$49,MATCH($D184,products!$A$1:$A$49,0),MATCH(orders!K$1,products!$A$1:$G$1,0))</f>
        <v>0.5</v>
      </c>
      <c r="L184" s="9">
        <f>INDEX(products!$A$1:$G$49,MATCH($D184,products!$A$1:$A$49,0),MATCH(orders!L$1,products!$A$1:$G$1,0))</f>
        <v>5.3699999999999992</v>
      </c>
      <c r="M184" s="9">
        <f t="shared" si="6"/>
        <v>32.22</v>
      </c>
      <c r="N184" t="str">
        <f t="shared" si="7"/>
        <v>Robusta</v>
      </c>
      <c r="O184" t="str">
        <f t="shared" si="8"/>
        <v>Dark</v>
      </c>
      <c r="P184" t="str">
        <f>_xlfn.XLOOKUP(Orders_Table[[#This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7">
        <f>INDEX(products!$A$1:$G$49,MATCH($D185,products!$A$1:$A$49,0),MATCH(orders!K$1,products!$A$1:$G$1,0))</f>
        <v>0.2</v>
      </c>
      <c r="L185" s="9">
        <f>INDEX(products!$A$1:$G$49,MATCH($D185,products!$A$1:$A$49,0),MATCH(orders!L$1,products!$A$1:$G$1,0))</f>
        <v>4.125</v>
      </c>
      <c r="M185" s="9">
        <f t="shared" si="6"/>
        <v>8.25</v>
      </c>
      <c r="N185" t="str">
        <f t="shared" si="7"/>
        <v>Excelsa</v>
      </c>
      <c r="O185" t="str">
        <f t="shared" si="8"/>
        <v>Medium</v>
      </c>
      <c r="P185" t="str">
        <f>_xlfn.XLOOKUP(Orders_Table[[#This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7">
        <f>INDEX(products!$A$1:$G$49,MATCH($D186,products!$A$1:$A$49,0),MATCH(orders!K$1,products!$A$1:$G$1,0))</f>
        <v>0.5</v>
      </c>
      <c r="L186" s="9">
        <f>INDEX(products!$A$1:$G$49,MATCH($D186,products!$A$1:$A$49,0),MATCH(orders!L$1,products!$A$1:$G$1,0))</f>
        <v>7.77</v>
      </c>
      <c r="M186" s="9">
        <f t="shared" si="6"/>
        <v>31.08</v>
      </c>
      <c r="N186" t="str">
        <f t="shared" si="7"/>
        <v>Arabica</v>
      </c>
      <c r="O186" t="str">
        <f t="shared" si="8"/>
        <v>Light</v>
      </c>
      <c r="P186" t="str">
        <f>_xlfn.XLOOKUP(Orders_Table[[#This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7">
        <f>INDEX(products!$A$1:$G$49,MATCH($D187,products!$A$1:$A$49,0),MATCH(orders!K$1,products!$A$1:$G$1,0))</f>
        <v>0.5</v>
      </c>
      <c r="L187" s="9">
        <f>INDEX(products!$A$1:$G$49,MATCH($D187,products!$A$1:$A$49,0),MATCH(orders!L$1,products!$A$1:$G$1,0))</f>
        <v>7.29</v>
      </c>
      <c r="M187" s="9">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7">
        <f>INDEX(products!$A$1:$G$49,MATCH($D188,products!$A$1:$A$49,0),MATCH(orders!K$1,products!$A$1:$G$1,0))</f>
        <v>2.5</v>
      </c>
      <c r="L188" s="9">
        <f>INDEX(products!$A$1:$G$49,MATCH($D188,products!$A$1:$A$49,0),MATCH(orders!L$1,products!$A$1:$G$1,0))</f>
        <v>22.884999999999998</v>
      </c>
      <c r="M188" s="9">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7">
        <f>INDEX(products!$A$1:$G$49,MATCH($D189,products!$A$1:$A$49,0),MATCH(orders!K$1,products!$A$1:$G$1,0))</f>
        <v>0.5</v>
      </c>
      <c r="L189" s="9">
        <f>INDEX(products!$A$1:$G$49,MATCH($D189,products!$A$1:$A$49,0),MATCH(orders!L$1,products!$A$1:$G$1,0))</f>
        <v>8.73</v>
      </c>
      <c r="M189" s="9">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7">
        <f>INDEX(products!$A$1:$G$49,MATCH($D190,products!$A$1:$A$49,0),MATCH(orders!K$1,products!$A$1:$G$1,0))</f>
        <v>0.2</v>
      </c>
      <c r="L190" s="9">
        <f>INDEX(products!$A$1:$G$49,MATCH($D190,products!$A$1:$A$49,0),MATCH(orders!L$1,products!$A$1:$G$1,0))</f>
        <v>4.4550000000000001</v>
      </c>
      <c r="M190" s="9">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7">
        <f>INDEX(products!$A$1:$G$49,MATCH($D191,products!$A$1:$A$49,0),MATCH(orders!K$1,products!$A$1:$G$1,0))</f>
        <v>1</v>
      </c>
      <c r="L191" s="9">
        <f>INDEX(products!$A$1:$G$49,MATCH($D191,products!$A$1:$A$49,0),MATCH(orders!L$1,products!$A$1:$G$1,0))</f>
        <v>14.55</v>
      </c>
      <c r="M191" s="9">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7">
        <f>INDEX(products!$A$1:$G$49,MATCH($D192,products!$A$1:$A$49,0),MATCH(orders!K$1,products!$A$1:$G$1,0))</f>
        <v>2.5</v>
      </c>
      <c r="L192" s="9">
        <f>INDEX(products!$A$1:$G$49,MATCH($D192,products!$A$1:$A$49,0),MATCH(orders!L$1,products!$A$1:$G$1,0))</f>
        <v>33.464999999999996</v>
      </c>
      <c r="M192" s="9">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7">
        <f>INDEX(products!$A$1:$G$49,MATCH($D193,products!$A$1:$A$49,0),MATCH(orders!K$1,products!$A$1:$G$1,0))</f>
        <v>0.2</v>
      </c>
      <c r="L193" s="9">
        <f>INDEX(products!$A$1:$G$49,MATCH($D193,products!$A$1:$A$49,0),MATCH(orders!L$1,products!$A$1:$G$1,0))</f>
        <v>3.8849999999999998</v>
      </c>
      <c r="M193" s="9">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7">
        <f>INDEX(products!$A$1:$G$49,MATCH($D194,products!$A$1:$A$49,0),MATCH(orders!K$1,products!$A$1:$G$1,0))</f>
        <v>1</v>
      </c>
      <c r="L194" s="9">
        <f>INDEX(products!$A$1:$G$49,MATCH($D194,products!$A$1:$A$49,0),MATCH(orders!L$1,products!$A$1:$G$1,0))</f>
        <v>12.15</v>
      </c>
      <c r="M194" s="9">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7">
        <f>INDEX(products!$A$1:$G$49,MATCH($D195,products!$A$1:$A$49,0),MATCH(orders!K$1,products!$A$1:$G$1,0))</f>
        <v>1</v>
      </c>
      <c r="L195" s="9">
        <f>INDEX(products!$A$1:$G$49,MATCH($D195,products!$A$1:$A$49,0),MATCH(orders!L$1,products!$A$1:$G$1,0))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7">
        <f>INDEX(products!$A$1:$G$49,MATCH($D196,products!$A$1:$A$49,0),MATCH(orders!K$1,products!$A$1:$G$1,0))</f>
        <v>0.5</v>
      </c>
      <c r="L196" s="9">
        <f>INDEX(products!$A$1:$G$49,MATCH($D196,products!$A$1:$A$49,0),MATCH(orders!L$1,products!$A$1:$G$1,0))</f>
        <v>7.29</v>
      </c>
      <c r="M196" s="9">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7">
        <f>INDEX(products!$A$1:$G$49,MATCH($D197,products!$A$1:$A$49,0),MATCH(orders!K$1,products!$A$1:$G$1,0))</f>
        <v>1</v>
      </c>
      <c r="L197" s="9">
        <f>INDEX(products!$A$1:$G$49,MATCH($D197,products!$A$1:$A$49,0),MATCH(orders!L$1,products!$A$1:$G$1,0))</f>
        <v>12.95</v>
      </c>
      <c r="M197" s="9">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7">
        <f>INDEX(products!$A$1:$G$49,MATCH($D198,products!$A$1:$A$49,0),MATCH(orders!K$1,products!$A$1:$G$1,0))</f>
        <v>0.5</v>
      </c>
      <c r="L198" s="9">
        <f>INDEX(products!$A$1:$G$49,MATCH($D198,products!$A$1:$A$49,0),MATCH(orders!L$1,products!$A$1:$G$1,0))</f>
        <v>8.91</v>
      </c>
      <c r="M198" s="9">
        <f t="shared" si="9"/>
        <v>53.46</v>
      </c>
      <c r="N198" t="str">
        <f t="shared" si="10"/>
        <v>Excelsa</v>
      </c>
      <c r="O198" t="str">
        <f t="shared" si="11"/>
        <v>Light</v>
      </c>
      <c r="P198" t="str">
        <f>_xlfn.XLOOKUP(Orders_Table[[#This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7">
        <f>INDEX(products!$A$1:$G$49,MATCH($D199,products!$A$1:$A$49,0),MATCH(orders!K$1,products!$A$1:$G$1,0))</f>
        <v>2.5</v>
      </c>
      <c r="L199" s="9">
        <f>INDEX(products!$A$1:$G$49,MATCH($D199,products!$A$1:$A$49,0),MATCH(orders!L$1,products!$A$1:$G$1,0))</f>
        <v>29.784999999999997</v>
      </c>
      <c r="M199" s="9">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7">
        <f>INDEX(products!$A$1:$G$49,MATCH($D200,products!$A$1:$A$49,0),MATCH(orders!K$1,products!$A$1:$G$1,0))</f>
        <v>2.5</v>
      </c>
      <c r="L200" s="9">
        <f>INDEX(products!$A$1:$G$49,MATCH($D200,products!$A$1:$A$49,0),MATCH(orders!L$1,products!$A$1:$G$1,0))</f>
        <v>29.784999999999997</v>
      </c>
      <c r="M200" s="9">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7">
        <f>INDEX(products!$A$1:$G$49,MATCH($D201,products!$A$1:$A$49,0),MATCH(orders!K$1,products!$A$1:$G$1,0))</f>
        <v>0.5</v>
      </c>
      <c r="L201" s="9">
        <f>INDEX(products!$A$1:$G$49,MATCH($D201,products!$A$1:$A$49,0),MATCH(orders!L$1,products!$A$1:$G$1,0))</f>
        <v>9.51</v>
      </c>
      <c r="M201" s="9">
        <f t="shared" si="9"/>
        <v>38.04</v>
      </c>
      <c r="N201" t="str">
        <f t="shared" si="10"/>
        <v>Liberica</v>
      </c>
      <c r="O201" t="str">
        <f t="shared" si="11"/>
        <v>Light</v>
      </c>
      <c r="P201" t="str">
        <f>_xlfn.XLOOKUP(Orders_Table[[#This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7">
        <f>INDEX(products!$A$1:$G$49,MATCH($D202,products!$A$1:$A$49,0),MATCH(orders!K$1,products!$A$1:$G$1,0))</f>
        <v>1</v>
      </c>
      <c r="L202" s="9">
        <f>INDEX(products!$A$1:$G$49,MATCH($D202,products!$A$1:$A$49,0),MATCH(orders!L$1,products!$A$1:$G$1,0))</f>
        <v>13.75</v>
      </c>
      <c r="M202" s="9">
        <f t="shared" si="9"/>
        <v>41.25</v>
      </c>
      <c r="N202" t="str">
        <f t="shared" si="10"/>
        <v>Excelsa</v>
      </c>
      <c r="O202" t="str">
        <f t="shared" si="11"/>
        <v>Medium</v>
      </c>
      <c r="P202" t="str">
        <f>_xlfn.XLOOKUP(Orders_Table[[#This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7">
        <f>INDEX(products!$A$1:$G$49,MATCH($D203,products!$A$1:$A$49,0),MATCH(orders!K$1,products!$A$1:$G$1,0))</f>
        <v>0.5</v>
      </c>
      <c r="L203" s="9">
        <f>INDEX(products!$A$1:$G$49,MATCH($D203,products!$A$1:$A$49,0),MATCH(orders!L$1,products!$A$1:$G$1,0))</f>
        <v>9.51</v>
      </c>
      <c r="M203" s="9">
        <f t="shared" si="9"/>
        <v>57.06</v>
      </c>
      <c r="N203" t="str">
        <f t="shared" si="10"/>
        <v>Liberica</v>
      </c>
      <c r="O203" t="str">
        <f t="shared" si="11"/>
        <v>Light</v>
      </c>
      <c r="P203" t="str">
        <f>_xlfn.XLOOKUP(Orders_Table[[#This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7">
        <f>INDEX(products!$A$1:$G$49,MATCH($D204,products!$A$1:$A$49,0),MATCH(orders!K$1,products!$A$1:$G$1,0))</f>
        <v>2.5</v>
      </c>
      <c r="L204" s="9">
        <f>INDEX(products!$A$1:$G$49,MATCH($D204,products!$A$1:$A$49,0),MATCH(orders!L$1,products!$A$1:$G$1,0))</f>
        <v>29.784999999999997</v>
      </c>
      <c r="M204" s="9">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7">
        <f>INDEX(products!$A$1:$G$49,MATCH($D205,products!$A$1:$A$49,0),MATCH(orders!K$1,products!$A$1:$G$1,0))</f>
        <v>0.2</v>
      </c>
      <c r="L205" s="9">
        <f>INDEX(products!$A$1:$G$49,MATCH($D205,products!$A$1:$A$49,0),MATCH(orders!L$1,products!$A$1:$G$1,0))</f>
        <v>4.7549999999999999</v>
      </c>
      <c r="M205" s="9">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7">
        <f>INDEX(products!$A$1:$G$49,MATCH($D206,products!$A$1:$A$49,0),MATCH(orders!K$1,products!$A$1:$G$1,0))</f>
        <v>1</v>
      </c>
      <c r="L206" s="9">
        <f>INDEX(products!$A$1:$G$49,MATCH($D206,products!$A$1:$A$49,0),MATCH(orders!L$1,products!$A$1:$G$1,0))</f>
        <v>13.75</v>
      </c>
      <c r="M206" s="9">
        <f t="shared" si="9"/>
        <v>82.5</v>
      </c>
      <c r="N206" t="str">
        <f t="shared" si="10"/>
        <v>Excelsa</v>
      </c>
      <c r="O206" t="str">
        <f t="shared" si="11"/>
        <v>Medium</v>
      </c>
      <c r="P206" t="str">
        <f>_xlfn.XLOOKUP(Orders_Table[[#This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7">
        <f>INDEX(products!$A$1:$G$49,MATCH($D207,products!$A$1:$A$49,0),MATCH(orders!K$1,products!$A$1:$G$1,0))</f>
        <v>0.2</v>
      </c>
      <c r="L207" s="9">
        <f>INDEX(products!$A$1:$G$49,MATCH($D207,products!$A$1:$A$49,0),MATCH(orders!L$1,products!$A$1:$G$1,0))</f>
        <v>2.6849999999999996</v>
      </c>
      <c r="M207" s="9">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7">
        <f>INDEX(products!$A$1:$G$49,MATCH($D208,products!$A$1:$A$49,0),MATCH(orders!K$1,products!$A$1:$G$1,0))</f>
        <v>1</v>
      </c>
      <c r="L208" s="9">
        <f>INDEX(products!$A$1:$G$49,MATCH($D208,products!$A$1:$A$49,0),MATCH(orders!L$1,products!$A$1:$G$1,0))</f>
        <v>11.25</v>
      </c>
      <c r="M208" s="9">
        <f t="shared" si="9"/>
        <v>22.5</v>
      </c>
      <c r="N208" t="str">
        <f t="shared" si="10"/>
        <v>Arabica</v>
      </c>
      <c r="O208" t="str">
        <f t="shared" si="11"/>
        <v>Medium</v>
      </c>
      <c r="P208" t="str">
        <f>_xlfn.XLOOKUP(Orders_Table[[#This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7">
        <f>INDEX(products!$A$1:$G$49,MATCH($D209,products!$A$1:$A$49,0),MATCH(orders!K$1,products!$A$1:$G$1,0))</f>
        <v>0.5</v>
      </c>
      <c r="L209" s="9">
        <f>INDEX(products!$A$1:$G$49,MATCH($D209,products!$A$1:$A$49,0),MATCH(orders!L$1,products!$A$1:$G$1,0))</f>
        <v>6.75</v>
      </c>
      <c r="M209" s="9">
        <f t="shared" si="9"/>
        <v>40.5</v>
      </c>
      <c r="N209" t="str">
        <f t="shared" si="10"/>
        <v>Arabica</v>
      </c>
      <c r="O209" t="str">
        <f t="shared" si="11"/>
        <v>Medium</v>
      </c>
      <c r="P209" t="str">
        <f>_xlfn.XLOOKUP(Orders_Table[[#This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7">
        <f>INDEX(products!$A$1:$G$49,MATCH($D210,products!$A$1:$A$49,0),MATCH(orders!K$1,products!$A$1:$G$1,0))</f>
        <v>0.5</v>
      </c>
      <c r="L210" s="9">
        <f>INDEX(products!$A$1:$G$49,MATCH($D210,products!$A$1:$A$49,0),MATCH(orders!L$1,products!$A$1:$G$1,0))</f>
        <v>7.29</v>
      </c>
      <c r="M210" s="9">
        <f t="shared" si="9"/>
        <v>29.16</v>
      </c>
      <c r="N210" t="str">
        <f t="shared" si="10"/>
        <v>Excelsa</v>
      </c>
      <c r="O210" t="str">
        <f t="shared" si="11"/>
        <v>Dark</v>
      </c>
      <c r="P210" t="str">
        <f>_xlfn.XLOOKUP(Orders_Table[[#This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7">
        <f>INDEX(products!$A$1:$G$49,MATCH($D211,products!$A$1:$A$49,0),MATCH(orders!K$1,products!$A$1:$G$1,0))</f>
        <v>0.5</v>
      </c>
      <c r="L211" s="9">
        <f>INDEX(products!$A$1:$G$49,MATCH($D211,products!$A$1:$A$49,0),MATCH(orders!L$1,products!$A$1:$G$1,0))</f>
        <v>6.75</v>
      </c>
      <c r="M211" s="9">
        <f t="shared" si="9"/>
        <v>6.75</v>
      </c>
      <c r="N211" t="str">
        <f t="shared" si="10"/>
        <v>Arabica</v>
      </c>
      <c r="O211" t="str">
        <f t="shared" si="11"/>
        <v>Medium</v>
      </c>
      <c r="P211" t="str">
        <f>_xlfn.XLOOKUP(Orders_Table[[#This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7">
        <f>INDEX(products!$A$1:$G$49,MATCH($D212,products!$A$1:$A$49,0),MATCH(orders!K$1,products!$A$1:$G$1,0))</f>
        <v>1</v>
      </c>
      <c r="L212" s="9">
        <f>INDEX(products!$A$1:$G$49,MATCH($D212,products!$A$1:$A$49,0),MATCH(orders!L$1,products!$A$1:$G$1,0))</f>
        <v>12.95</v>
      </c>
      <c r="M212" s="9">
        <f t="shared" si="9"/>
        <v>51.8</v>
      </c>
      <c r="N212" t="str">
        <f t="shared" si="10"/>
        <v>Liberica</v>
      </c>
      <c r="O212" t="str">
        <f t="shared" si="11"/>
        <v>Dark</v>
      </c>
      <c r="P212" t="str">
        <f>_xlfn.XLOOKUP(Orders_Table[[#This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7">
        <f>INDEX(products!$A$1:$G$49,MATCH($D213,products!$A$1:$A$49,0),MATCH(orders!K$1,products!$A$1:$G$1,0))</f>
        <v>0.5</v>
      </c>
      <c r="L213" s="9">
        <f>INDEX(products!$A$1:$G$49,MATCH($D213,products!$A$1:$A$49,0),MATCH(orders!L$1,products!$A$1:$G$1,0))</f>
        <v>8.91</v>
      </c>
      <c r="M213" s="9">
        <f t="shared" si="9"/>
        <v>53.46</v>
      </c>
      <c r="N213" t="str">
        <f t="shared" si="10"/>
        <v>Excelsa</v>
      </c>
      <c r="O213" t="str">
        <f t="shared" si="11"/>
        <v>Light</v>
      </c>
      <c r="P213" t="str">
        <f>_xlfn.XLOOKUP(Orders_Table[[#This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7">
        <f>INDEX(products!$A$1:$G$49,MATCH($D214,products!$A$1:$A$49,0),MATCH(orders!K$1,products!$A$1:$G$1,0))</f>
        <v>0.2</v>
      </c>
      <c r="L214" s="9">
        <f>INDEX(products!$A$1:$G$49,MATCH($D214,products!$A$1:$A$49,0),MATCH(orders!L$1,products!$A$1:$G$1,0))</f>
        <v>3.645</v>
      </c>
      <c r="M214" s="9">
        <f t="shared" si="9"/>
        <v>14.58</v>
      </c>
      <c r="N214" t="str">
        <f t="shared" si="10"/>
        <v>Excelsa</v>
      </c>
      <c r="O214" t="str">
        <f t="shared" si="11"/>
        <v>Dark</v>
      </c>
      <c r="P214" t="str">
        <f>_xlfn.XLOOKUP(Orders_Table[[#This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7">
        <f>INDEX(products!$A$1:$G$49,MATCH($D215,products!$A$1:$A$49,0),MATCH(orders!K$1,products!$A$1:$G$1,0))</f>
        <v>2.5</v>
      </c>
      <c r="L215" s="9">
        <f>INDEX(products!$A$1:$G$49,MATCH($D215,products!$A$1:$A$49,0),MATCH(orders!L$1,products!$A$1:$G$1,0))</f>
        <v>20.584999999999997</v>
      </c>
      <c r="M215" s="9">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7">
        <f>INDEX(products!$A$1:$G$49,MATCH($D216,products!$A$1:$A$49,0),MATCH(orders!K$1,products!$A$1:$G$1,0))</f>
        <v>1</v>
      </c>
      <c r="L216" s="9">
        <f>INDEX(products!$A$1:$G$49,MATCH($D216,products!$A$1:$A$49,0),MATCH(orders!L$1,products!$A$1:$G$1,0))</f>
        <v>15.85</v>
      </c>
      <c r="M216" s="9">
        <f t="shared" si="9"/>
        <v>31.7</v>
      </c>
      <c r="N216" t="str">
        <f t="shared" si="10"/>
        <v>Liberica</v>
      </c>
      <c r="O216" t="str">
        <f t="shared" si="11"/>
        <v>Light</v>
      </c>
      <c r="P216" t="str">
        <f>_xlfn.XLOOKUP(Orders_Table[[#This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7">
        <f>INDEX(products!$A$1:$G$49,MATCH($D217,products!$A$1:$A$49,0),MATCH(orders!K$1,products!$A$1:$G$1,0))</f>
        <v>0.2</v>
      </c>
      <c r="L217" s="9">
        <f>INDEX(products!$A$1:$G$49,MATCH($D217,products!$A$1:$A$49,0),MATCH(orders!L$1,products!$A$1:$G$1,0))</f>
        <v>3.8849999999999998</v>
      </c>
      <c r="M217" s="9">
        <f t="shared" si="9"/>
        <v>23.31</v>
      </c>
      <c r="N217" t="str">
        <f t="shared" si="10"/>
        <v>Liberica</v>
      </c>
      <c r="O217" t="str">
        <f t="shared" si="11"/>
        <v>Dark</v>
      </c>
      <c r="P217" t="str">
        <f>_xlfn.XLOOKUP(Orders_Table[[#This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7">
        <f>INDEX(products!$A$1:$G$49,MATCH($D218,products!$A$1:$A$49,0),MATCH(orders!K$1,products!$A$1:$G$1,0))</f>
        <v>1</v>
      </c>
      <c r="L218" s="9">
        <f>INDEX(products!$A$1:$G$49,MATCH($D218,products!$A$1:$A$49,0),MATCH(orders!L$1,products!$A$1:$G$1,0))</f>
        <v>14.55</v>
      </c>
      <c r="M218" s="9">
        <f t="shared" si="9"/>
        <v>58.2</v>
      </c>
      <c r="N218" t="str">
        <f t="shared" si="10"/>
        <v>Liberica</v>
      </c>
      <c r="O218" t="str">
        <f t="shared" si="11"/>
        <v>Medium</v>
      </c>
      <c r="P218" t="str">
        <f>_xlfn.XLOOKUP(Orders_Table[[#This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7">
        <f>INDEX(products!$A$1:$G$49,MATCH($D219,products!$A$1:$A$49,0),MATCH(orders!K$1,products!$A$1:$G$1,0))</f>
        <v>0.5</v>
      </c>
      <c r="L219" s="9">
        <f>INDEX(products!$A$1:$G$49,MATCH($D219,products!$A$1:$A$49,0),MATCH(orders!L$1,products!$A$1:$G$1,0))</f>
        <v>8.91</v>
      </c>
      <c r="M219" s="9">
        <f t="shared" si="9"/>
        <v>35.64</v>
      </c>
      <c r="N219" t="str">
        <f t="shared" si="10"/>
        <v>Excelsa</v>
      </c>
      <c r="O219" t="str">
        <f t="shared" si="11"/>
        <v>Light</v>
      </c>
      <c r="P219" t="str">
        <f>_xlfn.XLOOKUP(Orders_Table[[#This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7">
        <f>INDEX(products!$A$1:$G$49,MATCH($D220,products!$A$1:$A$49,0),MATCH(orders!K$1,products!$A$1:$G$1,0))</f>
        <v>1</v>
      </c>
      <c r="L220" s="9">
        <f>INDEX(products!$A$1:$G$49,MATCH($D220,products!$A$1:$A$49,0),MATCH(orders!L$1,products!$A$1:$G$1,0))</f>
        <v>11.25</v>
      </c>
      <c r="M220" s="9">
        <f t="shared" si="9"/>
        <v>56.25</v>
      </c>
      <c r="N220" t="str">
        <f t="shared" si="10"/>
        <v>Arabica</v>
      </c>
      <c r="O220" t="str">
        <f t="shared" si="11"/>
        <v>Medium</v>
      </c>
      <c r="P220" t="str">
        <f>_xlfn.XLOOKUP(Orders_Table[[#This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7">
        <f>INDEX(products!$A$1:$G$49,MATCH($D221,products!$A$1:$A$49,0),MATCH(orders!K$1,products!$A$1:$G$1,0))</f>
        <v>0.2</v>
      </c>
      <c r="L221" s="9">
        <f>INDEX(products!$A$1:$G$49,MATCH($D221,products!$A$1:$A$49,0),MATCH(orders!L$1,products!$A$1:$G$1,0))</f>
        <v>3.5849999999999995</v>
      </c>
      <c r="M221" s="9">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7">
        <f>INDEX(products!$A$1:$G$49,MATCH($D222,products!$A$1:$A$49,0),MATCH(orders!K$1,products!$A$1:$G$1,0))</f>
        <v>0.2</v>
      </c>
      <c r="L222" s="9">
        <f>INDEX(products!$A$1:$G$49,MATCH($D222,products!$A$1:$A$49,0),MATCH(orders!L$1,products!$A$1:$G$1,0))</f>
        <v>2.9849999999999999</v>
      </c>
      <c r="M222" s="9">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7">
        <f>INDEX(products!$A$1:$G$49,MATCH($D223,products!$A$1:$A$49,0),MATCH(orders!K$1,products!$A$1:$G$1,0))</f>
        <v>1</v>
      </c>
      <c r="L223" s="9">
        <f>INDEX(products!$A$1:$G$49,MATCH($D223,products!$A$1:$A$49,0),MATCH(orders!L$1,products!$A$1:$G$1,0))</f>
        <v>12.95</v>
      </c>
      <c r="M223" s="9">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7">
        <f>INDEX(products!$A$1:$G$49,MATCH($D224,products!$A$1:$A$49,0),MATCH(orders!K$1,products!$A$1:$G$1,0))</f>
        <v>0.5</v>
      </c>
      <c r="L224" s="9">
        <f>INDEX(products!$A$1:$G$49,MATCH($D224,products!$A$1:$A$49,0),MATCH(orders!L$1,products!$A$1:$G$1,0))</f>
        <v>7.77</v>
      </c>
      <c r="M224" s="9">
        <f t="shared" si="9"/>
        <v>23.31</v>
      </c>
      <c r="N224" t="str">
        <f t="shared" si="10"/>
        <v>Liberica</v>
      </c>
      <c r="O224" t="str">
        <f t="shared" si="11"/>
        <v>Dark</v>
      </c>
      <c r="P224" t="str">
        <f>_xlfn.XLOOKUP(Orders_Table[[#This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7">
        <f>INDEX(products!$A$1:$G$49,MATCH($D225,products!$A$1:$A$49,0),MATCH(orders!K$1,products!$A$1:$G$1,0))</f>
        <v>1</v>
      </c>
      <c r="L225" s="9">
        <f>INDEX(products!$A$1:$G$49,MATCH($D225,products!$A$1:$A$49,0),MATCH(orders!L$1,products!$A$1:$G$1,0))</f>
        <v>14.85</v>
      </c>
      <c r="M225" s="9">
        <f t="shared" si="9"/>
        <v>59.4</v>
      </c>
      <c r="N225" t="str">
        <f t="shared" si="10"/>
        <v>Excelsa</v>
      </c>
      <c r="O225" t="str">
        <f t="shared" si="11"/>
        <v>Light</v>
      </c>
      <c r="P225" t="str">
        <f>_xlfn.XLOOKUP(Orders_Table[[#This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7">
        <f>INDEX(products!$A$1:$G$49,MATCH($D226,products!$A$1:$A$49,0),MATCH(orders!K$1,products!$A$1:$G$1,0))</f>
        <v>2.5</v>
      </c>
      <c r="L226" s="9">
        <f>INDEX(products!$A$1:$G$49,MATCH($D226,products!$A$1:$A$49,0),MATCH(orders!L$1,products!$A$1:$G$1,0))</f>
        <v>29.784999999999997</v>
      </c>
      <c r="M226" s="9">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7">
        <f>INDEX(products!$A$1:$G$49,MATCH($D227,products!$A$1:$A$49,0),MATCH(orders!K$1,products!$A$1:$G$1,0))</f>
        <v>0.2</v>
      </c>
      <c r="L227" s="9">
        <f>INDEX(products!$A$1:$G$49,MATCH($D227,products!$A$1:$A$49,0),MATCH(orders!L$1,products!$A$1:$G$1,0))</f>
        <v>3.5849999999999995</v>
      </c>
      <c r="M227" s="9">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7">
        <f>INDEX(products!$A$1:$G$49,MATCH($D228,products!$A$1:$A$49,0),MATCH(orders!K$1,products!$A$1:$G$1,0))</f>
        <v>2.5</v>
      </c>
      <c r="L228" s="9">
        <f>INDEX(products!$A$1:$G$49,MATCH($D228,products!$A$1:$A$49,0),MATCH(orders!L$1,products!$A$1:$G$1,0))</f>
        <v>25.874999999999996</v>
      </c>
      <c r="M228" s="9">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7">
        <f>INDEX(products!$A$1:$G$49,MATCH($D229,products!$A$1:$A$49,0),MATCH(orders!K$1,products!$A$1:$G$1,0))</f>
        <v>0.2</v>
      </c>
      <c r="L229" s="9">
        <f>INDEX(products!$A$1:$G$49,MATCH($D229,products!$A$1:$A$49,0),MATCH(orders!L$1,products!$A$1:$G$1,0))</f>
        <v>2.6849999999999996</v>
      </c>
      <c r="M229" s="9">
        <f t="shared" si="9"/>
        <v>16.11</v>
      </c>
      <c r="N229" t="str">
        <f t="shared" si="10"/>
        <v>Robusta</v>
      </c>
      <c r="O229" t="str">
        <f t="shared" si="11"/>
        <v>Dark</v>
      </c>
      <c r="P229" t="str">
        <f>_xlfn.XLOOKUP(Orders_Table[[#This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7">
        <f>INDEX(products!$A$1:$G$49,MATCH($D230,products!$A$1:$A$49,0),MATCH(orders!K$1,products!$A$1:$G$1,0))</f>
        <v>0.2</v>
      </c>
      <c r="L230" s="9">
        <f>INDEX(products!$A$1:$G$49,MATCH($D230,products!$A$1:$A$49,0),MATCH(orders!L$1,products!$A$1:$G$1,0))</f>
        <v>3.5849999999999995</v>
      </c>
      <c r="M230" s="9">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7">
        <f>INDEX(products!$A$1:$G$49,MATCH($D231,products!$A$1:$A$49,0),MATCH(orders!K$1,products!$A$1:$G$1,0))</f>
        <v>0.2</v>
      </c>
      <c r="L231" s="9">
        <f>INDEX(products!$A$1:$G$49,MATCH($D231,products!$A$1:$A$49,0),MATCH(orders!L$1,products!$A$1:$G$1,0))</f>
        <v>4.3650000000000002</v>
      </c>
      <c r="M231" s="9">
        <f t="shared" si="9"/>
        <v>8.73</v>
      </c>
      <c r="N231" t="str">
        <f t="shared" si="10"/>
        <v>Liberica</v>
      </c>
      <c r="O231" t="str">
        <f t="shared" si="11"/>
        <v>Medium</v>
      </c>
      <c r="P231" t="str">
        <f>_xlfn.XLOOKUP(Orders_Table[[#This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7">
        <f>INDEX(products!$A$1:$G$49,MATCH($D232,products!$A$1:$A$49,0),MATCH(orders!K$1,products!$A$1:$G$1,0))</f>
        <v>2.5</v>
      </c>
      <c r="L232" s="9">
        <f>INDEX(products!$A$1:$G$49,MATCH($D232,products!$A$1:$A$49,0),MATCH(orders!L$1,products!$A$1:$G$1,0))</f>
        <v>25.874999999999996</v>
      </c>
      <c r="M232" s="9">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7">
        <f>INDEX(products!$A$1:$G$49,MATCH($D233,products!$A$1:$A$49,0),MATCH(orders!K$1,products!$A$1:$G$1,0))</f>
        <v>0.2</v>
      </c>
      <c r="L233" s="9">
        <f>INDEX(products!$A$1:$G$49,MATCH($D233,products!$A$1:$A$49,0),MATCH(orders!L$1,products!$A$1:$G$1,0))</f>
        <v>4.3650000000000002</v>
      </c>
      <c r="M233" s="9">
        <f t="shared" si="9"/>
        <v>8.73</v>
      </c>
      <c r="N233" t="str">
        <f t="shared" si="10"/>
        <v>Liberica</v>
      </c>
      <c r="O233" t="str">
        <f t="shared" si="11"/>
        <v>Medium</v>
      </c>
      <c r="P233" t="str">
        <f>_xlfn.XLOOKUP(Orders_Table[[#This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7">
        <f>INDEX(products!$A$1:$G$49,MATCH($D234,products!$A$1:$A$49,0),MATCH(orders!K$1,products!$A$1:$G$1,0))</f>
        <v>0.2</v>
      </c>
      <c r="L234" s="9">
        <f>INDEX(products!$A$1:$G$49,MATCH($D234,products!$A$1:$A$49,0),MATCH(orders!L$1,products!$A$1:$G$1,0))</f>
        <v>4.7549999999999999</v>
      </c>
      <c r="M234" s="9">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7">
        <f>INDEX(products!$A$1:$G$49,MATCH($D235,products!$A$1:$A$49,0),MATCH(orders!K$1,products!$A$1:$G$1,0))</f>
        <v>0.2</v>
      </c>
      <c r="L235" s="9">
        <f>INDEX(products!$A$1:$G$49,MATCH($D235,products!$A$1:$A$49,0),MATCH(orders!L$1,products!$A$1:$G$1,0))</f>
        <v>4.125</v>
      </c>
      <c r="M235" s="9">
        <f t="shared" si="9"/>
        <v>20.625</v>
      </c>
      <c r="N235" t="str">
        <f t="shared" si="10"/>
        <v>Excelsa</v>
      </c>
      <c r="O235" t="str">
        <f t="shared" si="11"/>
        <v>Medium</v>
      </c>
      <c r="P235" t="str">
        <f>_xlfn.XLOOKUP(Orders_Table[[#This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7">
        <f>INDEX(products!$A$1:$G$49,MATCH($D236,products!$A$1:$A$49,0),MATCH(orders!K$1,products!$A$1:$G$1,0))</f>
        <v>2.5</v>
      </c>
      <c r="L236" s="9">
        <f>INDEX(products!$A$1:$G$49,MATCH($D236,products!$A$1:$A$49,0),MATCH(orders!L$1,products!$A$1:$G$1,0))</f>
        <v>36.454999999999998</v>
      </c>
      <c r="M236" s="9">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7">
        <f>INDEX(products!$A$1:$G$49,MATCH($D237,products!$A$1:$A$49,0),MATCH(orders!K$1,products!$A$1:$G$1,0))</f>
        <v>2.5</v>
      </c>
      <c r="L237" s="9">
        <f>INDEX(products!$A$1:$G$49,MATCH($D237,products!$A$1:$A$49,0),MATCH(orders!L$1,products!$A$1:$G$1,0))</f>
        <v>36.454999999999998</v>
      </c>
      <c r="M237" s="9">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7">
        <f>INDEX(products!$A$1:$G$49,MATCH($D238,products!$A$1:$A$49,0),MATCH(orders!K$1,products!$A$1:$G$1,0))</f>
        <v>2.5</v>
      </c>
      <c r="L238" s="9">
        <f>INDEX(products!$A$1:$G$49,MATCH($D238,products!$A$1:$A$49,0),MATCH(orders!L$1,products!$A$1:$G$1,0))</f>
        <v>29.784999999999997</v>
      </c>
      <c r="M238" s="9">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7">
        <f>INDEX(products!$A$1:$G$49,MATCH($D239,products!$A$1:$A$49,0),MATCH(orders!K$1,products!$A$1:$G$1,0))</f>
        <v>0.2</v>
      </c>
      <c r="L239" s="9">
        <f>INDEX(products!$A$1:$G$49,MATCH($D239,products!$A$1:$A$49,0),MATCH(orders!L$1,products!$A$1:$G$1,0))</f>
        <v>3.5849999999999995</v>
      </c>
      <c r="M239" s="9">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7">
        <f>INDEX(products!$A$1:$G$49,MATCH($D240,products!$A$1:$A$49,0),MATCH(orders!K$1,products!$A$1:$G$1,0))</f>
        <v>2.5</v>
      </c>
      <c r="L240" s="9">
        <f>INDEX(products!$A$1:$G$49,MATCH($D240,products!$A$1:$A$49,0),MATCH(orders!L$1,products!$A$1:$G$1,0))</f>
        <v>22.884999999999998</v>
      </c>
      <c r="M240" s="9">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7">
        <f>INDEX(products!$A$1:$G$49,MATCH($D241,products!$A$1:$A$49,0),MATCH(orders!K$1,products!$A$1:$G$1,0))</f>
        <v>1</v>
      </c>
      <c r="L241" s="9">
        <f>INDEX(products!$A$1:$G$49,MATCH($D241,products!$A$1:$A$49,0),MATCH(orders!L$1,products!$A$1:$G$1,0))</f>
        <v>14.85</v>
      </c>
      <c r="M241" s="9">
        <f t="shared" si="9"/>
        <v>59.4</v>
      </c>
      <c r="N241" t="str">
        <f t="shared" si="10"/>
        <v>Excelsa</v>
      </c>
      <c r="O241" t="str">
        <f t="shared" si="11"/>
        <v>Light</v>
      </c>
      <c r="P241" t="str">
        <f>_xlfn.XLOOKUP(Orders_Table[[#This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7">
        <f>INDEX(products!$A$1:$G$49,MATCH($D242,products!$A$1:$A$49,0),MATCH(orders!K$1,products!$A$1:$G$1,0))</f>
        <v>2.5</v>
      </c>
      <c r="L242" s="9">
        <f>INDEX(products!$A$1:$G$49,MATCH($D242,products!$A$1:$A$49,0),MATCH(orders!L$1,products!$A$1:$G$1,0))</f>
        <v>25.874999999999996</v>
      </c>
      <c r="M242" s="9">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7">
        <f>INDEX(products!$A$1:$G$49,MATCH($D243,products!$A$1:$A$49,0),MATCH(orders!K$1,products!$A$1:$G$1,0))</f>
        <v>2.5</v>
      </c>
      <c r="L243" s="9">
        <f>INDEX(products!$A$1:$G$49,MATCH($D243,products!$A$1:$A$49,0),MATCH(orders!L$1,products!$A$1:$G$1,0))</f>
        <v>22.884999999999998</v>
      </c>
      <c r="M243" s="9">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7">
        <f>INDEX(products!$A$1:$G$49,MATCH($D244,products!$A$1:$A$49,0),MATCH(orders!K$1,products!$A$1:$G$1,0))</f>
        <v>1</v>
      </c>
      <c r="L244" s="9">
        <f>INDEX(products!$A$1:$G$49,MATCH($D244,products!$A$1:$A$49,0),MATCH(orders!L$1,products!$A$1:$G$1,0))</f>
        <v>12.15</v>
      </c>
      <c r="M244" s="9">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7">
        <f>INDEX(products!$A$1:$G$49,MATCH($D245,products!$A$1:$A$49,0),MATCH(orders!K$1,products!$A$1:$G$1,0))</f>
        <v>0.5</v>
      </c>
      <c r="L245" s="9">
        <f>INDEX(products!$A$1:$G$49,MATCH($D245,products!$A$1:$A$49,0),MATCH(orders!L$1,products!$A$1:$G$1,0))</f>
        <v>7.29</v>
      </c>
      <c r="M245" s="9">
        <f t="shared" si="9"/>
        <v>29.16</v>
      </c>
      <c r="N245" t="str">
        <f t="shared" si="10"/>
        <v>Excelsa</v>
      </c>
      <c r="O245" t="str">
        <f t="shared" si="11"/>
        <v>Dark</v>
      </c>
      <c r="P245" t="str">
        <f>_xlfn.XLOOKUP(Orders_Table[[#This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7">
        <f>INDEX(products!$A$1:$G$49,MATCH($D246,products!$A$1:$A$49,0),MATCH(orders!K$1,products!$A$1:$G$1,0))</f>
        <v>2.5</v>
      </c>
      <c r="L246" s="9">
        <f>INDEX(products!$A$1:$G$49,MATCH($D246,products!$A$1:$A$49,0),MATCH(orders!L$1,products!$A$1:$G$1,0))</f>
        <v>33.464999999999996</v>
      </c>
      <c r="M246" s="9">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7">
        <f>INDEX(products!$A$1:$G$49,MATCH($D247,products!$A$1:$A$49,0),MATCH(orders!K$1,products!$A$1:$G$1,0))</f>
        <v>0.2</v>
      </c>
      <c r="L247" s="9">
        <f>INDEX(products!$A$1:$G$49,MATCH($D247,products!$A$1:$A$49,0),MATCH(orders!L$1,products!$A$1:$G$1,0))</f>
        <v>4.7549999999999999</v>
      </c>
      <c r="M247" s="9">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7">
        <f>INDEX(products!$A$1:$G$49,MATCH($D248,products!$A$1:$A$49,0),MATCH(orders!K$1,products!$A$1:$G$1,0))</f>
        <v>1</v>
      </c>
      <c r="L248" s="9">
        <f>INDEX(products!$A$1:$G$49,MATCH($D248,products!$A$1:$A$49,0),MATCH(orders!L$1,products!$A$1:$G$1,0))</f>
        <v>12.95</v>
      </c>
      <c r="M248" s="9">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7">
        <f>INDEX(products!$A$1:$G$49,MATCH($D249,products!$A$1:$A$49,0),MATCH(orders!K$1,products!$A$1:$G$1,0))</f>
        <v>0.2</v>
      </c>
      <c r="L249" s="9">
        <f>INDEX(products!$A$1:$G$49,MATCH($D249,products!$A$1:$A$49,0),MATCH(orders!L$1,products!$A$1:$G$1,0))</f>
        <v>3.5849999999999995</v>
      </c>
      <c r="M249" s="9">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7">
        <f>INDEX(products!$A$1:$G$49,MATCH($D250,products!$A$1:$A$49,0),MATCH(orders!K$1,products!$A$1:$G$1,0))</f>
        <v>1</v>
      </c>
      <c r="L250" s="9">
        <f>INDEX(products!$A$1:$G$49,MATCH($D250,products!$A$1:$A$49,0),MATCH(orders!L$1,products!$A$1:$G$1,0))</f>
        <v>9.9499999999999993</v>
      </c>
      <c r="M250" s="9">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7">
        <f>INDEX(products!$A$1:$G$49,MATCH($D251,products!$A$1:$A$49,0),MATCH(orders!K$1,products!$A$1:$G$1,0))</f>
        <v>1</v>
      </c>
      <c r="L251" s="9">
        <f>INDEX(products!$A$1:$G$49,MATCH($D251,products!$A$1:$A$49,0),MATCH(orders!L$1,products!$A$1:$G$1,0))</f>
        <v>15.85</v>
      </c>
      <c r="M251" s="9">
        <f t="shared" si="9"/>
        <v>15.85</v>
      </c>
      <c r="N251" t="str">
        <f t="shared" si="10"/>
        <v>Liberica</v>
      </c>
      <c r="O251" t="str">
        <f t="shared" si="11"/>
        <v>Light</v>
      </c>
      <c r="P251" t="str">
        <f>_xlfn.XLOOKUP(Orders_Table[[#This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7">
        <f>INDEX(products!$A$1:$G$49,MATCH($D252,products!$A$1:$A$49,0),MATCH(orders!K$1,products!$A$1:$G$1,0))</f>
        <v>0.2</v>
      </c>
      <c r="L252" s="9">
        <f>INDEX(products!$A$1:$G$49,MATCH($D252,products!$A$1:$A$49,0),MATCH(orders!L$1,products!$A$1:$G$1,0))</f>
        <v>2.9849999999999999</v>
      </c>
      <c r="M252" s="9">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7">
        <f>INDEX(products!$A$1:$G$49,MATCH($D253,products!$A$1:$A$49,0),MATCH(orders!K$1,products!$A$1:$G$1,0))</f>
        <v>1</v>
      </c>
      <c r="L253" s="9">
        <f>INDEX(products!$A$1:$G$49,MATCH($D253,products!$A$1:$A$49,0),MATCH(orders!L$1,products!$A$1:$G$1,0))</f>
        <v>13.75</v>
      </c>
      <c r="M253" s="9">
        <f t="shared" si="9"/>
        <v>68.75</v>
      </c>
      <c r="N253" t="str">
        <f t="shared" si="10"/>
        <v>Excelsa</v>
      </c>
      <c r="O253" t="str">
        <f t="shared" si="11"/>
        <v>Medium</v>
      </c>
      <c r="P253" t="str">
        <f>_xlfn.XLOOKUP(Orders_Table[[#This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7">
        <f>INDEX(products!$A$1:$G$49,MATCH($D254,products!$A$1:$A$49,0),MATCH(orders!K$1,products!$A$1:$G$1,0))</f>
        <v>1</v>
      </c>
      <c r="L254" s="9">
        <f>INDEX(products!$A$1:$G$49,MATCH($D254,products!$A$1:$A$49,0),MATCH(orders!L$1,products!$A$1:$G$1,0))</f>
        <v>9.9499999999999993</v>
      </c>
      <c r="M254" s="9">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7">
        <f>INDEX(products!$A$1:$G$49,MATCH($D255,products!$A$1:$A$49,0),MATCH(orders!K$1,products!$A$1:$G$1,0))</f>
        <v>1</v>
      </c>
      <c r="L255" s="9">
        <f>INDEX(products!$A$1:$G$49,MATCH($D255,products!$A$1:$A$49,0),MATCH(orders!L$1,products!$A$1:$G$1,0))</f>
        <v>14.55</v>
      </c>
      <c r="M255" s="9">
        <f t="shared" si="9"/>
        <v>58.2</v>
      </c>
      <c r="N255" t="str">
        <f t="shared" si="10"/>
        <v>Liberica</v>
      </c>
      <c r="O255" t="str">
        <f t="shared" si="11"/>
        <v>Medium</v>
      </c>
      <c r="P255" t="str">
        <f>_xlfn.XLOOKUP(Orders_Table[[#This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7">
        <f>INDEX(products!$A$1:$G$49,MATCH($D256,products!$A$1:$A$49,0),MATCH(orders!K$1,products!$A$1:$G$1,0))</f>
        <v>0.5</v>
      </c>
      <c r="L256" s="9">
        <f>INDEX(products!$A$1:$G$49,MATCH($D256,products!$A$1:$A$49,0),MATCH(orders!L$1,products!$A$1:$G$1,0))</f>
        <v>7.169999999999999</v>
      </c>
      <c r="M256" s="9">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7">
        <f>INDEX(products!$A$1:$G$49,MATCH($D257,products!$A$1:$A$49,0),MATCH(orders!K$1,products!$A$1:$G$1,0))</f>
        <v>0.5</v>
      </c>
      <c r="L257" s="9">
        <f>INDEX(products!$A$1:$G$49,MATCH($D257,products!$A$1:$A$49,0),MATCH(orders!L$1,products!$A$1:$G$1,0))</f>
        <v>7.169999999999999</v>
      </c>
      <c r="M257" s="9">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7">
        <f>INDEX(products!$A$1:$G$49,MATCH($D258,products!$A$1:$A$49,0),MATCH(orders!K$1,products!$A$1:$G$1,0))</f>
        <v>0.5</v>
      </c>
      <c r="L258" s="9">
        <f>INDEX(products!$A$1:$G$49,MATCH($D258,products!$A$1:$A$49,0),MATCH(orders!L$1,products!$A$1:$G$1,0))</f>
        <v>8.73</v>
      </c>
      <c r="M258" s="9">
        <f t="shared" si="9"/>
        <v>17.46</v>
      </c>
      <c r="N258" t="str">
        <f t="shared" si="10"/>
        <v>Liberica</v>
      </c>
      <c r="O258" t="str">
        <f t="shared" si="11"/>
        <v>Medium</v>
      </c>
      <c r="P258" t="str">
        <f>_xlfn.XLOOKUP(Orders_Table[[#This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7">
        <f>INDEX(products!$A$1:$G$49,MATCH($D259,products!$A$1:$A$49,0),MATCH(orders!K$1,products!$A$1:$G$1,0))</f>
        <v>2.5</v>
      </c>
      <c r="L259" s="9">
        <f>INDEX(products!$A$1:$G$49,MATCH($D259,products!$A$1:$A$49,0),MATCH(orders!L$1,products!$A$1:$G$1,0))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7">
        <f>INDEX(products!$A$1:$G$49,MATCH($D260,products!$A$1:$A$49,0),MATCH(orders!K$1,products!$A$1:$G$1,0))</f>
        <v>2.5</v>
      </c>
      <c r="L260" s="9">
        <f>INDEX(products!$A$1:$G$49,MATCH($D260,products!$A$1:$A$49,0),MATCH(orders!L$1,products!$A$1:$G$1,0))</f>
        <v>27.945</v>
      </c>
      <c r="M260" s="9">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7">
        <f>INDEX(products!$A$1:$G$49,MATCH($D261,products!$A$1:$A$49,0),MATCH(orders!K$1,products!$A$1:$G$1,0))</f>
        <v>0.2</v>
      </c>
      <c r="L261" s="9">
        <f>INDEX(products!$A$1:$G$49,MATCH($D261,products!$A$1:$A$49,0),MATCH(orders!L$1,products!$A$1:$G$1,0))</f>
        <v>2.9849999999999999</v>
      </c>
      <c r="M261" s="9">
        <f t="shared" si="12"/>
        <v>5.97</v>
      </c>
      <c r="N261" t="str">
        <f t="shared" si="13"/>
        <v>Robusta</v>
      </c>
      <c r="O261" t="str">
        <f t="shared" si="14"/>
        <v>Medium</v>
      </c>
      <c r="P261" t="str">
        <f>_xlfn.XLOOKUP(Orders_Table[[#This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7">
        <f>INDEX(products!$A$1:$G$49,MATCH($D262,products!$A$1:$A$49,0),MATCH(orders!K$1,products!$A$1:$G$1,0))</f>
        <v>2.5</v>
      </c>
      <c r="L262" s="9">
        <f>INDEX(products!$A$1:$G$49,MATCH($D262,products!$A$1:$A$49,0),MATCH(orders!L$1,products!$A$1:$G$1,0))</f>
        <v>27.484999999999996</v>
      </c>
      <c r="M262" s="9">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7">
        <f>INDEX(products!$A$1:$G$49,MATCH($D263,products!$A$1:$A$49,0),MATCH(orders!K$1,products!$A$1:$G$1,0))</f>
        <v>1</v>
      </c>
      <c r="L263" s="9">
        <f>INDEX(products!$A$1:$G$49,MATCH($D263,products!$A$1:$A$49,0),MATCH(orders!L$1,products!$A$1:$G$1,0))</f>
        <v>11.95</v>
      </c>
      <c r="M263" s="9">
        <f t="shared" si="12"/>
        <v>59.75</v>
      </c>
      <c r="N263" t="str">
        <f t="shared" si="13"/>
        <v>Robusta</v>
      </c>
      <c r="O263" t="str">
        <f t="shared" si="14"/>
        <v>Light</v>
      </c>
      <c r="P263" t="str">
        <f>_xlfn.XLOOKUP(Orders_Table[[#This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7">
        <f>INDEX(products!$A$1:$G$49,MATCH($D264,products!$A$1:$A$49,0),MATCH(orders!K$1,products!$A$1:$G$1,0))</f>
        <v>1</v>
      </c>
      <c r="L264" s="9">
        <f>INDEX(products!$A$1:$G$49,MATCH($D264,products!$A$1:$A$49,0),MATCH(orders!L$1,products!$A$1:$G$1,0))</f>
        <v>13.75</v>
      </c>
      <c r="M264" s="9">
        <f t="shared" si="12"/>
        <v>41.25</v>
      </c>
      <c r="N264" t="str">
        <f t="shared" si="13"/>
        <v>Excelsa</v>
      </c>
      <c r="O264" t="str">
        <f t="shared" si="14"/>
        <v>Medium</v>
      </c>
      <c r="P264" t="str">
        <f>_xlfn.XLOOKUP(Orders_Table[[#This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7">
        <f>INDEX(products!$A$1:$G$49,MATCH($D265,products!$A$1:$A$49,0),MATCH(orders!K$1,products!$A$1:$G$1,0))</f>
        <v>2.5</v>
      </c>
      <c r="L265" s="9">
        <f>INDEX(products!$A$1:$G$49,MATCH($D265,products!$A$1:$A$49,0),MATCH(orders!L$1,products!$A$1:$G$1,0))</f>
        <v>33.464999999999996</v>
      </c>
      <c r="M265" s="9">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7">
        <f>INDEX(products!$A$1:$G$49,MATCH($D266,products!$A$1:$A$49,0),MATCH(orders!K$1,products!$A$1:$G$1,0))</f>
        <v>1</v>
      </c>
      <c r="L266" s="9">
        <f>INDEX(products!$A$1:$G$49,MATCH($D266,products!$A$1:$A$49,0),MATCH(orders!L$1,products!$A$1:$G$1,0))</f>
        <v>11.95</v>
      </c>
      <c r="M266" s="9">
        <f t="shared" si="12"/>
        <v>59.75</v>
      </c>
      <c r="N266" t="str">
        <f t="shared" si="13"/>
        <v>Robusta</v>
      </c>
      <c r="O266" t="str">
        <f t="shared" si="14"/>
        <v>Light</v>
      </c>
      <c r="P266" t="str">
        <f>_xlfn.XLOOKUP(Orders_Table[[#This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7">
        <f>INDEX(products!$A$1:$G$49,MATCH($D267,products!$A$1:$A$49,0),MATCH(orders!K$1,products!$A$1:$G$1,0))</f>
        <v>0.5</v>
      </c>
      <c r="L267" s="9">
        <f>INDEX(products!$A$1:$G$49,MATCH($D267,products!$A$1:$A$49,0),MATCH(orders!L$1,products!$A$1:$G$1,0))</f>
        <v>5.97</v>
      </c>
      <c r="M267" s="9">
        <f t="shared" si="12"/>
        <v>5.97</v>
      </c>
      <c r="N267" t="str">
        <f t="shared" si="13"/>
        <v>Arabica</v>
      </c>
      <c r="O267" t="str">
        <f t="shared" si="14"/>
        <v>Dark</v>
      </c>
      <c r="P267" t="str">
        <f>_xlfn.XLOOKUP(Orders_Table[[#This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7">
        <f>INDEX(products!$A$1:$G$49,MATCH($D268,products!$A$1:$A$49,0),MATCH(orders!K$1,products!$A$1:$G$1,0))</f>
        <v>1</v>
      </c>
      <c r="L268" s="9">
        <f>INDEX(products!$A$1:$G$49,MATCH($D268,products!$A$1:$A$49,0),MATCH(orders!L$1,products!$A$1:$G$1,0))</f>
        <v>12.15</v>
      </c>
      <c r="M268" s="9">
        <f t="shared" si="12"/>
        <v>24.3</v>
      </c>
      <c r="N268" t="str">
        <f t="shared" si="13"/>
        <v>Excelsa</v>
      </c>
      <c r="O268" t="str">
        <f t="shared" si="14"/>
        <v>Dark</v>
      </c>
      <c r="P268" t="str">
        <f>_xlfn.XLOOKUP(Orders_Table[[#This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7">
        <f>INDEX(products!$A$1:$G$49,MATCH($D269,products!$A$1:$A$49,0),MATCH(orders!K$1,products!$A$1:$G$1,0))</f>
        <v>0.2</v>
      </c>
      <c r="L269" s="9">
        <f>INDEX(products!$A$1:$G$49,MATCH($D269,products!$A$1:$A$49,0),MATCH(orders!L$1,products!$A$1:$G$1,0))</f>
        <v>3.645</v>
      </c>
      <c r="M269" s="9">
        <f t="shared" si="12"/>
        <v>21.87</v>
      </c>
      <c r="N269" t="str">
        <f t="shared" si="13"/>
        <v>Excelsa</v>
      </c>
      <c r="O269" t="str">
        <f t="shared" si="14"/>
        <v>Dark</v>
      </c>
      <c r="P269" t="str">
        <f>_xlfn.XLOOKUP(Orders_Table[[#This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7">
        <f>INDEX(products!$A$1:$G$49,MATCH($D270,products!$A$1:$A$49,0),MATCH(orders!K$1,products!$A$1:$G$1,0))</f>
        <v>1</v>
      </c>
      <c r="L270" s="9">
        <f>INDEX(products!$A$1:$G$49,MATCH($D270,products!$A$1:$A$49,0),MATCH(orders!L$1,products!$A$1:$G$1,0))</f>
        <v>9.9499999999999993</v>
      </c>
      <c r="M270" s="9">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7">
        <f>INDEX(products!$A$1:$G$49,MATCH($D271,products!$A$1:$A$49,0),MATCH(orders!K$1,products!$A$1:$G$1,0))</f>
        <v>0.2</v>
      </c>
      <c r="L271" s="9">
        <f>INDEX(products!$A$1:$G$49,MATCH($D271,products!$A$1:$A$49,0),MATCH(orders!L$1,products!$A$1:$G$1,0))</f>
        <v>2.9849999999999999</v>
      </c>
      <c r="M271" s="9">
        <f t="shared" si="12"/>
        <v>5.97</v>
      </c>
      <c r="N271" t="str">
        <f t="shared" si="13"/>
        <v>Arabica</v>
      </c>
      <c r="O271" t="str">
        <f t="shared" si="14"/>
        <v>Dark</v>
      </c>
      <c r="P271" t="str">
        <f>_xlfn.XLOOKUP(Orders_Table[[#This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7">
        <f>INDEX(products!$A$1:$G$49,MATCH($D272,products!$A$1:$A$49,0),MATCH(orders!K$1,products!$A$1:$G$1,0))</f>
        <v>0.5</v>
      </c>
      <c r="L272" s="9">
        <f>INDEX(products!$A$1:$G$49,MATCH($D272,products!$A$1:$A$49,0),MATCH(orders!L$1,products!$A$1:$G$1,0))</f>
        <v>7.29</v>
      </c>
      <c r="M272" s="9">
        <f t="shared" si="12"/>
        <v>7.29</v>
      </c>
      <c r="N272" t="str">
        <f t="shared" si="13"/>
        <v>Excelsa</v>
      </c>
      <c r="O272" t="str">
        <f t="shared" si="14"/>
        <v>Dark</v>
      </c>
      <c r="P272" t="str">
        <f>_xlfn.XLOOKUP(Orders_Table[[#This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7">
        <f>INDEX(products!$A$1:$G$49,MATCH($D273,products!$A$1:$A$49,0),MATCH(orders!K$1,products!$A$1:$G$1,0))</f>
        <v>0.2</v>
      </c>
      <c r="L273" s="9">
        <f>INDEX(products!$A$1:$G$49,MATCH($D273,products!$A$1:$A$49,0),MATCH(orders!L$1,products!$A$1:$G$1,0))</f>
        <v>2.9849999999999999</v>
      </c>
      <c r="M273" s="9">
        <f t="shared" si="12"/>
        <v>11.94</v>
      </c>
      <c r="N273" t="str">
        <f t="shared" si="13"/>
        <v>Arabica</v>
      </c>
      <c r="O273" t="str">
        <f t="shared" si="14"/>
        <v>Dark</v>
      </c>
      <c r="P273" t="str">
        <f>_xlfn.XLOOKUP(Orders_Table[[#This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7">
        <f>INDEX(products!$A$1:$G$49,MATCH($D274,products!$A$1:$A$49,0),MATCH(orders!K$1,products!$A$1:$G$1,0))</f>
        <v>1</v>
      </c>
      <c r="L274" s="9">
        <f>INDEX(products!$A$1:$G$49,MATCH($D274,products!$A$1:$A$49,0),MATCH(orders!L$1,products!$A$1:$G$1,0))</f>
        <v>11.95</v>
      </c>
      <c r="M274" s="9">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7">
        <f>INDEX(products!$A$1:$G$49,MATCH($D275,products!$A$1:$A$49,0),MATCH(orders!K$1,products!$A$1:$G$1,0))</f>
        <v>0.2</v>
      </c>
      <c r="L275" s="9">
        <f>INDEX(products!$A$1:$G$49,MATCH($D275,products!$A$1:$A$49,0),MATCH(orders!L$1,products!$A$1:$G$1,0))</f>
        <v>3.8849999999999998</v>
      </c>
      <c r="M275" s="9">
        <f t="shared" si="12"/>
        <v>7.77</v>
      </c>
      <c r="N275" t="str">
        <f t="shared" si="13"/>
        <v>Arabica</v>
      </c>
      <c r="O275" t="str">
        <f t="shared" si="14"/>
        <v>Light</v>
      </c>
      <c r="P275" t="str">
        <f>_xlfn.XLOOKUP(Orders_Table[[#This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7">
        <f>INDEX(products!$A$1:$G$49,MATCH($D276,products!$A$1:$A$49,0),MATCH(orders!K$1,products!$A$1:$G$1,0))</f>
        <v>2.5</v>
      </c>
      <c r="L276" s="9">
        <f>INDEX(products!$A$1:$G$49,MATCH($D276,products!$A$1:$A$49,0),MATCH(orders!L$1,products!$A$1:$G$1,0))</f>
        <v>25.874999999999996</v>
      </c>
      <c r="M276" s="9">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7">
        <f>INDEX(products!$A$1:$G$49,MATCH($D277,products!$A$1:$A$49,0),MATCH(orders!K$1,products!$A$1:$G$1,0))</f>
        <v>2.5</v>
      </c>
      <c r="L277" s="9">
        <f>INDEX(products!$A$1:$G$49,MATCH($D277,products!$A$1:$A$49,0),MATCH(orders!L$1,products!$A$1:$G$1,0))</f>
        <v>34.154999999999994</v>
      </c>
      <c r="M277" s="9">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7">
        <f>INDEX(products!$A$1:$G$49,MATCH($D278,products!$A$1:$A$49,0),MATCH(orders!K$1,products!$A$1:$G$1,0))</f>
        <v>2.5</v>
      </c>
      <c r="L278" s="9">
        <f>INDEX(products!$A$1:$G$49,MATCH($D278,products!$A$1:$A$49,0),MATCH(orders!L$1,products!$A$1:$G$1,0))</f>
        <v>27.484999999999996</v>
      </c>
      <c r="M278" s="9">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7">
        <f>INDEX(products!$A$1:$G$49,MATCH($D279,products!$A$1:$A$49,0),MATCH(orders!K$1,products!$A$1:$G$1,0))</f>
        <v>1</v>
      </c>
      <c r="L279" s="9">
        <f>INDEX(products!$A$1:$G$49,MATCH($D279,products!$A$1:$A$49,0),MATCH(orders!L$1,products!$A$1:$G$1,0))</f>
        <v>14.85</v>
      </c>
      <c r="M279" s="9">
        <f t="shared" si="12"/>
        <v>89.1</v>
      </c>
      <c r="N279" t="str">
        <f t="shared" si="13"/>
        <v>Excelsa</v>
      </c>
      <c r="O279" t="str">
        <f t="shared" si="14"/>
        <v>Light</v>
      </c>
      <c r="P279" t="str">
        <f>_xlfn.XLOOKUP(Orders_Table[[#This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7">
        <f>INDEX(products!$A$1:$G$49,MATCH($D280,products!$A$1:$A$49,0),MATCH(orders!K$1,products!$A$1:$G$1,0))</f>
        <v>0.2</v>
      </c>
      <c r="L280" s="9">
        <f>INDEX(products!$A$1:$G$49,MATCH($D280,products!$A$1:$A$49,0),MATCH(orders!L$1,products!$A$1:$G$1,0))</f>
        <v>3.8849999999999998</v>
      </c>
      <c r="M280" s="9">
        <f t="shared" si="12"/>
        <v>7.77</v>
      </c>
      <c r="N280" t="str">
        <f t="shared" si="13"/>
        <v>Arabica</v>
      </c>
      <c r="O280" t="str">
        <f t="shared" si="14"/>
        <v>Light</v>
      </c>
      <c r="P280" t="str">
        <f>_xlfn.XLOOKUP(Orders_Table[[#This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7">
        <f>INDEX(products!$A$1:$G$49,MATCH($D281,products!$A$1:$A$49,0),MATCH(orders!K$1,products!$A$1:$G$1,0))</f>
        <v>2.5</v>
      </c>
      <c r="L281" s="9">
        <f>INDEX(products!$A$1:$G$49,MATCH($D281,products!$A$1:$A$49,0),MATCH(orders!L$1,products!$A$1:$G$1,0))</f>
        <v>33.464999999999996</v>
      </c>
      <c r="M281" s="9">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7">
        <f>INDEX(products!$A$1:$G$49,MATCH($D282,products!$A$1:$A$49,0),MATCH(orders!K$1,products!$A$1:$G$1,0))</f>
        <v>0.5</v>
      </c>
      <c r="L282" s="9">
        <f>INDEX(products!$A$1:$G$49,MATCH($D282,products!$A$1:$A$49,0),MATCH(orders!L$1,products!$A$1:$G$1,0))</f>
        <v>8.25</v>
      </c>
      <c r="M282" s="9">
        <f t="shared" si="12"/>
        <v>41.25</v>
      </c>
      <c r="N282" t="str">
        <f t="shared" si="13"/>
        <v>Excelsa</v>
      </c>
      <c r="O282" t="str">
        <f t="shared" si="14"/>
        <v>Medium</v>
      </c>
      <c r="P282" t="str">
        <f>_xlfn.XLOOKUP(Orders_Table[[#This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7">
        <f>INDEX(products!$A$1:$G$49,MATCH($D283,products!$A$1:$A$49,0),MATCH(orders!K$1,products!$A$1:$G$1,0))</f>
        <v>1</v>
      </c>
      <c r="L283" s="9">
        <f>INDEX(products!$A$1:$G$49,MATCH($D283,products!$A$1:$A$49,0),MATCH(orders!L$1,products!$A$1:$G$1,0))</f>
        <v>14.85</v>
      </c>
      <c r="M283" s="9">
        <f t="shared" si="12"/>
        <v>59.4</v>
      </c>
      <c r="N283" t="str">
        <f t="shared" si="13"/>
        <v>Excelsa</v>
      </c>
      <c r="O283" t="str">
        <f t="shared" si="14"/>
        <v>Light</v>
      </c>
      <c r="P283" t="str">
        <f>_xlfn.XLOOKUP(Orders_Table[[#This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7">
        <f>INDEX(products!$A$1:$G$49,MATCH($D284,products!$A$1:$A$49,0),MATCH(orders!K$1,products!$A$1:$G$1,0))</f>
        <v>0.5</v>
      </c>
      <c r="L284" s="9">
        <f>INDEX(products!$A$1:$G$49,MATCH($D284,products!$A$1:$A$49,0),MATCH(orders!L$1,products!$A$1:$G$1,0))</f>
        <v>7.77</v>
      </c>
      <c r="M284" s="9">
        <f t="shared" si="12"/>
        <v>7.77</v>
      </c>
      <c r="N284" t="str">
        <f t="shared" si="13"/>
        <v>Arabica</v>
      </c>
      <c r="O284" t="str">
        <f t="shared" si="14"/>
        <v>Light</v>
      </c>
      <c r="P284" t="str">
        <f>_xlfn.XLOOKUP(Orders_Table[[#This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7">
        <f>INDEX(products!$A$1:$G$49,MATCH($D285,products!$A$1:$A$49,0),MATCH(orders!K$1,products!$A$1:$G$1,0))</f>
        <v>0.5</v>
      </c>
      <c r="L285" s="9">
        <f>INDEX(products!$A$1:$G$49,MATCH($D285,products!$A$1:$A$49,0),MATCH(orders!L$1,products!$A$1:$G$1,0))</f>
        <v>5.3699999999999992</v>
      </c>
      <c r="M285" s="9">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7">
        <f>INDEX(products!$A$1:$G$49,MATCH($D286,products!$A$1:$A$49,0),MATCH(orders!K$1,products!$A$1:$G$1,0))</f>
        <v>2.5</v>
      </c>
      <c r="L286" s="9">
        <f>INDEX(products!$A$1:$G$49,MATCH($D286,products!$A$1:$A$49,0),MATCH(orders!L$1,products!$A$1:$G$1,0))</f>
        <v>31.624999999999996</v>
      </c>
      <c r="M286" s="9">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7">
        <f>INDEX(products!$A$1:$G$49,MATCH($D287,products!$A$1:$A$49,0),MATCH(orders!K$1,products!$A$1:$G$1,0))</f>
        <v>2.5</v>
      </c>
      <c r="L287" s="9">
        <f>INDEX(products!$A$1:$G$49,MATCH($D287,products!$A$1:$A$49,0),MATCH(orders!L$1,products!$A$1:$G$1,0))</f>
        <v>36.454999999999998</v>
      </c>
      <c r="M287" s="9">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7">
        <f>INDEX(products!$A$1:$G$49,MATCH($D288,products!$A$1:$A$49,0),MATCH(orders!K$1,products!$A$1:$G$1,0))</f>
        <v>0.2</v>
      </c>
      <c r="L288" s="9">
        <f>INDEX(products!$A$1:$G$49,MATCH($D288,products!$A$1:$A$49,0),MATCH(orders!L$1,products!$A$1:$G$1,0))</f>
        <v>3.375</v>
      </c>
      <c r="M288" s="9">
        <f t="shared" si="12"/>
        <v>13.5</v>
      </c>
      <c r="N288" t="str">
        <f t="shared" si="13"/>
        <v>Arabica</v>
      </c>
      <c r="O288" t="str">
        <f t="shared" si="14"/>
        <v>Medium</v>
      </c>
      <c r="P288" t="str">
        <f>_xlfn.XLOOKUP(Orders_Table[[#This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7">
        <f>INDEX(products!$A$1:$G$49,MATCH($D289,products!$A$1:$A$49,0),MATCH(orders!K$1,products!$A$1:$G$1,0))</f>
        <v>0.2</v>
      </c>
      <c r="L289" s="9">
        <f>INDEX(products!$A$1:$G$49,MATCH($D289,products!$A$1:$A$49,0),MATCH(orders!L$1,products!$A$1:$G$1,0))</f>
        <v>3.5849999999999995</v>
      </c>
      <c r="M289" s="9">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7">
        <f>INDEX(products!$A$1:$G$49,MATCH($D290,products!$A$1:$A$49,0),MATCH(orders!K$1,products!$A$1:$G$1,0))</f>
        <v>0.5</v>
      </c>
      <c r="L290" s="9">
        <f>INDEX(products!$A$1:$G$49,MATCH($D290,products!$A$1:$A$49,0),MATCH(orders!L$1,products!$A$1:$G$1,0))</f>
        <v>8.25</v>
      </c>
      <c r="M290" s="9">
        <f t="shared" si="12"/>
        <v>8.25</v>
      </c>
      <c r="N290" t="str">
        <f t="shared" si="13"/>
        <v>Excelsa</v>
      </c>
      <c r="O290" t="str">
        <f t="shared" si="14"/>
        <v>Medium</v>
      </c>
      <c r="P290" t="str">
        <f>_xlfn.XLOOKUP(Orders_Table[[#This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7">
        <f>INDEX(products!$A$1:$G$49,MATCH($D291,products!$A$1:$A$49,0),MATCH(orders!K$1,products!$A$1:$G$1,0))</f>
        <v>0.2</v>
      </c>
      <c r="L291" s="9">
        <f>INDEX(products!$A$1:$G$49,MATCH($D291,products!$A$1:$A$49,0),MATCH(orders!L$1,products!$A$1:$G$1,0))</f>
        <v>2.6849999999999996</v>
      </c>
      <c r="M291" s="9">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7">
        <f>INDEX(products!$A$1:$G$49,MATCH($D292,products!$A$1:$A$49,0),MATCH(orders!K$1,products!$A$1:$G$1,0))</f>
        <v>1</v>
      </c>
      <c r="L292" s="9">
        <f>INDEX(products!$A$1:$G$49,MATCH($D292,products!$A$1:$A$49,0),MATCH(orders!L$1,products!$A$1:$G$1,0))</f>
        <v>9.9499999999999993</v>
      </c>
      <c r="M292" s="9">
        <f t="shared" si="12"/>
        <v>49.75</v>
      </c>
      <c r="N292" t="str">
        <f t="shared" si="13"/>
        <v>Arabica</v>
      </c>
      <c r="O292" t="str">
        <f t="shared" si="14"/>
        <v>Dark</v>
      </c>
      <c r="P292" t="str">
        <f>_xlfn.XLOOKUP(Orders_Table[[#This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7">
        <f>INDEX(products!$A$1:$G$49,MATCH($D293,products!$A$1:$A$49,0),MATCH(orders!K$1,products!$A$1:$G$1,0))</f>
        <v>0.5</v>
      </c>
      <c r="L293" s="9">
        <f>INDEX(products!$A$1:$G$49,MATCH($D293,products!$A$1:$A$49,0),MATCH(orders!L$1,products!$A$1:$G$1,0))</f>
        <v>8.25</v>
      </c>
      <c r="M293" s="9">
        <f t="shared" si="12"/>
        <v>16.5</v>
      </c>
      <c r="N293" t="str">
        <f t="shared" si="13"/>
        <v>Excelsa</v>
      </c>
      <c r="O293" t="str">
        <f t="shared" si="14"/>
        <v>Medium</v>
      </c>
      <c r="P293" t="str">
        <f>_xlfn.XLOOKUP(Orders_Table[[#This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7">
        <f>INDEX(products!$A$1:$G$49,MATCH($D294,products!$A$1:$A$49,0),MATCH(orders!K$1,products!$A$1:$G$1,0))</f>
        <v>0.5</v>
      </c>
      <c r="L294" s="9">
        <f>INDEX(products!$A$1:$G$49,MATCH($D294,products!$A$1:$A$49,0),MATCH(orders!L$1,products!$A$1:$G$1,0))</f>
        <v>5.97</v>
      </c>
      <c r="M294" s="9">
        <f t="shared" si="12"/>
        <v>17.91</v>
      </c>
      <c r="N294" t="str">
        <f t="shared" si="13"/>
        <v>Arabica</v>
      </c>
      <c r="O294" t="str">
        <f t="shared" si="14"/>
        <v>Dark</v>
      </c>
      <c r="P294" t="str">
        <f>_xlfn.XLOOKUP(Orders_Table[[#This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7">
        <f>INDEX(products!$A$1:$G$49,MATCH($D295,products!$A$1:$A$49,0),MATCH(orders!K$1,products!$A$1:$G$1,0))</f>
        <v>0.5</v>
      </c>
      <c r="L295" s="9">
        <f>INDEX(products!$A$1:$G$49,MATCH($D295,products!$A$1:$A$49,0),MATCH(orders!L$1,products!$A$1:$G$1,0))</f>
        <v>5.97</v>
      </c>
      <c r="M295" s="9">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7">
        <f>INDEX(products!$A$1:$G$49,MATCH($D296,products!$A$1:$A$49,0),MATCH(orders!K$1,products!$A$1:$G$1,0))</f>
        <v>1</v>
      </c>
      <c r="L296" s="9">
        <f>INDEX(products!$A$1:$G$49,MATCH($D296,products!$A$1:$A$49,0),MATCH(orders!L$1,products!$A$1:$G$1,0))</f>
        <v>14.85</v>
      </c>
      <c r="M296" s="9">
        <f t="shared" si="12"/>
        <v>44.55</v>
      </c>
      <c r="N296" t="str">
        <f t="shared" si="13"/>
        <v>Excelsa</v>
      </c>
      <c r="O296" t="str">
        <f t="shared" si="14"/>
        <v>Light</v>
      </c>
      <c r="P296" t="str">
        <f>_xlfn.XLOOKUP(Orders_Table[[#This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7">
        <f>INDEX(products!$A$1:$G$49,MATCH($D297,products!$A$1:$A$49,0),MATCH(orders!K$1,products!$A$1:$G$1,0))</f>
        <v>1</v>
      </c>
      <c r="L297" s="9">
        <f>INDEX(products!$A$1:$G$49,MATCH($D297,products!$A$1:$A$49,0),MATCH(orders!L$1,products!$A$1:$G$1,0))</f>
        <v>13.75</v>
      </c>
      <c r="M297" s="9">
        <f t="shared" si="12"/>
        <v>27.5</v>
      </c>
      <c r="N297" t="str">
        <f t="shared" si="13"/>
        <v>Excelsa</v>
      </c>
      <c r="O297" t="str">
        <f t="shared" si="14"/>
        <v>Medium</v>
      </c>
      <c r="P297" t="str">
        <f>_xlfn.XLOOKUP(Orders_Table[[#This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7">
        <f>INDEX(products!$A$1:$G$49,MATCH($D298,products!$A$1:$A$49,0),MATCH(orders!K$1,products!$A$1:$G$1,0))</f>
        <v>0.5</v>
      </c>
      <c r="L298" s="9">
        <f>INDEX(products!$A$1:$G$49,MATCH($D298,products!$A$1:$A$49,0),MATCH(orders!L$1,products!$A$1:$G$1,0))</f>
        <v>5.97</v>
      </c>
      <c r="M298" s="9">
        <f t="shared" si="12"/>
        <v>35.82</v>
      </c>
      <c r="N298" t="str">
        <f t="shared" si="13"/>
        <v>Robusta</v>
      </c>
      <c r="O298" t="str">
        <f t="shared" si="14"/>
        <v>Medium</v>
      </c>
      <c r="P298" t="str">
        <f>_xlfn.XLOOKUP(Orders_Table[[#This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7">
        <f>INDEX(products!$A$1:$G$49,MATCH($D299,products!$A$1:$A$49,0),MATCH(orders!K$1,products!$A$1:$G$1,0))</f>
        <v>0.5</v>
      </c>
      <c r="L299" s="9">
        <f>INDEX(products!$A$1:$G$49,MATCH($D299,products!$A$1:$A$49,0),MATCH(orders!L$1,products!$A$1:$G$1,0))</f>
        <v>5.3699999999999992</v>
      </c>
      <c r="M299" s="9">
        <f t="shared" si="12"/>
        <v>16.11</v>
      </c>
      <c r="N299" t="str">
        <f t="shared" si="13"/>
        <v>Robusta</v>
      </c>
      <c r="O299" t="str">
        <f t="shared" si="14"/>
        <v>Dark</v>
      </c>
      <c r="P299" t="str">
        <f>_xlfn.XLOOKUP(Orders_Table[[#This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7">
        <f>INDEX(products!$A$1:$G$49,MATCH($D300,products!$A$1:$A$49,0),MATCH(orders!K$1,products!$A$1:$G$1,0))</f>
        <v>0.2</v>
      </c>
      <c r="L300" s="9">
        <f>INDEX(products!$A$1:$G$49,MATCH($D300,products!$A$1:$A$49,0),MATCH(orders!L$1,products!$A$1:$G$1,0))</f>
        <v>4.4550000000000001</v>
      </c>
      <c r="M300" s="9">
        <f t="shared" si="12"/>
        <v>26.73</v>
      </c>
      <c r="N300" t="str">
        <f t="shared" si="13"/>
        <v>Excelsa</v>
      </c>
      <c r="O300" t="str">
        <f t="shared" si="14"/>
        <v>Light</v>
      </c>
      <c r="P300" t="str">
        <f>_xlfn.XLOOKUP(Orders_Table[[#This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7">
        <f>INDEX(products!$A$1:$G$49,MATCH($D301,products!$A$1:$A$49,0),MATCH(orders!K$1,products!$A$1:$G$1,0))</f>
        <v>2.5</v>
      </c>
      <c r="L301" s="9">
        <f>INDEX(products!$A$1:$G$49,MATCH($D301,products!$A$1:$A$49,0),MATCH(orders!L$1,products!$A$1:$G$1,0))</f>
        <v>34.154999999999994</v>
      </c>
      <c r="M301" s="9">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7">
        <f>INDEX(products!$A$1:$G$49,MATCH($D302,products!$A$1:$A$49,0),MATCH(orders!K$1,products!$A$1:$G$1,0))</f>
        <v>1</v>
      </c>
      <c r="L302" s="9">
        <f>INDEX(products!$A$1:$G$49,MATCH($D302,products!$A$1:$A$49,0),MATCH(orders!L$1,products!$A$1:$G$1,0))</f>
        <v>12.95</v>
      </c>
      <c r="M302" s="9">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7">
        <f>INDEX(products!$A$1:$G$49,MATCH($D303,products!$A$1:$A$49,0),MATCH(orders!K$1,products!$A$1:$G$1,0))</f>
        <v>0.2</v>
      </c>
      <c r="L303" s="9">
        <f>INDEX(products!$A$1:$G$49,MATCH($D303,products!$A$1:$A$49,0),MATCH(orders!L$1,products!$A$1:$G$1,0))</f>
        <v>3.8849999999999998</v>
      </c>
      <c r="M303" s="9">
        <f t="shared" si="12"/>
        <v>15.54</v>
      </c>
      <c r="N303" t="str">
        <f t="shared" si="13"/>
        <v>Liberica</v>
      </c>
      <c r="O303" t="str">
        <f t="shared" si="14"/>
        <v>Dark</v>
      </c>
      <c r="P303" t="str">
        <f>_xlfn.XLOOKUP(Orders_Table[[#This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7">
        <f>INDEX(products!$A$1:$G$49,MATCH($D304,products!$A$1:$A$49,0),MATCH(orders!K$1,products!$A$1:$G$1,0))</f>
        <v>0.5</v>
      </c>
      <c r="L304" s="9">
        <f>INDEX(products!$A$1:$G$49,MATCH($D304,products!$A$1:$A$49,0),MATCH(orders!L$1,products!$A$1:$G$1,0))</f>
        <v>6.75</v>
      </c>
      <c r="M304" s="9">
        <f t="shared" si="12"/>
        <v>6.75</v>
      </c>
      <c r="N304" t="str">
        <f t="shared" si="13"/>
        <v>Arabica</v>
      </c>
      <c r="O304" t="str">
        <f t="shared" si="14"/>
        <v>Medium</v>
      </c>
      <c r="P304" t="str">
        <f>_xlfn.XLOOKUP(Orders_Table[[#This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7">
        <f>INDEX(products!$A$1:$G$49,MATCH($D305,products!$A$1:$A$49,0),MATCH(orders!K$1,products!$A$1:$G$1,0))</f>
        <v>2.5</v>
      </c>
      <c r="L305" s="9">
        <f>INDEX(products!$A$1:$G$49,MATCH($D305,products!$A$1:$A$49,0),MATCH(orders!L$1,products!$A$1:$G$1,0))</f>
        <v>27.945</v>
      </c>
      <c r="M305" s="9">
        <f t="shared" si="12"/>
        <v>111.78</v>
      </c>
      <c r="N305" t="str">
        <f t="shared" si="13"/>
        <v>Excelsa</v>
      </c>
      <c r="O305" t="str">
        <f t="shared" si="14"/>
        <v>Dark</v>
      </c>
      <c r="P305" t="str">
        <f>_xlfn.XLOOKUP(Orders_Table[[#This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7">
        <f>INDEX(products!$A$1:$G$49,MATCH($D306,products!$A$1:$A$49,0),MATCH(orders!K$1,products!$A$1:$G$1,0))</f>
        <v>0.2</v>
      </c>
      <c r="L306" s="9">
        <f>INDEX(products!$A$1:$G$49,MATCH($D306,products!$A$1:$A$49,0),MATCH(orders!L$1,products!$A$1:$G$1,0))</f>
        <v>3.8849999999999998</v>
      </c>
      <c r="M306" s="9">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7">
        <f>INDEX(products!$A$1:$G$49,MATCH($D307,products!$A$1:$A$49,0),MATCH(orders!K$1,products!$A$1:$G$1,0))</f>
        <v>0.2</v>
      </c>
      <c r="L307" s="9">
        <f>INDEX(products!$A$1:$G$49,MATCH($D307,products!$A$1:$A$49,0),MATCH(orders!L$1,products!$A$1:$G$1,0))</f>
        <v>4.3650000000000002</v>
      </c>
      <c r="M307" s="9">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7">
        <f>INDEX(products!$A$1:$G$49,MATCH($D308,products!$A$1:$A$49,0),MATCH(orders!K$1,products!$A$1:$G$1,0))</f>
        <v>0.2</v>
      </c>
      <c r="L308" s="9">
        <f>INDEX(products!$A$1:$G$49,MATCH($D308,products!$A$1:$A$49,0),MATCH(orders!L$1,products!$A$1:$G$1,0))</f>
        <v>2.9849999999999999</v>
      </c>
      <c r="M308" s="9">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7">
        <f>INDEX(products!$A$1:$G$49,MATCH($D309,products!$A$1:$A$49,0),MATCH(orders!K$1,products!$A$1:$G$1,0))</f>
        <v>1</v>
      </c>
      <c r="L309" s="9">
        <f>INDEX(products!$A$1:$G$49,MATCH($D309,products!$A$1:$A$49,0),MATCH(orders!L$1,products!$A$1:$G$1,0))</f>
        <v>11.25</v>
      </c>
      <c r="M309" s="9">
        <f t="shared" si="12"/>
        <v>33.75</v>
      </c>
      <c r="N309" t="str">
        <f t="shared" si="13"/>
        <v>Arabica</v>
      </c>
      <c r="O309" t="str">
        <f t="shared" si="14"/>
        <v>Medium</v>
      </c>
      <c r="P309" t="str">
        <f>_xlfn.XLOOKUP(Orders_Table[[#This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7">
        <f>INDEX(products!$A$1:$G$49,MATCH($D310,products!$A$1:$A$49,0),MATCH(orders!K$1,products!$A$1:$G$1,0))</f>
        <v>1</v>
      </c>
      <c r="L310" s="9">
        <f>INDEX(products!$A$1:$G$49,MATCH($D310,products!$A$1:$A$49,0),MATCH(orders!L$1,products!$A$1:$G$1,0))</f>
        <v>11.25</v>
      </c>
      <c r="M310" s="9">
        <f t="shared" si="12"/>
        <v>33.75</v>
      </c>
      <c r="N310" t="str">
        <f t="shared" si="13"/>
        <v>Arabica</v>
      </c>
      <c r="O310" t="str">
        <f t="shared" si="14"/>
        <v>Medium</v>
      </c>
      <c r="P310" t="str">
        <f>_xlfn.XLOOKUP(Orders_Table[[#This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7">
        <f>INDEX(products!$A$1:$G$49,MATCH($D311,products!$A$1:$A$49,0),MATCH(orders!K$1,products!$A$1:$G$1,0))</f>
        <v>0.2</v>
      </c>
      <c r="L311" s="9">
        <f>INDEX(products!$A$1:$G$49,MATCH($D311,products!$A$1:$A$49,0),MATCH(orders!L$1,products!$A$1:$G$1,0))</f>
        <v>4.3650000000000002</v>
      </c>
      <c r="M311" s="9">
        <f t="shared" si="12"/>
        <v>26.19</v>
      </c>
      <c r="N311" t="str">
        <f t="shared" si="13"/>
        <v>Liberica</v>
      </c>
      <c r="O311" t="str">
        <f t="shared" si="14"/>
        <v>Medium</v>
      </c>
      <c r="P311" t="str">
        <f>_xlfn.XLOOKUP(Orders_Table[[#This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7">
        <f>INDEX(products!$A$1:$G$49,MATCH($D312,products!$A$1:$A$49,0),MATCH(orders!K$1,products!$A$1:$G$1,0))</f>
        <v>1</v>
      </c>
      <c r="L312" s="9">
        <f>INDEX(products!$A$1:$G$49,MATCH($D312,products!$A$1:$A$49,0),MATCH(orders!L$1,products!$A$1:$G$1,0))</f>
        <v>14.85</v>
      </c>
      <c r="M312" s="9">
        <f t="shared" si="12"/>
        <v>14.85</v>
      </c>
      <c r="N312" t="str">
        <f t="shared" si="13"/>
        <v>Excelsa</v>
      </c>
      <c r="O312" t="str">
        <f t="shared" si="14"/>
        <v>Light</v>
      </c>
      <c r="P312" t="str">
        <f>_xlfn.XLOOKUP(Orders_Table[[#This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7">
        <f>INDEX(products!$A$1:$G$49,MATCH($D313,products!$A$1:$A$49,0),MATCH(orders!K$1,products!$A$1:$G$1,0))</f>
        <v>2.5</v>
      </c>
      <c r="L313" s="9">
        <f>INDEX(products!$A$1:$G$49,MATCH($D313,products!$A$1:$A$49,0),MATCH(orders!L$1,products!$A$1:$G$1,0))</f>
        <v>31.624999999999996</v>
      </c>
      <c r="M313" s="9">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7">
        <f>INDEX(products!$A$1:$G$49,MATCH($D314,products!$A$1:$A$49,0),MATCH(orders!K$1,products!$A$1:$G$1,0))</f>
        <v>0.5</v>
      </c>
      <c r="L314" s="9">
        <f>INDEX(products!$A$1:$G$49,MATCH($D314,products!$A$1:$A$49,0),MATCH(orders!L$1,products!$A$1:$G$1,0))</f>
        <v>5.97</v>
      </c>
      <c r="M314" s="9">
        <f t="shared" si="12"/>
        <v>5.97</v>
      </c>
      <c r="N314" t="str">
        <f t="shared" si="13"/>
        <v>Robusta</v>
      </c>
      <c r="O314" t="str">
        <f t="shared" si="14"/>
        <v>Medium</v>
      </c>
      <c r="P314" t="str">
        <f>_xlfn.XLOOKUP(Orders_Table[[#This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7">
        <f>INDEX(products!$A$1:$G$49,MATCH($D315,products!$A$1:$A$49,0),MATCH(orders!K$1,products!$A$1:$G$1,0))</f>
        <v>1</v>
      </c>
      <c r="L315" s="9">
        <f>INDEX(products!$A$1:$G$49,MATCH($D315,products!$A$1:$A$49,0),MATCH(orders!L$1,products!$A$1:$G$1,0))</f>
        <v>9.9499999999999993</v>
      </c>
      <c r="M315" s="9">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7">
        <f>INDEX(products!$A$1:$G$49,MATCH($D316,products!$A$1:$A$49,0),MATCH(orders!K$1,products!$A$1:$G$1,0))</f>
        <v>1</v>
      </c>
      <c r="L316" s="9">
        <f>INDEX(products!$A$1:$G$49,MATCH($D316,products!$A$1:$A$49,0),MATCH(orders!L$1,products!$A$1:$G$1,0))</f>
        <v>8.9499999999999993</v>
      </c>
      <c r="M316" s="9">
        <f t="shared" si="12"/>
        <v>44.75</v>
      </c>
      <c r="N316" t="str">
        <f t="shared" si="13"/>
        <v>Robusta</v>
      </c>
      <c r="O316" t="str">
        <f t="shared" si="14"/>
        <v>Dark</v>
      </c>
      <c r="P316" t="str">
        <f>_xlfn.XLOOKUP(Orders_Table[[#This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7">
        <f>INDEX(products!$A$1:$G$49,MATCH($D317,products!$A$1:$A$49,0),MATCH(orders!K$1,products!$A$1:$G$1,0))</f>
        <v>2.5</v>
      </c>
      <c r="L317" s="9">
        <f>INDEX(products!$A$1:$G$49,MATCH($D317,products!$A$1:$A$49,0),MATCH(orders!L$1,products!$A$1:$G$1,0))</f>
        <v>34.154999999999994</v>
      </c>
      <c r="M317" s="9">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7">
        <f>INDEX(products!$A$1:$G$49,MATCH($D318,products!$A$1:$A$49,0),MATCH(orders!K$1,products!$A$1:$G$1,0))</f>
        <v>2.5</v>
      </c>
      <c r="L318" s="9">
        <f>INDEX(products!$A$1:$G$49,MATCH($D318,products!$A$1:$A$49,0),MATCH(orders!L$1,products!$A$1:$G$1,0))</f>
        <v>34.154999999999994</v>
      </c>
      <c r="M318" s="9">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7">
        <f>INDEX(products!$A$1:$G$49,MATCH($D319,products!$A$1:$A$49,0),MATCH(orders!K$1,products!$A$1:$G$1,0))</f>
        <v>0.5</v>
      </c>
      <c r="L319" s="9">
        <f>INDEX(products!$A$1:$G$49,MATCH($D319,products!$A$1:$A$49,0),MATCH(orders!L$1,products!$A$1:$G$1,0))</f>
        <v>7.29</v>
      </c>
      <c r="M319" s="9">
        <f t="shared" si="12"/>
        <v>21.87</v>
      </c>
      <c r="N319" t="str">
        <f t="shared" si="13"/>
        <v>Excelsa</v>
      </c>
      <c r="O319" t="str">
        <f t="shared" si="14"/>
        <v>Dark</v>
      </c>
      <c r="P319" t="str">
        <f>_xlfn.XLOOKUP(Orders_Table[[#This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7">
        <f>INDEX(products!$A$1:$G$49,MATCH($D320,products!$A$1:$A$49,0),MATCH(orders!K$1,products!$A$1:$G$1,0))</f>
        <v>2.5</v>
      </c>
      <c r="L320" s="9">
        <f>INDEX(products!$A$1:$G$49,MATCH($D320,products!$A$1:$A$49,0),MATCH(orders!L$1,products!$A$1:$G$1,0))</f>
        <v>25.874999999999996</v>
      </c>
      <c r="M320" s="9">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7">
        <f>INDEX(products!$A$1:$G$49,MATCH($D321,products!$A$1:$A$49,0),MATCH(orders!K$1,products!$A$1:$G$1,0))</f>
        <v>0.2</v>
      </c>
      <c r="L321" s="9">
        <f>INDEX(products!$A$1:$G$49,MATCH($D321,products!$A$1:$A$49,0),MATCH(orders!L$1,products!$A$1:$G$1,0))</f>
        <v>4.125</v>
      </c>
      <c r="M321" s="9">
        <f t="shared" si="12"/>
        <v>8.25</v>
      </c>
      <c r="N321" t="str">
        <f t="shared" si="13"/>
        <v>Excelsa</v>
      </c>
      <c r="O321" t="str">
        <f t="shared" si="14"/>
        <v>Medium</v>
      </c>
      <c r="P321" t="str">
        <f>_xlfn.XLOOKUP(Orders_Table[[#This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7">
        <f>INDEX(products!$A$1:$G$49,MATCH($D322,products!$A$1:$A$49,0),MATCH(orders!K$1,products!$A$1:$G$1,0))</f>
        <v>0.2</v>
      </c>
      <c r="L322" s="9">
        <f>INDEX(products!$A$1:$G$49,MATCH($D322,products!$A$1:$A$49,0),MATCH(orders!L$1,products!$A$1:$G$1,0))</f>
        <v>3.8849999999999998</v>
      </c>
      <c r="M322" s="9">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7">
        <f>INDEX(products!$A$1:$G$49,MATCH($D323,products!$A$1:$A$49,0),MATCH(orders!K$1,products!$A$1:$G$1,0))</f>
        <v>0.2</v>
      </c>
      <c r="L323" s="9">
        <f>INDEX(products!$A$1:$G$49,MATCH($D323,products!$A$1:$A$49,0),MATCH(orders!L$1,products!$A$1:$G$1,0))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7">
        <f>INDEX(products!$A$1:$G$49,MATCH($D324,products!$A$1:$A$49,0),MATCH(orders!K$1,products!$A$1:$G$1,0))</f>
        <v>0.5</v>
      </c>
      <c r="L324" s="9">
        <f>INDEX(products!$A$1:$G$49,MATCH($D324,products!$A$1:$A$49,0),MATCH(orders!L$1,products!$A$1:$G$1,0))</f>
        <v>7.77</v>
      </c>
      <c r="M324" s="9">
        <f t="shared" si="15"/>
        <v>23.31</v>
      </c>
      <c r="N324" t="str">
        <f t="shared" si="16"/>
        <v>Liberica</v>
      </c>
      <c r="O324" t="str">
        <f t="shared" si="17"/>
        <v>Dark</v>
      </c>
      <c r="P324" t="str">
        <f>_xlfn.XLOOKUP(Orders_Table[[#This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7">
        <f>INDEX(products!$A$1:$G$49,MATCH($D325,products!$A$1:$A$49,0),MATCH(orders!K$1,products!$A$1:$G$1,0))</f>
        <v>0.2</v>
      </c>
      <c r="L325" s="9">
        <f>INDEX(products!$A$1:$G$49,MATCH($D325,products!$A$1:$A$49,0),MATCH(orders!L$1,products!$A$1:$G$1,0))</f>
        <v>3.645</v>
      </c>
      <c r="M325" s="9">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7">
        <f>INDEX(products!$A$1:$G$49,MATCH($D326,products!$A$1:$A$49,0),MATCH(orders!K$1,products!$A$1:$G$1,0))</f>
        <v>1</v>
      </c>
      <c r="L326" s="9">
        <f>INDEX(products!$A$1:$G$49,MATCH($D326,products!$A$1:$A$49,0),MATCH(orders!L$1,products!$A$1:$G$1,0))</f>
        <v>13.75</v>
      </c>
      <c r="M326" s="9">
        <f t="shared" si="15"/>
        <v>13.75</v>
      </c>
      <c r="N326" t="str">
        <f t="shared" si="16"/>
        <v>Excelsa</v>
      </c>
      <c r="O326" t="str">
        <f t="shared" si="17"/>
        <v>Medium</v>
      </c>
      <c r="P326" t="str">
        <f>_xlfn.XLOOKUP(Orders_Table[[#This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7">
        <f>INDEX(products!$A$1:$G$49,MATCH($D327,products!$A$1:$A$49,0),MATCH(orders!K$1,products!$A$1:$G$1,0))</f>
        <v>2.5</v>
      </c>
      <c r="L327" s="9">
        <f>INDEX(products!$A$1:$G$49,MATCH($D327,products!$A$1:$A$49,0),MATCH(orders!L$1,products!$A$1:$G$1,0))</f>
        <v>29.784999999999997</v>
      </c>
      <c r="M327" s="9">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7">
        <f>INDEX(products!$A$1:$G$49,MATCH($D328,products!$A$1:$A$49,0),MATCH(orders!K$1,products!$A$1:$G$1,0))</f>
        <v>1</v>
      </c>
      <c r="L328" s="9">
        <f>INDEX(products!$A$1:$G$49,MATCH($D328,products!$A$1:$A$49,0),MATCH(orders!L$1,products!$A$1:$G$1,0))</f>
        <v>8.9499999999999993</v>
      </c>
      <c r="M328" s="9">
        <f t="shared" si="15"/>
        <v>44.75</v>
      </c>
      <c r="N328" t="str">
        <f t="shared" si="16"/>
        <v>Robusta</v>
      </c>
      <c r="O328" t="str">
        <f t="shared" si="17"/>
        <v>Dark</v>
      </c>
      <c r="P328" t="str">
        <f>_xlfn.XLOOKUP(Orders_Table[[#This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7">
        <f>INDEX(products!$A$1:$G$49,MATCH($D329,products!$A$1:$A$49,0),MATCH(orders!K$1,products!$A$1:$G$1,0))</f>
        <v>1</v>
      </c>
      <c r="L329" s="9">
        <f>INDEX(products!$A$1:$G$49,MATCH($D329,products!$A$1:$A$49,0),MATCH(orders!L$1,products!$A$1:$G$1,0))</f>
        <v>8.9499999999999993</v>
      </c>
      <c r="M329" s="9">
        <f t="shared" si="15"/>
        <v>44.75</v>
      </c>
      <c r="N329" t="str">
        <f t="shared" si="16"/>
        <v>Robusta</v>
      </c>
      <c r="O329" t="str">
        <f t="shared" si="17"/>
        <v>Dark</v>
      </c>
      <c r="P329" t="str">
        <f>_xlfn.XLOOKUP(Orders_Table[[#This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7">
        <f>INDEX(products!$A$1:$G$49,MATCH($D330,products!$A$1:$A$49,0),MATCH(orders!K$1,products!$A$1:$G$1,0))</f>
        <v>0.5</v>
      </c>
      <c r="L330" s="9">
        <f>INDEX(products!$A$1:$G$49,MATCH($D330,products!$A$1:$A$49,0),MATCH(orders!L$1,products!$A$1:$G$1,0))</f>
        <v>9.51</v>
      </c>
      <c r="M330" s="9">
        <f t="shared" si="15"/>
        <v>38.04</v>
      </c>
      <c r="N330" t="str">
        <f t="shared" si="16"/>
        <v>Liberica</v>
      </c>
      <c r="O330" t="str">
        <f t="shared" si="17"/>
        <v>Light</v>
      </c>
      <c r="P330" t="str">
        <f>_xlfn.XLOOKUP(Orders_Table[[#This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7">
        <f>INDEX(products!$A$1:$G$49,MATCH($D331,products!$A$1:$A$49,0),MATCH(orders!K$1,products!$A$1:$G$1,0))</f>
        <v>0.5</v>
      </c>
      <c r="L331" s="9">
        <f>INDEX(products!$A$1:$G$49,MATCH($D331,products!$A$1:$A$49,0),MATCH(orders!L$1,products!$A$1:$G$1,0))</f>
        <v>5.3699999999999992</v>
      </c>
      <c r="M331" s="9">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7">
        <f>INDEX(products!$A$1:$G$49,MATCH($D332,products!$A$1:$A$49,0),MATCH(orders!K$1,products!$A$1:$G$1,0))</f>
        <v>0.5</v>
      </c>
      <c r="L332" s="9">
        <f>INDEX(products!$A$1:$G$49,MATCH($D332,products!$A$1:$A$49,0),MATCH(orders!L$1,products!$A$1:$G$1,0))</f>
        <v>5.3699999999999992</v>
      </c>
      <c r="M332" s="9">
        <f t="shared" si="15"/>
        <v>16.11</v>
      </c>
      <c r="N332" t="str">
        <f t="shared" si="16"/>
        <v>Robusta</v>
      </c>
      <c r="O332" t="str">
        <f t="shared" si="17"/>
        <v>Dark</v>
      </c>
      <c r="P332" t="str">
        <f>_xlfn.XLOOKUP(Orders_Table[[#This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7">
        <f>INDEX(products!$A$1:$G$49,MATCH($D333,products!$A$1:$A$49,0),MATCH(orders!K$1,products!$A$1:$G$1,0))</f>
        <v>2.5</v>
      </c>
      <c r="L333" s="9">
        <f>INDEX(products!$A$1:$G$49,MATCH($D333,products!$A$1:$A$49,0),MATCH(orders!L$1,products!$A$1:$G$1,0))</f>
        <v>22.884999999999998</v>
      </c>
      <c r="M333" s="9">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7">
        <f>INDEX(products!$A$1:$G$49,MATCH($D334,products!$A$1:$A$49,0),MATCH(orders!K$1,products!$A$1:$G$1,0))</f>
        <v>0.5</v>
      </c>
      <c r="L334" s="9">
        <f>INDEX(products!$A$1:$G$49,MATCH($D334,products!$A$1:$A$49,0),MATCH(orders!L$1,products!$A$1:$G$1,0))</f>
        <v>5.97</v>
      </c>
      <c r="M334" s="9">
        <f t="shared" si="15"/>
        <v>17.91</v>
      </c>
      <c r="N334" t="str">
        <f t="shared" si="16"/>
        <v>Arabica</v>
      </c>
      <c r="O334" t="str">
        <f t="shared" si="17"/>
        <v>Dark</v>
      </c>
      <c r="P334" t="str">
        <f>_xlfn.XLOOKUP(Orders_Table[[#This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7">
        <f>INDEX(products!$A$1:$G$49,MATCH($D335,products!$A$1:$A$49,0),MATCH(orders!K$1,products!$A$1:$G$1,0))</f>
        <v>0.5</v>
      </c>
      <c r="L335" s="9">
        <f>INDEX(products!$A$1:$G$49,MATCH($D335,products!$A$1:$A$49,0),MATCH(orders!L$1,products!$A$1:$G$1,0))</f>
        <v>5.97</v>
      </c>
      <c r="M335" s="9">
        <f t="shared" si="15"/>
        <v>23.88</v>
      </c>
      <c r="N335" t="str">
        <f t="shared" si="16"/>
        <v>Robusta</v>
      </c>
      <c r="O335" t="str">
        <f t="shared" si="17"/>
        <v>Medium</v>
      </c>
      <c r="P335" t="str">
        <f>_xlfn.XLOOKUP(Orders_Table[[#This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7">
        <f>INDEX(products!$A$1:$G$49,MATCH($D336,products!$A$1:$A$49,0),MATCH(orders!K$1,products!$A$1:$G$1,0))</f>
        <v>1</v>
      </c>
      <c r="L336" s="9">
        <f>INDEX(products!$A$1:$G$49,MATCH($D336,products!$A$1:$A$49,0),MATCH(orders!L$1,products!$A$1:$G$1,0))</f>
        <v>11.95</v>
      </c>
      <c r="M336" s="9">
        <f t="shared" si="15"/>
        <v>59.75</v>
      </c>
      <c r="N336" t="str">
        <f t="shared" si="16"/>
        <v>Robusta</v>
      </c>
      <c r="O336" t="str">
        <f t="shared" si="17"/>
        <v>Light</v>
      </c>
      <c r="P336" t="str">
        <f>_xlfn.XLOOKUP(Orders_Table[[#This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7">
        <f>INDEX(products!$A$1:$G$49,MATCH($D337,products!$A$1:$A$49,0),MATCH(orders!K$1,products!$A$1:$G$1,0))</f>
        <v>0.2</v>
      </c>
      <c r="L337" s="9">
        <f>INDEX(products!$A$1:$G$49,MATCH($D337,products!$A$1:$A$49,0),MATCH(orders!L$1,products!$A$1:$G$1,0))</f>
        <v>4.7549999999999999</v>
      </c>
      <c r="M337" s="9">
        <f t="shared" si="15"/>
        <v>28.53</v>
      </c>
      <c r="N337" t="str">
        <f t="shared" si="16"/>
        <v>Liberica</v>
      </c>
      <c r="O337" t="str">
        <f t="shared" si="17"/>
        <v>Light</v>
      </c>
      <c r="P337" t="str">
        <f>_xlfn.XLOOKUP(Orders_Table[[#This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7">
        <f>INDEX(products!$A$1:$G$49,MATCH($D338,products!$A$1:$A$49,0),MATCH(orders!K$1,products!$A$1:$G$1,0))</f>
        <v>1</v>
      </c>
      <c r="L338" s="9">
        <f>INDEX(products!$A$1:$G$49,MATCH($D338,products!$A$1:$A$49,0),MATCH(orders!L$1,products!$A$1:$G$1,0))</f>
        <v>11.25</v>
      </c>
      <c r="M338" s="9">
        <f t="shared" si="15"/>
        <v>45</v>
      </c>
      <c r="N338" t="str">
        <f t="shared" si="16"/>
        <v>Arabica</v>
      </c>
      <c r="O338" t="str">
        <f t="shared" si="17"/>
        <v>Medium</v>
      </c>
      <c r="P338" t="str">
        <f>_xlfn.XLOOKUP(Orders_Table[[#This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7">
        <f>INDEX(products!$A$1:$G$49,MATCH($D339,products!$A$1:$A$49,0),MATCH(orders!K$1,products!$A$1:$G$1,0))</f>
        <v>2.5</v>
      </c>
      <c r="L339" s="9">
        <f>INDEX(products!$A$1:$G$49,MATCH($D339,products!$A$1:$A$49,0),MATCH(orders!L$1,products!$A$1:$G$1,0))</f>
        <v>27.945</v>
      </c>
      <c r="M339" s="9">
        <f t="shared" si="15"/>
        <v>55.89</v>
      </c>
      <c r="N339" t="str">
        <f t="shared" si="16"/>
        <v>Excelsa</v>
      </c>
      <c r="O339" t="str">
        <f t="shared" si="17"/>
        <v>Dark</v>
      </c>
      <c r="P339" t="str">
        <f>_xlfn.XLOOKUP(Orders_Table[[#This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7">
        <f>INDEX(products!$A$1:$G$49,MATCH($D340,products!$A$1:$A$49,0),MATCH(orders!K$1,products!$A$1:$G$1,0))</f>
        <v>1</v>
      </c>
      <c r="L340" s="9">
        <f>INDEX(products!$A$1:$G$49,MATCH($D340,products!$A$1:$A$49,0),MATCH(orders!L$1,products!$A$1:$G$1,0))</f>
        <v>14.85</v>
      </c>
      <c r="M340" s="9">
        <f t="shared" si="15"/>
        <v>59.4</v>
      </c>
      <c r="N340" t="str">
        <f t="shared" si="16"/>
        <v>Excelsa</v>
      </c>
      <c r="O340" t="str">
        <f t="shared" si="17"/>
        <v>Light</v>
      </c>
      <c r="P340" t="str">
        <f>_xlfn.XLOOKUP(Orders_Table[[#This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7">
        <f>INDEX(products!$A$1:$G$49,MATCH($D341,products!$A$1:$A$49,0),MATCH(orders!K$1,products!$A$1:$G$1,0))</f>
        <v>0.2</v>
      </c>
      <c r="L341" s="9">
        <f>INDEX(products!$A$1:$G$49,MATCH($D341,products!$A$1:$A$49,0),MATCH(orders!L$1,products!$A$1:$G$1,0))</f>
        <v>3.645</v>
      </c>
      <c r="M341" s="9">
        <f t="shared" si="15"/>
        <v>7.29</v>
      </c>
      <c r="N341" t="str">
        <f t="shared" si="16"/>
        <v>Excelsa</v>
      </c>
      <c r="O341" t="str">
        <f t="shared" si="17"/>
        <v>Dark</v>
      </c>
      <c r="P341" t="str">
        <f>_xlfn.XLOOKUP(Orders_Table[[#This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7">
        <f>INDEX(products!$A$1:$G$49,MATCH($D342,products!$A$1:$A$49,0),MATCH(orders!K$1,products!$A$1:$G$1,0))</f>
        <v>0.5</v>
      </c>
      <c r="L342" s="9">
        <f>INDEX(products!$A$1:$G$49,MATCH($D342,products!$A$1:$A$49,0),MATCH(orders!L$1,products!$A$1:$G$1,0))</f>
        <v>7.29</v>
      </c>
      <c r="M342" s="9">
        <f t="shared" si="15"/>
        <v>7.29</v>
      </c>
      <c r="N342" t="str">
        <f t="shared" si="16"/>
        <v>Excelsa</v>
      </c>
      <c r="O342" t="str">
        <f t="shared" si="17"/>
        <v>Dark</v>
      </c>
      <c r="P342" t="str">
        <f>_xlfn.XLOOKUP(Orders_Table[[#This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7">
        <f>INDEX(products!$A$1:$G$49,MATCH($D343,products!$A$1:$A$49,0),MATCH(orders!K$1,products!$A$1:$G$1,0))</f>
        <v>0.5</v>
      </c>
      <c r="L343" s="9">
        <f>INDEX(products!$A$1:$G$49,MATCH($D343,products!$A$1:$A$49,0),MATCH(orders!L$1,products!$A$1:$G$1,0))</f>
        <v>8.91</v>
      </c>
      <c r="M343" s="9">
        <f t="shared" si="15"/>
        <v>17.82</v>
      </c>
      <c r="N343" t="str">
        <f t="shared" si="16"/>
        <v>Excelsa</v>
      </c>
      <c r="O343" t="str">
        <f t="shared" si="17"/>
        <v>Light</v>
      </c>
      <c r="P343" t="str">
        <f>_xlfn.XLOOKUP(Orders_Table[[#This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7">
        <f>INDEX(products!$A$1:$G$49,MATCH($D344,products!$A$1:$A$49,0),MATCH(orders!K$1,products!$A$1:$G$1,0))</f>
        <v>0.5</v>
      </c>
      <c r="L344" s="9">
        <f>INDEX(products!$A$1:$G$49,MATCH($D344,products!$A$1:$A$49,0),MATCH(orders!L$1,products!$A$1:$G$1,0))</f>
        <v>7.77</v>
      </c>
      <c r="M344" s="9">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7">
        <f>INDEX(products!$A$1:$G$49,MATCH($D345,products!$A$1:$A$49,0),MATCH(orders!K$1,products!$A$1:$G$1,0))</f>
        <v>0.5</v>
      </c>
      <c r="L345" s="9">
        <f>INDEX(products!$A$1:$G$49,MATCH($D345,products!$A$1:$A$49,0),MATCH(orders!L$1,products!$A$1:$G$1,0))</f>
        <v>5.3699999999999992</v>
      </c>
      <c r="M345" s="9">
        <f t="shared" si="15"/>
        <v>32.22</v>
      </c>
      <c r="N345" t="str">
        <f t="shared" si="16"/>
        <v>Robusta</v>
      </c>
      <c r="O345" t="str">
        <f t="shared" si="17"/>
        <v>Dark</v>
      </c>
      <c r="P345" t="str">
        <f>_xlfn.XLOOKUP(Orders_Table[[#This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7">
        <f>INDEX(products!$A$1:$G$49,MATCH($D346,products!$A$1:$A$49,0),MATCH(orders!K$1,products!$A$1:$G$1,0))</f>
        <v>1</v>
      </c>
      <c r="L346" s="9">
        <f>INDEX(products!$A$1:$G$49,MATCH($D346,products!$A$1:$A$49,0),MATCH(orders!L$1,products!$A$1:$G$1,0))</f>
        <v>9.9499999999999993</v>
      </c>
      <c r="M346" s="9">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7">
        <f>INDEX(products!$A$1:$G$49,MATCH($D347,products!$A$1:$A$49,0),MATCH(orders!K$1,products!$A$1:$G$1,0))</f>
        <v>1</v>
      </c>
      <c r="L347" s="9">
        <f>INDEX(products!$A$1:$G$49,MATCH($D347,products!$A$1:$A$49,0),MATCH(orders!L$1,products!$A$1:$G$1,0))</f>
        <v>11.95</v>
      </c>
      <c r="M347" s="9">
        <f t="shared" si="15"/>
        <v>59.75</v>
      </c>
      <c r="N347" t="str">
        <f t="shared" si="16"/>
        <v>Robusta</v>
      </c>
      <c r="O347" t="str">
        <f t="shared" si="17"/>
        <v>Light</v>
      </c>
      <c r="P347" t="str">
        <f>_xlfn.XLOOKUP(Orders_Table[[#This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7">
        <f>INDEX(products!$A$1:$G$49,MATCH($D348,products!$A$1:$A$49,0),MATCH(orders!K$1,products!$A$1:$G$1,0))</f>
        <v>0.5</v>
      </c>
      <c r="L348" s="9">
        <f>INDEX(products!$A$1:$G$49,MATCH($D348,products!$A$1:$A$49,0),MATCH(orders!L$1,products!$A$1:$G$1,0))</f>
        <v>7.77</v>
      </c>
      <c r="M348" s="9">
        <f t="shared" si="15"/>
        <v>23.31</v>
      </c>
      <c r="N348" t="str">
        <f t="shared" si="16"/>
        <v>Arabica</v>
      </c>
      <c r="O348" t="str">
        <f t="shared" si="17"/>
        <v>Light</v>
      </c>
      <c r="P348" t="str">
        <f>_xlfn.XLOOKUP(Orders_Table[[#This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7">
        <f>INDEX(products!$A$1:$G$49,MATCH($D349,products!$A$1:$A$49,0),MATCH(orders!K$1,products!$A$1:$G$1,0))</f>
        <v>1</v>
      </c>
      <c r="L349" s="9">
        <f>INDEX(products!$A$1:$G$49,MATCH($D349,products!$A$1:$A$49,0),MATCH(orders!L$1,products!$A$1:$G$1,0))</f>
        <v>14.55</v>
      </c>
      <c r="M349" s="9">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7">
        <f>INDEX(products!$A$1:$G$49,MATCH($D350,products!$A$1:$A$49,0),MATCH(orders!K$1,products!$A$1:$G$1,0))</f>
        <v>2.5</v>
      </c>
      <c r="L350" s="9">
        <f>INDEX(products!$A$1:$G$49,MATCH($D350,products!$A$1:$A$49,0),MATCH(orders!L$1,products!$A$1:$G$1,0))</f>
        <v>34.154999999999994</v>
      </c>
      <c r="M350" s="9">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7">
        <f>INDEX(products!$A$1:$G$49,MATCH($D351,products!$A$1:$A$49,0),MATCH(orders!K$1,products!$A$1:$G$1,0))</f>
        <v>0.2</v>
      </c>
      <c r="L351" s="9">
        <f>INDEX(products!$A$1:$G$49,MATCH($D351,products!$A$1:$A$49,0),MATCH(orders!L$1,products!$A$1:$G$1,0))</f>
        <v>3.5849999999999995</v>
      </c>
      <c r="M351" s="9">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7">
        <f>INDEX(products!$A$1:$G$49,MATCH($D352,products!$A$1:$A$49,0),MATCH(orders!K$1,products!$A$1:$G$1,0))</f>
        <v>0.5</v>
      </c>
      <c r="L352" s="9">
        <f>INDEX(products!$A$1:$G$49,MATCH($D352,products!$A$1:$A$49,0),MATCH(orders!L$1,products!$A$1:$G$1,0))</f>
        <v>5.97</v>
      </c>
      <c r="M352" s="9">
        <f t="shared" si="15"/>
        <v>23.88</v>
      </c>
      <c r="N352" t="str">
        <f t="shared" si="16"/>
        <v>Arabica</v>
      </c>
      <c r="O352" t="str">
        <f t="shared" si="17"/>
        <v>Dark</v>
      </c>
      <c r="P352" t="str">
        <f>_xlfn.XLOOKUP(Orders_Table[[#This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7">
        <f>INDEX(products!$A$1:$G$49,MATCH($D353,products!$A$1:$A$49,0),MATCH(orders!K$1,products!$A$1:$G$1,0))</f>
        <v>1</v>
      </c>
      <c r="L353" s="9">
        <f>INDEX(products!$A$1:$G$49,MATCH($D353,products!$A$1:$A$49,0),MATCH(orders!L$1,products!$A$1:$G$1,0))</f>
        <v>11.25</v>
      </c>
      <c r="M353" s="9">
        <f t="shared" si="15"/>
        <v>22.5</v>
      </c>
      <c r="N353" t="str">
        <f t="shared" si="16"/>
        <v>Arabica</v>
      </c>
      <c r="O353" t="str">
        <f t="shared" si="17"/>
        <v>Medium</v>
      </c>
      <c r="P353" t="str">
        <f>_xlfn.XLOOKUP(Orders_Table[[#This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7">
        <f>INDEX(products!$A$1:$G$49,MATCH($D354,products!$A$1:$A$49,0),MATCH(orders!K$1,products!$A$1:$G$1,0))</f>
        <v>0.5</v>
      </c>
      <c r="L354" s="9">
        <f>INDEX(products!$A$1:$G$49,MATCH($D354,products!$A$1:$A$49,0),MATCH(orders!L$1,products!$A$1:$G$1,0))</f>
        <v>7.29</v>
      </c>
      <c r="M354" s="9">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7">
        <f>INDEX(products!$A$1:$G$49,MATCH($D355,products!$A$1:$A$49,0),MATCH(orders!K$1,products!$A$1:$G$1,0))</f>
        <v>0.5</v>
      </c>
      <c r="L355" s="9">
        <f>INDEX(products!$A$1:$G$49,MATCH($D355,products!$A$1:$A$49,0),MATCH(orders!L$1,products!$A$1:$G$1,0))</f>
        <v>6.75</v>
      </c>
      <c r="M355" s="9">
        <f t="shared" si="15"/>
        <v>27</v>
      </c>
      <c r="N355" t="str">
        <f t="shared" si="16"/>
        <v>Arabica</v>
      </c>
      <c r="O355" t="str">
        <f t="shared" si="17"/>
        <v>Medium</v>
      </c>
      <c r="P355" t="str">
        <f>_xlfn.XLOOKUP(Orders_Table[[#This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7">
        <f>INDEX(products!$A$1:$G$49,MATCH($D356,products!$A$1:$A$49,0),MATCH(orders!K$1,products!$A$1:$G$1,0))</f>
        <v>2.5</v>
      </c>
      <c r="L356" s="9">
        <f>INDEX(products!$A$1:$G$49,MATCH($D356,products!$A$1:$A$49,0),MATCH(orders!L$1,products!$A$1:$G$1,0))</f>
        <v>25.874999999999996</v>
      </c>
      <c r="M356" s="9">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7">
        <f>INDEX(products!$A$1:$G$49,MATCH($D357,products!$A$1:$A$49,0),MATCH(orders!K$1,products!$A$1:$G$1,0))</f>
        <v>2.5</v>
      </c>
      <c r="L357" s="9">
        <f>INDEX(products!$A$1:$G$49,MATCH($D357,products!$A$1:$A$49,0),MATCH(orders!L$1,products!$A$1:$G$1,0))</f>
        <v>22.884999999999998</v>
      </c>
      <c r="M357" s="9">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7">
        <f>INDEX(products!$A$1:$G$49,MATCH($D358,products!$A$1:$A$49,0),MATCH(orders!K$1,products!$A$1:$G$1,0))</f>
        <v>1</v>
      </c>
      <c r="L358" s="9">
        <f>INDEX(products!$A$1:$G$49,MATCH($D358,products!$A$1:$A$49,0),MATCH(orders!L$1,products!$A$1:$G$1,0))</f>
        <v>12.95</v>
      </c>
      <c r="M358" s="9">
        <f t="shared" si="15"/>
        <v>51.8</v>
      </c>
      <c r="N358" t="str">
        <f t="shared" si="16"/>
        <v>Liberica</v>
      </c>
      <c r="O358" t="str">
        <f t="shared" si="17"/>
        <v>Dark</v>
      </c>
      <c r="P358" t="str">
        <f>_xlfn.XLOOKUP(Orders_Table[[#This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7">
        <f>INDEX(products!$A$1:$G$49,MATCH($D359,products!$A$1:$A$49,0),MATCH(orders!K$1,products!$A$1:$G$1,0))</f>
        <v>2.5</v>
      </c>
      <c r="L359" s="9">
        <f>INDEX(products!$A$1:$G$49,MATCH($D359,products!$A$1:$A$49,0),MATCH(orders!L$1,products!$A$1:$G$1,0))</f>
        <v>25.874999999999996</v>
      </c>
      <c r="M359" s="9">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7">
        <f>INDEX(products!$A$1:$G$49,MATCH($D360,products!$A$1:$A$49,0),MATCH(orders!K$1,products!$A$1:$G$1,0))</f>
        <v>2.5</v>
      </c>
      <c r="L360" s="9">
        <f>INDEX(products!$A$1:$G$49,MATCH($D360,products!$A$1:$A$49,0),MATCH(orders!L$1,products!$A$1:$G$1,0))</f>
        <v>29.784999999999997</v>
      </c>
      <c r="M360" s="9">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7">
        <f>INDEX(products!$A$1:$G$49,MATCH($D361,products!$A$1:$A$49,0),MATCH(orders!K$1,products!$A$1:$G$1,0))</f>
        <v>0.2</v>
      </c>
      <c r="L361" s="9">
        <f>INDEX(products!$A$1:$G$49,MATCH($D361,products!$A$1:$A$49,0),MATCH(orders!L$1,products!$A$1:$G$1,0))</f>
        <v>3.5849999999999995</v>
      </c>
      <c r="M361" s="9">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7">
        <f>INDEX(products!$A$1:$G$49,MATCH($D362,products!$A$1:$A$49,0),MATCH(orders!K$1,products!$A$1:$G$1,0))</f>
        <v>2.5</v>
      </c>
      <c r="L362" s="9">
        <f>INDEX(products!$A$1:$G$49,MATCH($D362,products!$A$1:$A$49,0),MATCH(orders!L$1,products!$A$1:$G$1,0))</f>
        <v>20.584999999999997</v>
      </c>
      <c r="M362" s="9">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7">
        <f>INDEX(products!$A$1:$G$49,MATCH($D363,products!$A$1:$A$49,0),MATCH(orders!K$1,products!$A$1:$G$1,0))</f>
        <v>0.5</v>
      </c>
      <c r="L363" s="9">
        <f>INDEX(products!$A$1:$G$49,MATCH($D363,products!$A$1:$A$49,0),MATCH(orders!L$1,products!$A$1:$G$1,0))</f>
        <v>5.97</v>
      </c>
      <c r="M363" s="9">
        <f t="shared" si="15"/>
        <v>5.97</v>
      </c>
      <c r="N363" t="str">
        <f t="shared" si="16"/>
        <v>Robusta</v>
      </c>
      <c r="O363" t="str">
        <f t="shared" si="17"/>
        <v>Medium</v>
      </c>
      <c r="P363" t="str">
        <f>_xlfn.XLOOKUP(Orders_Table[[#This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7">
        <f>INDEX(products!$A$1:$G$49,MATCH($D364,products!$A$1:$A$49,0),MATCH(orders!K$1,products!$A$1:$G$1,0))</f>
        <v>1</v>
      </c>
      <c r="L364" s="9">
        <f>INDEX(products!$A$1:$G$49,MATCH($D364,products!$A$1:$A$49,0),MATCH(orders!L$1,products!$A$1:$G$1,0))</f>
        <v>14.85</v>
      </c>
      <c r="M364" s="9">
        <f t="shared" si="15"/>
        <v>74.25</v>
      </c>
      <c r="N364" t="str">
        <f t="shared" si="16"/>
        <v>Excelsa</v>
      </c>
      <c r="O364" t="str">
        <f t="shared" si="17"/>
        <v>Light</v>
      </c>
      <c r="P364" t="str">
        <f>_xlfn.XLOOKUP(Orders_Table[[#This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7">
        <f>INDEX(products!$A$1:$G$49,MATCH($D365,products!$A$1:$A$49,0),MATCH(orders!K$1,products!$A$1:$G$1,0))</f>
        <v>1</v>
      </c>
      <c r="L365" s="9">
        <f>INDEX(products!$A$1:$G$49,MATCH($D365,products!$A$1:$A$49,0),MATCH(orders!L$1,products!$A$1:$G$1,0))</f>
        <v>14.55</v>
      </c>
      <c r="M365" s="9">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7">
        <f>INDEX(products!$A$1:$G$49,MATCH($D366,products!$A$1:$A$49,0),MATCH(orders!K$1,products!$A$1:$G$1,0))</f>
        <v>1</v>
      </c>
      <c r="L366" s="9">
        <f>INDEX(products!$A$1:$G$49,MATCH($D366,products!$A$1:$A$49,0),MATCH(orders!L$1,products!$A$1:$G$1,0))</f>
        <v>12.15</v>
      </c>
      <c r="M366" s="9">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7">
        <f>INDEX(products!$A$1:$G$49,MATCH($D367,products!$A$1:$A$49,0),MATCH(orders!K$1,products!$A$1:$G$1,0))</f>
        <v>0.5</v>
      </c>
      <c r="L367" s="9">
        <f>INDEX(products!$A$1:$G$49,MATCH($D367,products!$A$1:$A$49,0),MATCH(orders!L$1,products!$A$1:$G$1,0))</f>
        <v>7.77</v>
      </c>
      <c r="M367" s="9">
        <f t="shared" si="15"/>
        <v>7.77</v>
      </c>
      <c r="N367" t="str">
        <f t="shared" si="16"/>
        <v>Liberica</v>
      </c>
      <c r="O367" t="str">
        <f t="shared" si="17"/>
        <v>Dark</v>
      </c>
      <c r="P367" t="str">
        <f>_xlfn.XLOOKUP(Orders_Table[[#This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7">
        <f>INDEX(products!$A$1:$G$49,MATCH($D368,products!$A$1:$A$49,0),MATCH(orders!K$1,products!$A$1:$G$1,0))</f>
        <v>0.5</v>
      </c>
      <c r="L368" s="9">
        <f>INDEX(products!$A$1:$G$49,MATCH($D368,products!$A$1:$A$49,0),MATCH(orders!L$1,products!$A$1:$G$1,0))</f>
        <v>7.29</v>
      </c>
      <c r="M368" s="9">
        <f t="shared" si="15"/>
        <v>43.74</v>
      </c>
      <c r="N368" t="str">
        <f t="shared" si="16"/>
        <v>Excelsa</v>
      </c>
      <c r="O368" t="str">
        <f t="shared" si="17"/>
        <v>Dark</v>
      </c>
      <c r="P368" t="str">
        <f>_xlfn.XLOOKUP(Orders_Table[[#This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7">
        <f>INDEX(products!$A$1:$G$49,MATCH($D369,products!$A$1:$A$49,0),MATCH(orders!K$1,products!$A$1:$G$1,0))</f>
        <v>0.2</v>
      </c>
      <c r="L369" s="9">
        <f>INDEX(products!$A$1:$G$49,MATCH($D369,products!$A$1:$A$49,0),MATCH(orders!L$1,products!$A$1:$G$1,0))</f>
        <v>4.3650000000000002</v>
      </c>
      <c r="M369" s="9">
        <f t="shared" si="15"/>
        <v>8.73</v>
      </c>
      <c r="N369" t="str">
        <f t="shared" si="16"/>
        <v>Liberica</v>
      </c>
      <c r="O369" t="str">
        <f t="shared" si="17"/>
        <v>Medium</v>
      </c>
      <c r="P369" t="str">
        <f>_xlfn.XLOOKUP(Orders_Table[[#This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7">
        <f>INDEX(products!$A$1:$G$49,MATCH($D370,products!$A$1:$A$49,0),MATCH(orders!K$1,products!$A$1:$G$1,0))</f>
        <v>2.5</v>
      </c>
      <c r="L370" s="9">
        <f>INDEX(products!$A$1:$G$49,MATCH($D370,products!$A$1:$A$49,0),MATCH(orders!L$1,products!$A$1:$G$1,0))</f>
        <v>31.624999999999996</v>
      </c>
      <c r="M370" s="9">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7">
        <f>INDEX(products!$A$1:$G$49,MATCH($D371,products!$A$1:$A$49,0),MATCH(orders!K$1,products!$A$1:$G$1,0))</f>
        <v>0.5</v>
      </c>
      <c r="L371" s="9">
        <f>INDEX(products!$A$1:$G$49,MATCH($D371,products!$A$1:$A$49,0),MATCH(orders!L$1,products!$A$1:$G$1,0))</f>
        <v>8.91</v>
      </c>
      <c r="M371" s="9">
        <f t="shared" si="15"/>
        <v>8.91</v>
      </c>
      <c r="N371" t="str">
        <f t="shared" si="16"/>
        <v>Excelsa</v>
      </c>
      <c r="O371" t="str">
        <f t="shared" si="17"/>
        <v>Light</v>
      </c>
      <c r="P371" t="str">
        <f>_xlfn.XLOOKUP(Orders_Table[[#This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7">
        <f>INDEX(products!$A$1:$G$49,MATCH($D372,products!$A$1:$A$49,0),MATCH(orders!K$1,products!$A$1:$G$1,0))</f>
        <v>1</v>
      </c>
      <c r="L372" s="9">
        <f>INDEX(products!$A$1:$G$49,MATCH($D372,products!$A$1:$A$49,0),MATCH(orders!L$1,products!$A$1:$G$1,0))</f>
        <v>12.15</v>
      </c>
      <c r="M372" s="9">
        <f t="shared" si="15"/>
        <v>24.3</v>
      </c>
      <c r="N372" t="str">
        <f t="shared" si="16"/>
        <v>Excelsa</v>
      </c>
      <c r="O372" t="str">
        <f t="shared" si="17"/>
        <v>Dark</v>
      </c>
      <c r="P372" t="str">
        <f>_xlfn.XLOOKUP(Orders_Table[[#This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7">
        <f>INDEX(products!$A$1:$G$49,MATCH($D373,products!$A$1:$A$49,0),MATCH(orders!K$1,products!$A$1:$G$1,0))</f>
        <v>0.5</v>
      </c>
      <c r="L373" s="9">
        <f>INDEX(products!$A$1:$G$49,MATCH($D373,products!$A$1:$A$49,0),MATCH(orders!L$1,products!$A$1:$G$1,0))</f>
        <v>7.77</v>
      </c>
      <c r="M373" s="9">
        <f t="shared" si="15"/>
        <v>46.62</v>
      </c>
      <c r="N373" t="str">
        <f t="shared" si="16"/>
        <v>Arabica</v>
      </c>
      <c r="O373" t="str">
        <f t="shared" si="17"/>
        <v>Light</v>
      </c>
      <c r="P373" t="str">
        <f>_xlfn.XLOOKUP(Orders_Table[[#This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7">
        <f>INDEX(products!$A$1:$G$49,MATCH($D374,products!$A$1:$A$49,0),MATCH(orders!K$1,products!$A$1:$G$1,0))</f>
        <v>0.5</v>
      </c>
      <c r="L374" s="9">
        <f>INDEX(products!$A$1:$G$49,MATCH($D374,products!$A$1:$A$49,0),MATCH(orders!L$1,products!$A$1:$G$1,0))</f>
        <v>7.169999999999999</v>
      </c>
      <c r="M374" s="9">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7">
        <f>INDEX(products!$A$1:$G$49,MATCH($D375,products!$A$1:$A$49,0),MATCH(orders!K$1,products!$A$1:$G$1,0))</f>
        <v>0.5</v>
      </c>
      <c r="L375" s="9">
        <f>INDEX(products!$A$1:$G$49,MATCH($D375,products!$A$1:$A$49,0),MATCH(orders!L$1,products!$A$1:$G$1,0))</f>
        <v>5.97</v>
      </c>
      <c r="M375" s="9">
        <f t="shared" si="15"/>
        <v>17.91</v>
      </c>
      <c r="N375" t="str">
        <f t="shared" si="16"/>
        <v>Arabica</v>
      </c>
      <c r="O375" t="str">
        <f t="shared" si="17"/>
        <v>Dark</v>
      </c>
      <c r="P375" t="str">
        <f>_xlfn.XLOOKUP(Orders_Table[[#This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7">
        <f>INDEX(products!$A$1:$G$49,MATCH($D376,products!$A$1:$A$49,0),MATCH(orders!K$1,products!$A$1:$G$1,0))</f>
        <v>0.5</v>
      </c>
      <c r="L376" s="9">
        <f>INDEX(products!$A$1:$G$49,MATCH($D376,products!$A$1:$A$49,0),MATCH(orders!L$1,products!$A$1:$G$1,0))</f>
        <v>9.51</v>
      </c>
      <c r="M376" s="9">
        <f t="shared" si="15"/>
        <v>38.04</v>
      </c>
      <c r="N376" t="str">
        <f t="shared" si="16"/>
        <v>Liberica</v>
      </c>
      <c r="O376" t="str">
        <f t="shared" si="17"/>
        <v>Light</v>
      </c>
      <c r="P376" t="str">
        <f>_xlfn.XLOOKUP(Orders_Table[[#This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7">
        <f>INDEX(products!$A$1:$G$49,MATCH($D377,products!$A$1:$A$49,0),MATCH(orders!K$1,products!$A$1:$G$1,0))</f>
        <v>0.2</v>
      </c>
      <c r="L377" s="9">
        <f>INDEX(products!$A$1:$G$49,MATCH($D377,products!$A$1:$A$49,0),MATCH(orders!L$1,products!$A$1:$G$1,0))</f>
        <v>3.375</v>
      </c>
      <c r="M377" s="9">
        <f t="shared" si="15"/>
        <v>6.75</v>
      </c>
      <c r="N377" t="str">
        <f t="shared" si="16"/>
        <v>Arabica</v>
      </c>
      <c r="O377" t="str">
        <f t="shared" si="17"/>
        <v>Medium</v>
      </c>
      <c r="P377" t="str">
        <f>_xlfn.XLOOKUP(Orders_Table[[#This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7">
        <f>INDEX(products!$A$1:$G$49,MATCH($D378,products!$A$1:$A$49,0),MATCH(orders!K$1,products!$A$1:$G$1,0))</f>
        <v>0.5</v>
      </c>
      <c r="L378" s="9">
        <f>INDEX(products!$A$1:$G$49,MATCH($D378,products!$A$1:$A$49,0),MATCH(orders!L$1,products!$A$1:$G$1,0))</f>
        <v>5.97</v>
      </c>
      <c r="M378" s="9">
        <f t="shared" si="15"/>
        <v>5.97</v>
      </c>
      <c r="N378" t="str">
        <f t="shared" si="16"/>
        <v>Robusta</v>
      </c>
      <c r="O378" t="str">
        <f t="shared" si="17"/>
        <v>Medium</v>
      </c>
      <c r="P378" t="str">
        <f>_xlfn.XLOOKUP(Orders_Table[[#This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7">
        <f>INDEX(products!$A$1:$G$49,MATCH($D379,products!$A$1:$A$49,0),MATCH(orders!K$1,products!$A$1:$G$1,0))</f>
        <v>0.2</v>
      </c>
      <c r="L379" s="9">
        <f>INDEX(products!$A$1:$G$49,MATCH($D379,products!$A$1:$A$49,0),MATCH(orders!L$1,products!$A$1:$G$1,0))</f>
        <v>2.6849999999999996</v>
      </c>
      <c r="M379" s="9">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7">
        <f>INDEX(products!$A$1:$G$49,MATCH($D380,products!$A$1:$A$49,0),MATCH(orders!K$1,products!$A$1:$G$1,0))</f>
        <v>0.5</v>
      </c>
      <c r="L380" s="9">
        <f>INDEX(products!$A$1:$G$49,MATCH($D380,products!$A$1:$A$49,0),MATCH(orders!L$1,products!$A$1:$G$1,0))</f>
        <v>7.77</v>
      </c>
      <c r="M380" s="9">
        <f t="shared" si="15"/>
        <v>23.31</v>
      </c>
      <c r="N380" t="str">
        <f t="shared" si="16"/>
        <v>Arabica</v>
      </c>
      <c r="O380" t="str">
        <f t="shared" si="17"/>
        <v>Light</v>
      </c>
      <c r="P380" t="str">
        <f>_xlfn.XLOOKUP(Orders_Table[[#This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7">
        <f>INDEX(products!$A$1:$G$49,MATCH($D381,products!$A$1:$A$49,0),MATCH(orders!K$1,products!$A$1:$G$1,0))</f>
        <v>0.5</v>
      </c>
      <c r="L381" s="9">
        <f>INDEX(products!$A$1:$G$49,MATCH($D381,products!$A$1:$A$49,0),MATCH(orders!L$1,products!$A$1:$G$1,0))</f>
        <v>7.169999999999999</v>
      </c>
      <c r="M381" s="9">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7">
        <f>INDEX(products!$A$1:$G$49,MATCH($D382,products!$A$1:$A$49,0),MATCH(orders!K$1,products!$A$1:$G$1,0))</f>
        <v>0.5</v>
      </c>
      <c r="L382" s="9">
        <f>INDEX(products!$A$1:$G$49,MATCH($D382,products!$A$1:$A$49,0),MATCH(orders!L$1,products!$A$1:$G$1,0))</f>
        <v>7.77</v>
      </c>
      <c r="M382" s="9">
        <f t="shared" si="15"/>
        <v>23.31</v>
      </c>
      <c r="N382" t="str">
        <f t="shared" si="16"/>
        <v>Liberica</v>
      </c>
      <c r="O382" t="str">
        <f t="shared" si="17"/>
        <v>Dark</v>
      </c>
      <c r="P382" t="str">
        <f>_xlfn.XLOOKUP(Orders_Table[[#This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7">
        <f>INDEX(products!$A$1:$G$49,MATCH($D383,products!$A$1:$A$49,0),MATCH(orders!K$1,products!$A$1:$G$1,0))</f>
        <v>0.2</v>
      </c>
      <c r="L383" s="9">
        <f>INDEX(products!$A$1:$G$49,MATCH($D383,products!$A$1:$A$49,0),MATCH(orders!L$1,products!$A$1:$G$1,0))</f>
        <v>2.9849999999999999</v>
      </c>
      <c r="M383" s="9">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7">
        <f>INDEX(products!$A$1:$G$49,MATCH($D384,products!$A$1:$A$49,0),MATCH(orders!K$1,products!$A$1:$G$1,0))</f>
        <v>0.5</v>
      </c>
      <c r="L384" s="9">
        <f>INDEX(products!$A$1:$G$49,MATCH($D384,products!$A$1:$A$49,0),MATCH(orders!L$1,products!$A$1:$G$1,0))</f>
        <v>7.29</v>
      </c>
      <c r="M384" s="9">
        <f t="shared" si="15"/>
        <v>21.87</v>
      </c>
      <c r="N384" t="str">
        <f t="shared" si="16"/>
        <v>Excelsa</v>
      </c>
      <c r="O384" t="str">
        <f t="shared" si="17"/>
        <v>Dark</v>
      </c>
      <c r="P384" t="str">
        <f>_xlfn.XLOOKUP(Orders_Table[[#This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7">
        <f>INDEX(products!$A$1:$G$49,MATCH($D385,products!$A$1:$A$49,0),MATCH(orders!K$1,products!$A$1:$G$1,0))</f>
        <v>0.5</v>
      </c>
      <c r="L385" s="9">
        <f>INDEX(products!$A$1:$G$49,MATCH($D385,products!$A$1:$A$49,0),MATCH(orders!L$1,products!$A$1:$G$1,0))</f>
        <v>8.91</v>
      </c>
      <c r="M385" s="9">
        <f t="shared" si="15"/>
        <v>53.46</v>
      </c>
      <c r="N385" t="str">
        <f t="shared" si="16"/>
        <v>Excelsa</v>
      </c>
      <c r="O385" t="str">
        <f t="shared" si="17"/>
        <v>Light</v>
      </c>
      <c r="P385" t="str">
        <f>_xlfn.XLOOKUP(Orders_Table[[#This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7">
        <f>INDEX(products!$A$1:$G$49,MATCH($D386,products!$A$1:$A$49,0),MATCH(orders!K$1,products!$A$1:$G$1,0))</f>
        <v>2.5</v>
      </c>
      <c r="L386" s="9">
        <f>INDEX(products!$A$1:$G$49,MATCH($D386,products!$A$1:$A$49,0),MATCH(orders!L$1,products!$A$1:$G$1,0))</f>
        <v>29.784999999999997</v>
      </c>
      <c r="M386" s="9">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7">
        <f>INDEX(products!$A$1:$G$49,MATCH($D387,products!$A$1:$A$49,0),MATCH(orders!K$1,products!$A$1:$G$1,0))</f>
        <v>0.5</v>
      </c>
      <c r="L387" s="9">
        <f>INDEX(products!$A$1:$G$49,MATCH($D387,products!$A$1:$A$49,0),MATCH(orders!L$1,products!$A$1:$G$1,0))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7">
        <f>INDEX(products!$A$1:$G$49,MATCH($D388,products!$A$1:$A$49,0),MATCH(orders!K$1,products!$A$1:$G$1,0))</f>
        <v>0.2</v>
      </c>
      <c r="L388" s="9">
        <f>INDEX(products!$A$1:$G$49,MATCH($D388,products!$A$1:$A$49,0),MATCH(orders!L$1,products!$A$1:$G$1,0))</f>
        <v>2.9849999999999999</v>
      </c>
      <c r="M388" s="9">
        <f t="shared" si="18"/>
        <v>17.91</v>
      </c>
      <c r="N388" t="str">
        <f t="shared" si="19"/>
        <v>Arabica</v>
      </c>
      <c r="O388" t="str">
        <f t="shared" si="20"/>
        <v>Dark</v>
      </c>
      <c r="P388" t="str">
        <f>_xlfn.XLOOKUP(Orders_Table[[#This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7">
        <f>INDEX(products!$A$1:$G$49,MATCH($D389,products!$A$1:$A$49,0),MATCH(orders!K$1,products!$A$1:$G$1,0))</f>
        <v>1</v>
      </c>
      <c r="L389" s="9">
        <f>INDEX(products!$A$1:$G$49,MATCH($D389,products!$A$1:$A$49,0),MATCH(orders!L$1,products!$A$1:$G$1,0))</f>
        <v>14.85</v>
      </c>
      <c r="M389" s="9">
        <f t="shared" si="18"/>
        <v>74.25</v>
      </c>
      <c r="N389" t="str">
        <f t="shared" si="19"/>
        <v>Excelsa</v>
      </c>
      <c r="O389" t="str">
        <f t="shared" si="20"/>
        <v>Light</v>
      </c>
      <c r="P389" t="str">
        <f>_xlfn.XLOOKUP(Orders_Table[[#This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7">
        <f>INDEX(products!$A$1:$G$49,MATCH($D390,products!$A$1:$A$49,0),MATCH(orders!K$1,products!$A$1:$G$1,0))</f>
        <v>0.2</v>
      </c>
      <c r="L390" s="9">
        <f>INDEX(products!$A$1:$G$49,MATCH($D390,products!$A$1:$A$49,0),MATCH(orders!L$1,products!$A$1:$G$1,0))</f>
        <v>3.8849999999999998</v>
      </c>
      <c r="M390" s="9">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7">
        <f>INDEX(products!$A$1:$G$49,MATCH($D391,products!$A$1:$A$49,0),MATCH(orders!K$1,products!$A$1:$G$1,0))</f>
        <v>0.5</v>
      </c>
      <c r="L391" s="9">
        <f>INDEX(products!$A$1:$G$49,MATCH($D391,products!$A$1:$A$49,0),MATCH(orders!L$1,products!$A$1:$G$1,0))</f>
        <v>7.77</v>
      </c>
      <c r="M391" s="9">
        <f t="shared" si="18"/>
        <v>23.31</v>
      </c>
      <c r="N391" t="str">
        <f t="shared" si="19"/>
        <v>Liberica</v>
      </c>
      <c r="O391" t="str">
        <f t="shared" si="20"/>
        <v>Dark</v>
      </c>
      <c r="P391" t="str">
        <f>_xlfn.XLOOKUP(Orders_Table[[#This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7">
        <f>INDEX(products!$A$1:$G$49,MATCH($D392,products!$A$1:$A$49,0),MATCH(orders!K$1,products!$A$1:$G$1,0))</f>
        <v>0.5</v>
      </c>
      <c r="L392" s="9">
        <f>INDEX(products!$A$1:$G$49,MATCH($D392,products!$A$1:$A$49,0),MATCH(orders!L$1,products!$A$1:$G$1,0))</f>
        <v>7.29</v>
      </c>
      <c r="M392" s="9">
        <f t="shared" si="18"/>
        <v>14.58</v>
      </c>
      <c r="N392" t="str">
        <f t="shared" si="19"/>
        <v>Excelsa</v>
      </c>
      <c r="O392" t="str">
        <f t="shared" si="20"/>
        <v>Dark</v>
      </c>
      <c r="P392" t="str">
        <f>_xlfn.XLOOKUP(Orders_Table[[#This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7">
        <f>INDEX(products!$A$1:$G$49,MATCH($D393,products!$A$1:$A$49,0),MATCH(orders!K$1,products!$A$1:$G$1,0))</f>
        <v>0.5</v>
      </c>
      <c r="L393" s="9">
        <f>INDEX(products!$A$1:$G$49,MATCH($D393,products!$A$1:$A$49,0),MATCH(orders!L$1,products!$A$1:$G$1,0))</f>
        <v>6.75</v>
      </c>
      <c r="M393" s="9">
        <f t="shared" si="18"/>
        <v>13.5</v>
      </c>
      <c r="N393" t="str">
        <f t="shared" si="19"/>
        <v>Arabica</v>
      </c>
      <c r="O393" t="str">
        <f t="shared" si="20"/>
        <v>Medium</v>
      </c>
      <c r="P393" t="str">
        <f>_xlfn.XLOOKUP(Orders_Table[[#This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7">
        <f>INDEX(products!$A$1:$G$49,MATCH($D394,products!$A$1:$A$49,0),MATCH(orders!K$1,products!$A$1:$G$1,0))</f>
        <v>1</v>
      </c>
      <c r="L394" s="9">
        <f>INDEX(products!$A$1:$G$49,MATCH($D394,products!$A$1:$A$49,0),MATCH(orders!L$1,products!$A$1:$G$1,0))</f>
        <v>14.85</v>
      </c>
      <c r="M394" s="9">
        <f t="shared" si="18"/>
        <v>89.1</v>
      </c>
      <c r="N394" t="str">
        <f t="shared" si="19"/>
        <v>Excelsa</v>
      </c>
      <c r="O394" t="str">
        <f t="shared" si="20"/>
        <v>Light</v>
      </c>
      <c r="P394" t="str">
        <f>_xlfn.XLOOKUP(Orders_Table[[#This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7">
        <f>INDEX(products!$A$1:$G$49,MATCH($D395,products!$A$1:$A$49,0),MATCH(orders!K$1,products!$A$1:$G$1,0))</f>
        <v>0.2</v>
      </c>
      <c r="L395" s="9">
        <f>INDEX(products!$A$1:$G$49,MATCH($D395,products!$A$1:$A$49,0),MATCH(orders!L$1,products!$A$1:$G$1,0))</f>
        <v>3.8849999999999998</v>
      </c>
      <c r="M395" s="9">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7">
        <f>INDEX(products!$A$1:$G$49,MATCH($D396,products!$A$1:$A$49,0),MATCH(orders!K$1,products!$A$1:$G$1,0))</f>
        <v>2.5</v>
      </c>
      <c r="L396" s="9">
        <f>INDEX(products!$A$1:$G$49,MATCH($D396,products!$A$1:$A$49,0),MATCH(orders!L$1,products!$A$1:$G$1,0))</f>
        <v>27.484999999999996</v>
      </c>
      <c r="M396" s="9">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7">
        <f>INDEX(products!$A$1:$G$49,MATCH($D397,products!$A$1:$A$49,0),MATCH(orders!K$1,products!$A$1:$G$1,0))</f>
        <v>0.5</v>
      </c>
      <c r="L397" s="9">
        <f>INDEX(products!$A$1:$G$49,MATCH($D397,products!$A$1:$A$49,0),MATCH(orders!L$1,products!$A$1:$G$1,0))</f>
        <v>7.77</v>
      </c>
      <c r="M397" s="9">
        <f t="shared" si="18"/>
        <v>46.62</v>
      </c>
      <c r="N397" t="str">
        <f t="shared" si="19"/>
        <v>Liberica</v>
      </c>
      <c r="O397" t="str">
        <f t="shared" si="20"/>
        <v>Dark</v>
      </c>
      <c r="P397" t="str">
        <f>_xlfn.XLOOKUP(Orders_Table[[#This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7">
        <f>INDEX(products!$A$1:$G$49,MATCH($D398,products!$A$1:$A$49,0),MATCH(orders!K$1,products!$A$1:$G$1,0))</f>
        <v>0.5</v>
      </c>
      <c r="L398" s="9">
        <f>INDEX(products!$A$1:$G$49,MATCH($D398,products!$A$1:$A$49,0),MATCH(orders!L$1,products!$A$1:$G$1,0))</f>
        <v>7.77</v>
      </c>
      <c r="M398" s="9">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7">
        <f>INDEX(products!$A$1:$G$49,MATCH($D399,products!$A$1:$A$49,0),MATCH(orders!K$1,products!$A$1:$G$1,0))</f>
        <v>0.5</v>
      </c>
      <c r="L399" s="9">
        <f>INDEX(products!$A$1:$G$49,MATCH($D399,products!$A$1:$A$49,0),MATCH(orders!L$1,products!$A$1:$G$1,0))</f>
        <v>7.77</v>
      </c>
      <c r="M399" s="9">
        <f t="shared" si="18"/>
        <v>31.08</v>
      </c>
      <c r="N399" t="str">
        <f t="shared" si="19"/>
        <v>Liberica</v>
      </c>
      <c r="O399" t="str">
        <f t="shared" si="20"/>
        <v>Dark</v>
      </c>
      <c r="P399" t="str">
        <f>_xlfn.XLOOKUP(Orders_Table[[#This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7">
        <f>INDEX(products!$A$1:$G$49,MATCH($D400,products!$A$1:$A$49,0),MATCH(orders!K$1,products!$A$1:$G$1,0))</f>
        <v>0.2</v>
      </c>
      <c r="L400" s="9">
        <f>INDEX(products!$A$1:$G$49,MATCH($D400,products!$A$1:$A$49,0),MATCH(orders!L$1,products!$A$1:$G$1,0))</f>
        <v>2.9849999999999999</v>
      </c>
      <c r="M400" s="9">
        <f t="shared" si="18"/>
        <v>17.91</v>
      </c>
      <c r="N400" t="str">
        <f t="shared" si="19"/>
        <v>Arabica</v>
      </c>
      <c r="O400" t="str">
        <f t="shared" si="20"/>
        <v>Dark</v>
      </c>
      <c r="P400" t="str">
        <f>_xlfn.XLOOKUP(Orders_Table[[#This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7">
        <f>INDEX(products!$A$1:$G$49,MATCH($D401,products!$A$1:$A$49,0),MATCH(orders!K$1,products!$A$1:$G$1,0))</f>
        <v>2.5</v>
      </c>
      <c r="L401" s="9">
        <f>INDEX(products!$A$1:$G$49,MATCH($D401,products!$A$1:$A$49,0),MATCH(orders!L$1,products!$A$1:$G$1,0))</f>
        <v>27.945</v>
      </c>
      <c r="M401" s="9">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7">
        <f>INDEX(products!$A$1:$G$49,MATCH($D402,products!$A$1:$A$49,0),MATCH(orders!K$1,products!$A$1:$G$1,0))</f>
        <v>1</v>
      </c>
      <c r="L402" s="9">
        <f>INDEX(products!$A$1:$G$49,MATCH($D402,products!$A$1:$A$49,0),MATCH(orders!L$1,products!$A$1:$G$1,0))</f>
        <v>15.85</v>
      </c>
      <c r="M402" s="9">
        <f t="shared" si="18"/>
        <v>63.4</v>
      </c>
      <c r="N402" t="str">
        <f t="shared" si="19"/>
        <v>Liberica</v>
      </c>
      <c r="O402" t="str">
        <f t="shared" si="20"/>
        <v>Light</v>
      </c>
      <c r="P402" t="str">
        <f>_xlfn.XLOOKUP(Orders_Table[[#This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7">
        <f>INDEX(products!$A$1:$G$49,MATCH($D403,products!$A$1:$A$49,0),MATCH(orders!K$1,products!$A$1:$G$1,0))</f>
        <v>0.2</v>
      </c>
      <c r="L403" s="9">
        <f>INDEX(products!$A$1:$G$49,MATCH($D403,products!$A$1:$A$49,0),MATCH(orders!L$1,products!$A$1:$G$1,0))</f>
        <v>4.3650000000000002</v>
      </c>
      <c r="M403" s="9">
        <f t="shared" si="18"/>
        <v>8.73</v>
      </c>
      <c r="N403" t="str">
        <f t="shared" si="19"/>
        <v>Liberica</v>
      </c>
      <c r="O403" t="str">
        <f t="shared" si="20"/>
        <v>Medium</v>
      </c>
      <c r="P403" t="str">
        <f>_xlfn.XLOOKUP(Orders_Table[[#This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7">
        <f>INDEX(products!$A$1:$G$49,MATCH($D404,products!$A$1:$A$49,0),MATCH(orders!K$1,products!$A$1:$G$1,0))</f>
        <v>1</v>
      </c>
      <c r="L404" s="9">
        <f>INDEX(products!$A$1:$G$49,MATCH($D404,products!$A$1:$A$49,0),MATCH(orders!L$1,products!$A$1:$G$1,0))</f>
        <v>8.9499999999999993</v>
      </c>
      <c r="M404" s="9">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7">
        <f>INDEX(products!$A$1:$G$49,MATCH($D405,products!$A$1:$A$49,0),MATCH(orders!K$1,products!$A$1:$G$1,0))</f>
        <v>0.2</v>
      </c>
      <c r="L405" s="9">
        <f>INDEX(products!$A$1:$G$49,MATCH($D405,products!$A$1:$A$49,0),MATCH(orders!L$1,products!$A$1:$G$1,0))</f>
        <v>4.7549999999999999</v>
      </c>
      <c r="M405" s="9">
        <f t="shared" si="18"/>
        <v>9.51</v>
      </c>
      <c r="N405" t="str">
        <f t="shared" si="19"/>
        <v>Liberica</v>
      </c>
      <c r="O405" t="str">
        <f t="shared" si="20"/>
        <v>Light</v>
      </c>
      <c r="P405" t="str">
        <f>_xlfn.XLOOKUP(Orders_Table[[#This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7">
        <f>INDEX(products!$A$1:$G$49,MATCH($D406,products!$A$1:$A$49,0),MATCH(orders!K$1,products!$A$1:$G$1,0))</f>
        <v>1</v>
      </c>
      <c r="L406" s="9">
        <f>INDEX(products!$A$1:$G$49,MATCH($D406,products!$A$1:$A$49,0),MATCH(orders!L$1,products!$A$1:$G$1,0))</f>
        <v>9.9499999999999993</v>
      </c>
      <c r="M406" s="9">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7">
        <f>INDEX(products!$A$1:$G$49,MATCH($D407,products!$A$1:$A$49,0),MATCH(orders!K$1,products!$A$1:$G$1,0))</f>
        <v>0.5</v>
      </c>
      <c r="L407" s="9">
        <f>INDEX(products!$A$1:$G$49,MATCH($D407,products!$A$1:$A$49,0),MATCH(orders!L$1,products!$A$1:$G$1,0))</f>
        <v>8.25</v>
      </c>
      <c r="M407" s="9">
        <f t="shared" si="18"/>
        <v>24.75</v>
      </c>
      <c r="N407" t="str">
        <f t="shared" si="19"/>
        <v>Excelsa</v>
      </c>
      <c r="O407" t="str">
        <f t="shared" si="20"/>
        <v>Medium</v>
      </c>
      <c r="P407" t="str">
        <f>_xlfn.XLOOKUP(Orders_Table[[#This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7">
        <f>INDEX(products!$A$1:$G$49,MATCH($D408,products!$A$1:$A$49,0),MATCH(orders!K$1,products!$A$1:$G$1,0))</f>
        <v>1</v>
      </c>
      <c r="L408" s="9">
        <f>INDEX(products!$A$1:$G$49,MATCH($D408,products!$A$1:$A$49,0),MATCH(orders!L$1,products!$A$1:$G$1,0))</f>
        <v>13.75</v>
      </c>
      <c r="M408" s="9">
        <f t="shared" si="18"/>
        <v>68.75</v>
      </c>
      <c r="N408" t="str">
        <f t="shared" si="19"/>
        <v>Excelsa</v>
      </c>
      <c r="O408" t="str">
        <f t="shared" si="20"/>
        <v>Medium</v>
      </c>
      <c r="P408" t="str">
        <f>_xlfn.XLOOKUP(Orders_Table[[#This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7">
        <f>INDEX(products!$A$1:$G$49,MATCH($D409,products!$A$1:$A$49,0),MATCH(orders!K$1,products!$A$1:$G$1,0))</f>
        <v>0.5</v>
      </c>
      <c r="L409" s="9">
        <f>INDEX(products!$A$1:$G$49,MATCH($D409,products!$A$1:$A$49,0),MATCH(orders!L$1,products!$A$1:$G$1,0))</f>
        <v>8.25</v>
      </c>
      <c r="M409" s="9">
        <f t="shared" si="18"/>
        <v>49.5</v>
      </c>
      <c r="N409" t="str">
        <f t="shared" si="19"/>
        <v>Excelsa</v>
      </c>
      <c r="O409" t="str">
        <f t="shared" si="20"/>
        <v>Medium</v>
      </c>
      <c r="P409" t="str">
        <f>_xlfn.XLOOKUP(Orders_Table[[#This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7">
        <f>INDEX(products!$A$1:$G$49,MATCH($D410,products!$A$1:$A$49,0),MATCH(orders!K$1,products!$A$1:$G$1,0))</f>
        <v>2.5</v>
      </c>
      <c r="L410" s="9">
        <f>INDEX(products!$A$1:$G$49,MATCH($D410,products!$A$1:$A$49,0),MATCH(orders!L$1,products!$A$1:$G$1,0))</f>
        <v>25.874999999999996</v>
      </c>
      <c r="M410" s="9">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7">
        <f>INDEX(products!$A$1:$G$49,MATCH($D411,products!$A$1:$A$49,0),MATCH(orders!K$1,products!$A$1:$G$1,0))</f>
        <v>1</v>
      </c>
      <c r="L411" s="9">
        <f>INDEX(products!$A$1:$G$49,MATCH($D411,products!$A$1:$A$49,0),MATCH(orders!L$1,products!$A$1:$G$1,0))</f>
        <v>15.85</v>
      </c>
      <c r="M411" s="9">
        <f t="shared" si="18"/>
        <v>47.55</v>
      </c>
      <c r="N411" t="str">
        <f t="shared" si="19"/>
        <v>Liberica</v>
      </c>
      <c r="O411" t="str">
        <f t="shared" si="20"/>
        <v>Light</v>
      </c>
      <c r="P411" t="str">
        <f>_xlfn.XLOOKUP(Orders_Table[[#This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7">
        <f>INDEX(products!$A$1:$G$49,MATCH($D412,products!$A$1:$A$49,0),MATCH(orders!K$1,products!$A$1:$G$1,0))</f>
        <v>0.2</v>
      </c>
      <c r="L412" s="9">
        <f>INDEX(products!$A$1:$G$49,MATCH($D412,products!$A$1:$A$49,0),MATCH(orders!L$1,products!$A$1:$G$1,0))</f>
        <v>3.8849999999999998</v>
      </c>
      <c r="M412" s="9">
        <f t="shared" si="18"/>
        <v>15.54</v>
      </c>
      <c r="N412" t="str">
        <f t="shared" si="19"/>
        <v>Arabica</v>
      </c>
      <c r="O412" t="str">
        <f t="shared" si="20"/>
        <v>Light</v>
      </c>
      <c r="P412" t="str">
        <f>_xlfn.XLOOKUP(Orders_Table[[#This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7">
        <f>INDEX(products!$A$1:$G$49,MATCH($D413,products!$A$1:$A$49,0),MATCH(orders!K$1,products!$A$1:$G$1,0))</f>
        <v>1</v>
      </c>
      <c r="L413" s="9">
        <f>INDEX(products!$A$1:$G$49,MATCH($D413,products!$A$1:$A$49,0),MATCH(orders!L$1,products!$A$1:$G$1,0))</f>
        <v>14.55</v>
      </c>
      <c r="M413" s="9">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7">
        <f>INDEX(products!$A$1:$G$49,MATCH($D414,products!$A$1:$A$49,0),MATCH(orders!K$1,products!$A$1:$G$1,0))</f>
        <v>1</v>
      </c>
      <c r="L414" s="9">
        <f>INDEX(products!$A$1:$G$49,MATCH($D414,products!$A$1:$A$49,0),MATCH(orders!L$1,products!$A$1:$G$1,0))</f>
        <v>11.25</v>
      </c>
      <c r="M414" s="9">
        <f t="shared" si="18"/>
        <v>56.25</v>
      </c>
      <c r="N414" t="str">
        <f t="shared" si="19"/>
        <v>Arabica</v>
      </c>
      <c r="O414" t="str">
        <f t="shared" si="20"/>
        <v>Medium</v>
      </c>
      <c r="P414" t="str">
        <f>_xlfn.XLOOKUP(Orders_Table[[#This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7">
        <f>INDEX(products!$A$1:$G$49,MATCH($D415,products!$A$1:$A$49,0),MATCH(orders!K$1,products!$A$1:$G$1,0))</f>
        <v>2.5</v>
      </c>
      <c r="L415" s="9">
        <f>INDEX(products!$A$1:$G$49,MATCH($D415,products!$A$1:$A$49,0),MATCH(orders!L$1,products!$A$1:$G$1,0))</f>
        <v>36.454999999999998</v>
      </c>
      <c r="M415" s="9">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7">
        <f>INDEX(products!$A$1:$G$49,MATCH($D416,products!$A$1:$A$49,0),MATCH(orders!K$1,products!$A$1:$G$1,0))</f>
        <v>0.2</v>
      </c>
      <c r="L416" s="9">
        <f>INDEX(products!$A$1:$G$49,MATCH($D416,products!$A$1:$A$49,0),MATCH(orders!L$1,products!$A$1:$G$1,0))</f>
        <v>3.5849999999999995</v>
      </c>
      <c r="M416" s="9">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7">
        <f>INDEX(products!$A$1:$G$49,MATCH($D417,products!$A$1:$A$49,0),MATCH(orders!K$1,products!$A$1:$G$1,0))</f>
        <v>0.2</v>
      </c>
      <c r="L417" s="9">
        <f>INDEX(products!$A$1:$G$49,MATCH($D417,products!$A$1:$A$49,0),MATCH(orders!L$1,products!$A$1:$G$1,0))</f>
        <v>2.9849999999999999</v>
      </c>
      <c r="M417" s="9">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7">
        <f>INDEX(products!$A$1:$G$49,MATCH($D418,products!$A$1:$A$49,0),MATCH(orders!K$1,products!$A$1:$G$1,0))</f>
        <v>0.5</v>
      </c>
      <c r="L418" s="9">
        <f>INDEX(products!$A$1:$G$49,MATCH($D418,products!$A$1:$A$49,0),MATCH(orders!L$1,products!$A$1:$G$1,0))</f>
        <v>7.77</v>
      </c>
      <c r="M418" s="9">
        <f t="shared" si="18"/>
        <v>23.31</v>
      </c>
      <c r="N418" t="str">
        <f t="shared" si="19"/>
        <v>Arabica</v>
      </c>
      <c r="O418" t="str">
        <f t="shared" si="20"/>
        <v>Light</v>
      </c>
      <c r="P418" t="str">
        <f>_xlfn.XLOOKUP(Orders_Table[[#This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7">
        <f>INDEX(products!$A$1:$G$49,MATCH($D419,products!$A$1:$A$49,0),MATCH(orders!K$1,products!$A$1:$G$1,0))</f>
        <v>2.5</v>
      </c>
      <c r="L419" s="9">
        <f>INDEX(products!$A$1:$G$49,MATCH($D419,products!$A$1:$A$49,0),MATCH(orders!L$1,products!$A$1:$G$1,0))</f>
        <v>29.784999999999997</v>
      </c>
      <c r="M419" s="9">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7">
        <f>INDEX(products!$A$1:$G$49,MATCH($D420,products!$A$1:$A$49,0),MATCH(orders!K$1,products!$A$1:$G$1,0))</f>
        <v>2.5</v>
      </c>
      <c r="L420" s="9">
        <f>INDEX(products!$A$1:$G$49,MATCH($D420,products!$A$1:$A$49,0),MATCH(orders!L$1,products!$A$1:$G$1,0))</f>
        <v>29.784999999999997</v>
      </c>
      <c r="M420" s="9">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7">
        <f>INDEX(products!$A$1:$G$49,MATCH($D421,products!$A$1:$A$49,0),MATCH(orders!K$1,products!$A$1:$G$1,0))</f>
        <v>0.5</v>
      </c>
      <c r="L421" s="9">
        <f>INDEX(products!$A$1:$G$49,MATCH($D421,products!$A$1:$A$49,0),MATCH(orders!L$1,products!$A$1:$G$1,0))</f>
        <v>8.73</v>
      </c>
      <c r="M421" s="9">
        <f t="shared" si="18"/>
        <v>8.73</v>
      </c>
      <c r="N421" t="str">
        <f t="shared" si="19"/>
        <v>Liberica</v>
      </c>
      <c r="O421" t="str">
        <f t="shared" si="20"/>
        <v>Medium</v>
      </c>
      <c r="P421" t="str">
        <f>_xlfn.XLOOKUP(Orders_Table[[#This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7">
        <f>INDEX(products!$A$1:$G$49,MATCH($D422,products!$A$1:$A$49,0),MATCH(orders!K$1,products!$A$1:$G$1,0))</f>
        <v>0.5</v>
      </c>
      <c r="L422" s="9">
        <f>INDEX(products!$A$1:$G$49,MATCH($D422,products!$A$1:$A$49,0),MATCH(orders!L$1,products!$A$1:$G$1,0))</f>
        <v>7.77</v>
      </c>
      <c r="M422" s="9">
        <f t="shared" si="18"/>
        <v>31.08</v>
      </c>
      <c r="N422" t="str">
        <f t="shared" si="19"/>
        <v>Liberica</v>
      </c>
      <c r="O422" t="str">
        <f t="shared" si="20"/>
        <v>Dark</v>
      </c>
      <c r="P422" t="str">
        <f>_xlfn.XLOOKUP(Orders_Table[[#This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7">
        <f>INDEX(products!$A$1:$G$49,MATCH($D423,products!$A$1:$A$49,0),MATCH(orders!K$1,products!$A$1:$G$1,0))</f>
        <v>2.5</v>
      </c>
      <c r="L423" s="9">
        <f>INDEX(products!$A$1:$G$49,MATCH($D423,products!$A$1:$A$49,0),MATCH(orders!L$1,products!$A$1:$G$1,0))</f>
        <v>22.884999999999998</v>
      </c>
      <c r="M423" s="9">
        <f t="shared" si="18"/>
        <v>137.31</v>
      </c>
      <c r="N423" t="str">
        <f t="shared" si="19"/>
        <v>Arabica</v>
      </c>
      <c r="O423" t="str">
        <f t="shared" si="20"/>
        <v>Dark</v>
      </c>
      <c r="P423" t="str">
        <f>_xlfn.XLOOKUP(Orders_Table[[#This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7">
        <f>INDEX(products!$A$1:$G$49,MATCH($D424,products!$A$1:$A$49,0),MATCH(orders!K$1,products!$A$1:$G$1,0))</f>
        <v>0.5</v>
      </c>
      <c r="L424" s="9">
        <f>INDEX(products!$A$1:$G$49,MATCH($D424,products!$A$1:$A$49,0),MATCH(orders!L$1,products!$A$1:$G$1,0))</f>
        <v>5.97</v>
      </c>
      <c r="M424" s="9">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7">
        <f>INDEX(products!$A$1:$G$49,MATCH($D425,products!$A$1:$A$49,0),MATCH(orders!K$1,products!$A$1:$G$1,0))</f>
        <v>0.5</v>
      </c>
      <c r="L425" s="9">
        <f>INDEX(products!$A$1:$G$49,MATCH($D425,products!$A$1:$A$49,0),MATCH(orders!L$1,products!$A$1:$G$1,0))</f>
        <v>5.97</v>
      </c>
      <c r="M425" s="9">
        <f t="shared" si="18"/>
        <v>17.91</v>
      </c>
      <c r="N425" t="str">
        <f t="shared" si="19"/>
        <v>Robusta</v>
      </c>
      <c r="O425" t="str">
        <f t="shared" si="20"/>
        <v>Medium</v>
      </c>
      <c r="P425" t="str">
        <f>_xlfn.XLOOKUP(Orders_Table[[#This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7">
        <f>INDEX(products!$A$1:$G$49,MATCH($D426,products!$A$1:$A$49,0),MATCH(orders!K$1,products!$A$1:$G$1,0))</f>
        <v>0.5</v>
      </c>
      <c r="L426" s="9">
        <f>INDEX(products!$A$1:$G$49,MATCH($D426,products!$A$1:$A$49,0),MATCH(orders!L$1,products!$A$1:$G$1,0))</f>
        <v>8.91</v>
      </c>
      <c r="M426" s="9">
        <f t="shared" si="18"/>
        <v>26.73</v>
      </c>
      <c r="N426" t="str">
        <f t="shared" si="19"/>
        <v>Excelsa</v>
      </c>
      <c r="O426" t="str">
        <f t="shared" si="20"/>
        <v>Light</v>
      </c>
      <c r="P426" t="str">
        <f>_xlfn.XLOOKUP(Orders_Table[[#This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7">
        <f>INDEX(products!$A$1:$G$49,MATCH($D427,products!$A$1:$A$49,0),MATCH(orders!K$1,products!$A$1:$G$1,0))</f>
        <v>1</v>
      </c>
      <c r="L427" s="9">
        <f>INDEX(products!$A$1:$G$49,MATCH($D427,products!$A$1:$A$49,0),MATCH(orders!L$1,products!$A$1:$G$1,0))</f>
        <v>8.9499999999999993</v>
      </c>
      <c r="M427" s="9">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7">
        <f>INDEX(products!$A$1:$G$49,MATCH($D428,products!$A$1:$A$49,0),MATCH(orders!K$1,products!$A$1:$G$1,0))</f>
        <v>0.2</v>
      </c>
      <c r="L428" s="9">
        <f>INDEX(products!$A$1:$G$49,MATCH($D428,products!$A$1:$A$49,0),MATCH(orders!L$1,products!$A$1:$G$1,0))</f>
        <v>3.5849999999999995</v>
      </c>
      <c r="M428" s="9">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7">
        <f>INDEX(products!$A$1:$G$49,MATCH($D429,products!$A$1:$A$49,0),MATCH(orders!K$1,products!$A$1:$G$1,0))</f>
        <v>2.5</v>
      </c>
      <c r="L429" s="9">
        <f>INDEX(products!$A$1:$G$49,MATCH($D429,products!$A$1:$A$49,0),MATCH(orders!L$1,products!$A$1:$G$1,0))</f>
        <v>25.874999999999996</v>
      </c>
      <c r="M429" s="9">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7">
        <f>INDEX(products!$A$1:$G$49,MATCH($D430,products!$A$1:$A$49,0),MATCH(orders!K$1,products!$A$1:$G$1,0))</f>
        <v>1</v>
      </c>
      <c r="L430" s="9">
        <f>INDEX(products!$A$1:$G$49,MATCH($D430,products!$A$1:$A$49,0),MATCH(orders!L$1,products!$A$1:$G$1,0))</f>
        <v>11.95</v>
      </c>
      <c r="M430" s="9">
        <f t="shared" si="18"/>
        <v>59.75</v>
      </c>
      <c r="N430" t="str">
        <f t="shared" si="19"/>
        <v>Robusta</v>
      </c>
      <c r="O430" t="str">
        <f t="shared" si="20"/>
        <v>Light</v>
      </c>
      <c r="P430" t="str">
        <f>_xlfn.XLOOKUP(Orders_Table[[#This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7">
        <f>INDEX(products!$A$1:$G$49,MATCH($D431,products!$A$1:$A$49,0),MATCH(orders!K$1,products!$A$1:$G$1,0))</f>
        <v>1</v>
      </c>
      <c r="L431" s="9">
        <f>INDEX(products!$A$1:$G$49,MATCH($D431,products!$A$1:$A$49,0),MATCH(orders!L$1,products!$A$1:$G$1,0))</f>
        <v>12.95</v>
      </c>
      <c r="M431" s="9">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7">
        <f>INDEX(products!$A$1:$G$49,MATCH($D432,products!$A$1:$A$49,0),MATCH(orders!K$1,products!$A$1:$G$1,0))</f>
        <v>0.2</v>
      </c>
      <c r="L432" s="9">
        <f>INDEX(products!$A$1:$G$49,MATCH($D432,products!$A$1:$A$49,0),MATCH(orders!L$1,products!$A$1:$G$1,0))</f>
        <v>2.6849999999999996</v>
      </c>
      <c r="M432" s="9">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7">
        <f>INDEX(products!$A$1:$G$49,MATCH($D433,products!$A$1:$A$49,0),MATCH(orders!K$1,products!$A$1:$G$1,0))</f>
        <v>2.5</v>
      </c>
      <c r="L433" s="9">
        <f>INDEX(products!$A$1:$G$49,MATCH($D433,products!$A$1:$A$49,0),MATCH(orders!L$1,products!$A$1:$G$1,0))</f>
        <v>27.945</v>
      </c>
      <c r="M433" s="9">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7">
        <f>INDEX(products!$A$1:$G$49,MATCH($D434,products!$A$1:$A$49,0),MATCH(orders!K$1,products!$A$1:$G$1,0))</f>
        <v>1</v>
      </c>
      <c r="L434" s="9">
        <f>INDEX(products!$A$1:$G$49,MATCH($D434,products!$A$1:$A$49,0),MATCH(orders!L$1,products!$A$1:$G$1,0))</f>
        <v>11.25</v>
      </c>
      <c r="M434" s="9">
        <f t="shared" si="18"/>
        <v>22.5</v>
      </c>
      <c r="N434" t="str">
        <f t="shared" si="19"/>
        <v>Arabica</v>
      </c>
      <c r="O434" t="str">
        <f t="shared" si="20"/>
        <v>Medium</v>
      </c>
      <c r="P434" t="str">
        <f>_xlfn.XLOOKUP(Orders_Table[[#This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7">
        <f>INDEX(products!$A$1:$G$49,MATCH($D435,products!$A$1:$A$49,0),MATCH(orders!K$1,products!$A$1:$G$1,0))</f>
        <v>2.5</v>
      </c>
      <c r="L435" s="9">
        <f>INDEX(products!$A$1:$G$49,MATCH($D435,products!$A$1:$A$49,0),MATCH(orders!L$1,products!$A$1:$G$1,0))</f>
        <v>33.464999999999996</v>
      </c>
      <c r="M435" s="9">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7">
        <f>INDEX(products!$A$1:$G$49,MATCH($D436,products!$A$1:$A$49,0),MATCH(orders!K$1,products!$A$1:$G$1,0))</f>
        <v>1</v>
      </c>
      <c r="L436" s="9">
        <f>INDEX(products!$A$1:$G$49,MATCH($D436,products!$A$1:$A$49,0),MATCH(orders!L$1,products!$A$1:$G$1,0))</f>
        <v>11.25</v>
      </c>
      <c r="M436" s="9">
        <f t="shared" si="18"/>
        <v>67.5</v>
      </c>
      <c r="N436" t="str">
        <f t="shared" si="19"/>
        <v>Arabica</v>
      </c>
      <c r="O436" t="str">
        <f t="shared" si="20"/>
        <v>Medium</v>
      </c>
      <c r="P436" t="str">
        <f>_xlfn.XLOOKUP(Orders_Table[[#This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7">
        <f>INDEX(products!$A$1:$G$49,MATCH($D437,products!$A$1:$A$49,0),MATCH(orders!K$1,products!$A$1:$G$1,0))</f>
        <v>0.5</v>
      </c>
      <c r="L437" s="9">
        <f>INDEX(products!$A$1:$G$49,MATCH($D437,products!$A$1:$A$49,0),MATCH(orders!L$1,products!$A$1:$G$1,0))</f>
        <v>8.25</v>
      </c>
      <c r="M437" s="9">
        <f t="shared" si="18"/>
        <v>8.25</v>
      </c>
      <c r="N437" t="str">
        <f t="shared" si="19"/>
        <v>Excelsa</v>
      </c>
      <c r="O437" t="str">
        <f t="shared" si="20"/>
        <v>Medium</v>
      </c>
      <c r="P437" t="str">
        <f>_xlfn.XLOOKUP(Orders_Table[[#This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7">
        <f>INDEX(products!$A$1:$G$49,MATCH($D438,products!$A$1:$A$49,0),MATCH(orders!K$1,products!$A$1:$G$1,0))</f>
        <v>0.2</v>
      </c>
      <c r="L438" s="9">
        <f>INDEX(products!$A$1:$G$49,MATCH($D438,products!$A$1:$A$49,0),MATCH(orders!L$1,products!$A$1:$G$1,0))</f>
        <v>4.7549999999999999</v>
      </c>
      <c r="M438" s="9">
        <f t="shared" si="18"/>
        <v>9.51</v>
      </c>
      <c r="N438" t="str">
        <f t="shared" si="19"/>
        <v>Liberica</v>
      </c>
      <c r="O438" t="str">
        <f t="shared" si="20"/>
        <v>Light</v>
      </c>
      <c r="P438" t="str">
        <f>_xlfn.XLOOKUP(Orders_Table[[#This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7">
        <f>INDEX(products!$A$1:$G$49,MATCH($D439,products!$A$1:$A$49,0),MATCH(orders!K$1,products!$A$1:$G$1,0))</f>
        <v>2.5</v>
      </c>
      <c r="L439" s="9">
        <f>INDEX(products!$A$1:$G$49,MATCH($D439,products!$A$1:$A$49,0),MATCH(orders!L$1,products!$A$1:$G$1,0))</f>
        <v>29.784999999999997</v>
      </c>
      <c r="M439" s="9">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7">
        <f>INDEX(products!$A$1:$G$49,MATCH($D440,products!$A$1:$A$49,0),MATCH(orders!K$1,products!$A$1:$G$1,0))</f>
        <v>0.5</v>
      </c>
      <c r="L440" s="9">
        <f>INDEX(products!$A$1:$G$49,MATCH($D440,products!$A$1:$A$49,0),MATCH(orders!L$1,products!$A$1:$G$1,0))</f>
        <v>7.77</v>
      </c>
      <c r="M440" s="9">
        <f t="shared" si="18"/>
        <v>15.54</v>
      </c>
      <c r="N440" t="str">
        <f t="shared" si="19"/>
        <v>Liberica</v>
      </c>
      <c r="O440" t="str">
        <f t="shared" si="20"/>
        <v>Dark</v>
      </c>
      <c r="P440" t="str">
        <f>_xlfn.XLOOKUP(Orders_Table[[#This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7">
        <f>INDEX(products!$A$1:$G$49,MATCH($D441,products!$A$1:$A$49,0),MATCH(orders!K$1,products!$A$1:$G$1,0))</f>
        <v>0.5</v>
      </c>
      <c r="L441" s="9">
        <f>INDEX(products!$A$1:$G$49,MATCH($D441,products!$A$1:$A$49,0),MATCH(orders!L$1,products!$A$1:$G$1,0))</f>
        <v>8.91</v>
      </c>
      <c r="M441" s="9">
        <f t="shared" si="18"/>
        <v>35.64</v>
      </c>
      <c r="N441" t="str">
        <f t="shared" si="19"/>
        <v>Excelsa</v>
      </c>
      <c r="O441" t="str">
        <f t="shared" si="20"/>
        <v>Light</v>
      </c>
      <c r="P441" t="str">
        <f>_xlfn.XLOOKUP(Orders_Table[[#This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7">
        <f>INDEX(products!$A$1:$G$49,MATCH($D442,products!$A$1:$A$49,0),MATCH(orders!K$1,products!$A$1:$G$1,0))</f>
        <v>2.5</v>
      </c>
      <c r="L442" s="9">
        <f>INDEX(products!$A$1:$G$49,MATCH($D442,products!$A$1:$A$49,0),MATCH(orders!L$1,products!$A$1:$G$1,0))</f>
        <v>25.874999999999996</v>
      </c>
      <c r="M442" s="9">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7">
        <f>INDEX(products!$A$1:$G$49,MATCH($D443,products!$A$1:$A$49,0),MATCH(orders!K$1,products!$A$1:$G$1,0))</f>
        <v>1</v>
      </c>
      <c r="L443" s="9">
        <f>INDEX(products!$A$1:$G$49,MATCH($D443,products!$A$1:$A$49,0),MATCH(orders!L$1,products!$A$1:$G$1,0))</f>
        <v>12.15</v>
      </c>
      <c r="M443" s="9">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7">
        <f>INDEX(products!$A$1:$G$49,MATCH($D444,products!$A$1:$A$49,0),MATCH(orders!K$1,products!$A$1:$G$1,0))</f>
        <v>0.5</v>
      </c>
      <c r="L444" s="9">
        <f>INDEX(products!$A$1:$G$49,MATCH($D444,products!$A$1:$A$49,0),MATCH(orders!L$1,products!$A$1:$G$1,0))</f>
        <v>7.169999999999999</v>
      </c>
      <c r="M444" s="9">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7">
        <f>INDEX(products!$A$1:$G$49,MATCH($D445,products!$A$1:$A$49,0),MATCH(orders!K$1,products!$A$1:$G$1,0))</f>
        <v>0.2</v>
      </c>
      <c r="L445" s="9">
        <f>INDEX(products!$A$1:$G$49,MATCH($D445,products!$A$1:$A$49,0),MATCH(orders!L$1,products!$A$1:$G$1,0))</f>
        <v>4.4550000000000001</v>
      </c>
      <c r="M445" s="9">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7">
        <f>INDEX(products!$A$1:$G$49,MATCH($D446,products!$A$1:$A$49,0),MATCH(orders!K$1,products!$A$1:$G$1,0))</f>
        <v>0.2</v>
      </c>
      <c r="L446" s="9">
        <f>INDEX(products!$A$1:$G$49,MATCH($D446,products!$A$1:$A$49,0),MATCH(orders!L$1,products!$A$1:$G$1,0))</f>
        <v>4.125</v>
      </c>
      <c r="M446" s="9">
        <f t="shared" si="18"/>
        <v>24.75</v>
      </c>
      <c r="N446" t="str">
        <f t="shared" si="19"/>
        <v>Excelsa</v>
      </c>
      <c r="O446" t="str">
        <f t="shared" si="20"/>
        <v>Medium</v>
      </c>
      <c r="P446" t="str">
        <f>_xlfn.XLOOKUP(Orders_Table[[#This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7">
        <f>INDEX(products!$A$1:$G$49,MATCH($D447,products!$A$1:$A$49,0),MATCH(orders!K$1,products!$A$1:$G$1,0))</f>
        <v>2.5</v>
      </c>
      <c r="L447" s="9">
        <f>INDEX(products!$A$1:$G$49,MATCH($D447,products!$A$1:$A$49,0),MATCH(orders!L$1,products!$A$1:$G$1,0))</f>
        <v>33.464999999999996</v>
      </c>
      <c r="M447" s="9">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7">
        <f>INDEX(products!$A$1:$G$49,MATCH($D448,products!$A$1:$A$49,0),MATCH(orders!K$1,products!$A$1:$G$1,0))</f>
        <v>0.5</v>
      </c>
      <c r="L448" s="9">
        <f>INDEX(products!$A$1:$G$49,MATCH($D448,products!$A$1:$A$49,0),MATCH(orders!L$1,products!$A$1:$G$1,0))</f>
        <v>8.73</v>
      </c>
      <c r="M448" s="9">
        <f t="shared" si="18"/>
        <v>8.73</v>
      </c>
      <c r="N448" t="str">
        <f t="shared" si="19"/>
        <v>Liberica</v>
      </c>
      <c r="O448" t="str">
        <f t="shared" si="20"/>
        <v>Medium</v>
      </c>
      <c r="P448" t="str">
        <f>_xlfn.XLOOKUP(Orders_Table[[#This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7">
        <f>INDEX(products!$A$1:$G$49,MATCH($D449,products!$A$1:$A$49,0),MATCH(orders!K$1,products!$A$1:$G$1,0))</f>
        <v>0.5</v>
      </c>
      <c r="L449" s="9">
        <f>INDEX(products!$A$1:$G$49,MATCH($D449,products!$A$1:$A$49,0),MATCH(orders!L$1,products!$A$1:$G$1,0))</f>
        <v>5.97</v>
      </c>
      <c r="M449" s="9">
        <f t="shared" si="18"/>
        <v>17.91</v>
      </c>
      <c r="N449" t="str">
        <f t="shared" si="19"/>
        <v>Robusta</v>
      </c>
      <c r="O449" t="str">
        <f t="shared" si="20"/>
        <v>Medium</v>
      </c>
      <c r="P449" t="str">
        <f>_xlfn.XLOOKUP(Orders_Table[[#This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7">
        <f>INDEX(products!$A$1:$G$49,MATCH($D450,products!$A$1:$A$49,0),MATCH(orders!K$1,products!$A$1:$G$1,0))</f>
        <v>0.5</v>
      </c>
      <c r="L450" s="9">
        <f>INDEX(products!$A$1:$G$49,MATCH($D450,products!$A$1:$A$49,0),MATCH(orders!L$1,products!$A$1:$G$1,0))</f>
        <v>7.169999999999999</v>
      </c>
      <c r="M450" s="9">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7">
        <f>INDEX(products!$A$1:$G$49,MATCH($D451,products!$A$1:$A$49,0),MATCH(orders!K$1,products!$A$1:$G$1,0))</f>
        <v>0.2</v>
      </c>
      <c r="L451" s="9">
        <f>INDEX(products!$A$1:$G$49,MATCH($D451,products!$A$1:$A$49,0),MATCH(orders!L$1,products!$A$1:$G$1,0))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7">
        <f>INDEX(products!$A$1:$G$49,MATCH($D452,products!$A$1:$A$49,0),MATCH(orders!K$1,products!$A$1:$G$1,0))</f>
        <v>0.2</v>
      </c>
      <c r="L452" s="9">
        <f>INDEX(products!$A$1:$G$49,MATCH($D452,products!$A$1:$A$49,0),MATCH(orders!L$1,products!$A$1:$G$1,0))</f>
        <v>4.7549999999999999</v>
      </c>
      <c r="M452" s="9">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7">
        <f>INDEX(products!$A$1:$G$49,MATCH($D453,products!$A$1:$A$49,0),MATCH(orders!K$1,products!$A$1:$G$1,0))</f>
        <v>2.5</v>
      </c>
      <c r="L453" s="9">
        <f>INDEX(products!$A$1:$G$49,MATCH($D453,products!$A$1:$A$49,0),MATCH(orders!L$1,products!$A$1:$G$1,0))</f>
        <v>20.584999999999997</v>
      </c>
      <c r="M453" s="9">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7">
        <f>INDEX(products!$A$1:$G$49,MATCH($D454,products!$A$1:$A$49,0),MATCH(orders!K$1,products!$A$1:$G$1,0))</f>
        <v>0.2</v>
      </c>
      <c r="L454" s="9">
        <f>INDEX(products!$A$1:$G$49,MATCH($D454,products!$A$1:$A$49,0),MATCH(orders!L$1,products!$A$1:$G$1,0))</f>
        <v>3.8849999999999998</v>
      </c>
      <c r="M454" s="9">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7">
        <f>INDEX(products!$A$1:$G$49,MATCH($D455,products!$A$1:$A$49,0),MATCH(orders!K$1,products!$A$1:$G$1,0))</f>
        <v>0.5</v>
      </c>
      <c r="L455" s="9">
        <f>INDEX(products!$A$1:$G$49,MATCH($D455,products!$A$1:$A$49,0),MATCH(orders!L$1,products!$A$1:$G$1,0))</f>
        <v>9.51</v>
      </c>
      <c r="M455" s="9">
        <f t="shared" si="21"/>
        <v>38.04</v>
      </c>
      <c r="N455" t="str">
        <f t="shared" si="22"/>
        <v>Liberica</v>
      </c>
      <c r="O455" t="str">
        <f t="shared" si="23"/>
        <v>Light</v>
      </c>
      <c r="P455" t="str">
        <f>_xlfn.XLOOKUP(Orders_Table[[#This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7">
        <f>INDEX(products!$A$1:$G$49,MATCH($D456,products!$A$1:$A$49,0),MATCH(orders!K$1,products!$A$1:$G$1,0))</f>
        <v>2.5</v>
      </c>
      <c r="L456" s="9">
        <f>INDEX(products!$A$1:$G$49,MATCH($D456,products!$A$1:$A$49,0),MATCH(orders!L$1,products!$A$1:$G$1,0))</f>
        <v>20.584999999999997</v>
      </c>
      <c r="M456" s="9">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7">
        <f>INDEX(products!$A$1:$G$49,MATCH($D457,products!$A$1:$A$49,0),MATCH(orders!K$1,products!$A$1:$G$1,0))</f>
        <v>0.2</v>
      </c>
      <c r="L457" s="9">
        <f>INDEX(products!$A$1:$G$49,MATCH($D457,products!$A$1:$A$49,0),MATCH(orders!L$1,products!$A$1:$G$1,0))</f>
        <v>4.7549999999999999</v>
      </c>
      <c r="M457" s="9">
        <f t="shared" si="21"/>
        <v>9.51</v>
      </c>
      <c r="N457" t="str">
        <f t="shared" si="22"/>
        <v>Liberica</v>
      </c>
      <c r="O457" t="str">
        <f t="shared" si="23"/>
        <v>Light</v>
      </c>
      <c r="P457" t="str">
        <f>_xlfn.XLOOKUP(Orders_Table[[#This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7">
        <f>INDEX(products!$A$1:$G$49,MATCH($D458,products!$A$1:$A$49,0),MATCH(orders!K$1,products!$A$1:$G$1,0))</f>
        <v>2.5</v>
      </c>
      <c r="L458" s="9">
        <f>INDEX(products!$A$1:$G$49,MATCH($D458,products!$A$1:$A$49,0),MATCH(orders!L$1,products!$A$1:$G$1,0))</f>
        <v>20.584999999999997</v>
      </c>
      <c r="M458" s="9">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7">
        <f>INDEX(products!$A$1:$G$49,MATCH($D459,products!$A$1:$A$49,0),MATCH(orders!K$1,products!$A$1:$G$1,0))</f>
        <v>0.5</v>
      </c>
      <c r="L459" s="9">
        <f>INDEX(products!$A$1:$G$49,MATCH($D459,products!$A$1:$A$49,0),MATCH(orders!L$1,products!$A$1:$G$1,0))</f>
        <v>9.51</v>
      </c>
      <c r="M459" s="9">
        <f t="shared" si="21"/>
        <v>47.55</v>
      </c>
      <c r="N459" t="str">
        <f t="shared" si="22"/>
        <v>Liberica</v>
      </c>
      <c r="O459" t="str">
        <f t="shared" si="23"/>
        <v>Light</v>
      </c>
      <c r="P459" t="str">
        <f>_xlfn.XLOOKUP(Orders_Table[[#This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7">
        <f>INDEX(products!$A$1:$G$49,MATCH($D460,products!$A$1:$A$49,0),MATCH(orders!K$1,products!$A$1:$G$1,0))</f>
        <v>1</v>
      </c>
      <c r="L460" s="9">
        <f>INDEX(products!$A$1:$G$49,MATCH($D460,products!$A$1:$A$49,0),MATCH(orders!L$1,products!$A$1:$G$1,0))</f>
        <v>11.25</v>
      </c>
      <c r="M460" s="9">
        <f t="shared" si="21"/>
        <v>45</v>
      </c>
      <c r="N460" t="str">
        <f t="shared" si="22"/>
        <v>Arabica</v>
      </c>
      <c r="O460" t="str">
        <f t="shared" si="23"/>
        <v>Medium</v>
      </c>
      <c r="P460" t="str">
        <f>_xlfn.XLOOKUP(Orders_Table[[#This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7">
        <f>INDEX(products!$A$1:$G$49,MATCH($D461,products!$A$1:$A$49,0),MATCH(orders!K$1,products!$A$1:$G$1,0))</f>
        <v>0.2</v>
      </c>
      <c r="L461" s="9">
        <f>INDEX(products!$A$1:$G$49,MATCH($D461,products!$A$1:$A$49,0),MATCH(orders!L$1,products!$A$1:$G$1,0))</f>
        <v>4.7549999999999999</v>
      </c>
      <c r="M461" s="9">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7">
        <f>INDEX(products!$A$1:$G$49,MATCH($D462,products!$A$1:$A$49,0),MATCH(orders!K$1,products!$A$1:$G$1,0))</f>
        <v>0.5</v>
      </c>
      <c r="L462" s="9">
        <f>INDEX(products!$A$1:$G$49,MATCH($D462,products!$A$1:$A$49,0),MATCH(orders!L$1,products!$A$1:$G$1,0))</f>
        <v>5.3699999999999992</v>
      </c>
      <c r="M462" s="9">
        <f t="shared" si="21"/>
        <v>16.11</v>
      </c>
      <c r="N462" t="str">
        <f t="shared" si="22"/>
        <v>Robusta</v>
      </c>
      <c r="O462" t="str">
        <f t="shared" si="23"/>
        <v>Dark</v>
      </c>
      <c r="P462" t="str">
        <f>_xlfn.XLOOKUP(Orders_Table[[#This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7">
        <f>INDEX(products!$A$1:$G$49,MATCH($D463,products!$A$1:$A$49,0),MATCH(orders!K$1,products!$A$1:$G$1,0))</f>
        <v>0.2</v>
      </c>
      <c r="L463" s="9">
        <f>INDEX(products!$A$1:$G$49,MATCH($D463,products!$A$1:$A$49,0),MATCH(orders!L$1,products!$A$1:$G$1,0))</f>
        <v>2.6849999999999996</v>
      </c>
      <c r="M463" s="9">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7">
        <f>INDEX(products!$A$1:$G$49,MATCH($D464,products!$A$1:$A$49,0),MATCH(orders!K$1,products!$A$1:$G$1,0))</f>
        <v>1</v>
      </c>
      <c r="L464" s="9">
        <f>INDEX(products!$A$1:$G$49,MATCH($D464,products!$A$1:$A$49,0),MATCH(orders!L$1,products!$A$1:$G$1,0))</f>
        <v>9.9499999999999993</v>
      </c>
      <c r="M464" s="9">
        <f t="shared" si="21"/>
        <v>49.75</v>
      </c>
      <c r="N464" t="str">
        <f t="shared" si="22"/>
        <v>Arabica</v>
      </c>
      <c r="O464" t="str">
        <f t="shared" si="23"/>
        <v>Dark</v>
      </c>
      <c r="P464" t="str">
        <f>_xlfn.XLOOKUP(Orders_Table[[#This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7">
        <f>INDEX(products!$A$1:$G$49,MATCH($D465,products!$A$1:$A$49,0),MATCH(orders!K$1,products!$A$1:$G$1,0))</f>
        <v>1</v>
      </c>
      <c r="L465" s="9">
        <f>INDEX(products!$A$1:$G$49,MATCH($D465,products!$A$1:$A$49,0),MATCH(orders!L$1,products!$A$1:$G$1,0))</f>
        <v>13.75</v>
      </c>
      <c r="M465" s="9">
        <f t="shared" si="21"/>
        <v>27.5</v>
      </c>
      <c r="N465" t="str">
        <f t="shared" si="22"/>
        <v>Excelsa</v>
      </c>
      <c r="O465" t="str">
        <f t="shared" si="23"/>
        <v>Medium</v>
      </c>
      <c r="P465" t="str">
        <f>_xlfn.XLOOKUP(Orders_Table[[#This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7">
        <f>INDEX(products!$A$1:$G$49,MATCH($D466,products!$A$1:$A$49,0),MATCH(orders!K$1,products!$A$1:$G$1,0))</f>
        <v>2.5</v>
      </c>
      <c r="L466" s="9">
        <f>INDEX(products!$A$1:$G$49,MATCH($D466,products!$A$1:$A$49,0),MATCH(orders!L$1,products!$A$1:$G$1,0))</f>
        <v>29.784999999999997</v>
      </c>
      <c r="M466" s="9">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7">
        <f>INDEX(products!$A$1:$G$49,MATCH($D467,products!$A$1:$A$49,0),MATCH(orders!K$1,products!$A$1:$G$1,0))</f>
        <v>2.5</v>
      </c>
      <c r="L467" s="9">
        <f>INDEX(products!$A$1:$G$49,MATCH($D467,products!$A$1:$A$49,0),MATCH(orders!L$1,products!$A$1:$G$1,0))</f>
        <v>20.584999999999997</v>
      </c>
      <c r="M467" s="9">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7">
        <f>INDEX(products!$A$1:$G$49,MATCH($D468,products!$A$1:$A$49,0),MATCH(orders!K$1,products!$A$1:$G$1,0))</f>
        <v>0.2</v>
      </c>
      <c r="L468" s="9">
        <f>INDEX(products!$A$1:$G$49,MATCH($D468,products!$A$1:$A$49,0),MATCH(orders!L$1,products!$A$1:$G$1,0))</f>
        <v>2.9849999999999999</v>
      </c>
      <c r="M468" s="9">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7">
        <f>INDEX(products!$A$1:$G$49,MATCH($D469,products!$A$1:$A$49,0),MATCH(orders!K$1,products!$A$1:$G$1,0))</f>
        <v>0.5</v>
      </c>
      <c r="L469" s="9">
        <f>INDEX(products!$A$1:$G$49,MATCH($D469,products!$A$1:$A$49,0),MATCH(orders!L$1,products!$A$1:$G$1,0))</f>
        <v>5.97</v>
      </c>
      <c r="M469" s="9">
        <f t="shared" si="21"/>
        <v>5.97</v>
      </c>
      <c r="N469" t="str">
        <f t="shared" si="22"/>
        <v>Arabica</v>
      </c>
      <c r="O469" t="str">
        <f t="shared" si="23"/>
        <v>Dark</v>
      </c>
      <c r="P469" t="str">
        <f>_xlfn.XLOOKUP(Orders_Table[[#This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7">
        <f>INDEX(products!$A$1:$G$49,MATCH($D470,products!$A$1:$A$49,0),MATCH(orders!K$1,products!$A$1:$G$1,0))</f>
        <v>1</v>
      </c>
      <c r="L470" s="9">
        <f>INDEX(products!$A$1:$G$49,MATCH($D470,products!$A$1:$A$49,0),MATCH(orders!L$1,products!$A$1:$G$1,0))</f>
        <v>13.75</v>
      </c>
      <c r="M470" s="9">
        <f t="shared" si="21"/>
        <v>41.25</v>
      </c>
      <c r="N470" t="str">
        <f t="shared" si="22"/>
        <v>Excelsa</v>
      </c>
      <c r="O470" t="str">
        <f t="shared" si="23"/>
        <v>Medium</v>
      </c>
      <c r="P470" t="str">
        <f>_xlfn.XLOOKUP(Orders_Table[[#This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7">
        <f>INDEX(products!$A$1:$G$49,MATCH($D471,products!$A$1:$A$49,0),MATCH(orders!K$1,products!$A$1:$G$1,0))</f>
        <v>0.2</v>
      </c>
      <c r="L471" s="9">
        <f>INDEX(products!$A$1:$G$49,MATCH($D471,products!$A$1:$A$49,0),MATCH(orders!L$1,products!$A$1:$G$1,0))</f>
        <v>4.4550000000000001</v>
      </c>
      <c r="M471" s="9">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7">
        <f>INDEX(products!$A$1:$G$49,MATCH($D472,products!$A$1:$A$49,0),MATCH(orders!K$1,products!$A$1:$G$1,0))</f>
        <v>0.5</v>
      </c>
      <c r="L472" s="9">
        <f>INDEX(products!$A$1:$G$49,MATCH($D472,products!$A$1:$A$49,0),MATCH(orders!L$1,products!$A$1:$G$1,0))</f>
        <v>6.75</v>
      </c>
      <c r="M472" s="9">
        <f t="shared" si="21"/>
        <v>6.75</v>
      </c>
      <c r="N472" t="str">
        <f t="shared" si="22"/>
        <v>Arabica</v>
      </c>
      <c r="O472" t="str">
        <f t="shared" si="23"/>
        <v>Medium</v>
      </c>
      <c r="P472" t="str">
        <f>_xlfn.XLOOKUP(Orders_Table[[#This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7">
        <f>INDEX(products!$A$1:$G$49,MATCH($D473,products!$A$1:$A$49,0),MATCH(orders!K$1,products!$A$1:$G$1,0))</f>
        <v>2.5</v>
      </c>
      <c r="L473" s="9">
        <f>INDEX(products!$A$1:$G$49,MATCH($D473,products!$A$1:$A$49,0),MATCH(orders!L$1,products!$A$1:$G$1,0))</f>
        <v>33.464999999999996</v>
      </c>
      <c r="M473" s="9">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7">
        <f>INDEX(products!$A$1:$G$49,MATCH($D474,products!$A$1:$A$49,0),MATCH(orders!K$1,products!$A$1:$G$1,0))</f>
        <v>0.2</v>
      </c>
      <c r="L474" s="9">
        <f>INDEX(products!$A$1:$G$49,MATCH($D474,products!$A$1:$A$49,0),MATCH(orders!L$1,products!$A$1:$G$1,0))</f>
        <v>2.9849999999999999</v>
      </c>
      <c r="M474" s="9">
        <f t="shared" si="21"/>
        <v>5.97</v>
      </c>
      <c r="N474" t="str">
        <f t="shared" si="22"/>
        <v>Arabica</v>
      </c>
      <c r="O474" t="str">
        <f t="shared" si="23"/>
        <v>Dark</v>
      </c>
      <c r="P474" t="str">
        <f>_xlfn.XLOOKUP(Orders_Table[[#This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7">
        <f>INDEX(products!$A$1:$G$49,MATCH($D475,products!$A$1:$A$49,0),MATCH(orders!K$1,products!$A$1:$G$1,0))</f>
        <v>1</v>
      </c>
      <c r="L475" s="9">
        <f>INDEX(products!$A$1:$G$49,MATCH($D475,products!$A$1:$A$49,0),MATCH(orders!L$1,products!$A$1:$G$1,0))</f>
        <v>12.95</v>
      </c>
      <c r="M475" s="9">
        <f t="shared" si="21"/>
        <v>25.9</v>
      </c>
      <c r="N475" t="str">
        <f t="shared" si="22"/>
        <v>Arabica</v>
      </c>
      <c r="O475" t="str">
        <f t="shared" si="23"/>
        <v>Light</v>
      </c>
      <c r="P475" t="str">
        <f>_xlfn.XLOOKUP(Orders_Table[[#This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7">
        <f>INDEX(products!$A$1:$G$49,MATCH($D476,products!$A$1:$A$49,0),MATCH(orders!K$1,products!$A$1:$G$1,0))</f>
        <v>2.5</v>
      </c>
      <c r="L476" s="9">
        <f>INDEX(products!$A$1:$G$49,MATCH($D476,products!$A$1:$A$49,0),MATCH(orders!L$1,products!$A$1:$G$1,0))</f>
        <v>31.624999999999996</v>
      </c>
      <c r="M476" s="9">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7">
        <f>INDEX(products!$A$1:$G$49,MATCH($D477,products!$A$1:$A$49,0),MATCH(orders!K$1,products!$A$1:$G$1,0))</f>
        <v>0.2</v>
      </c>
      <c r="L477" s="9">
        <f>INDEX(products!$A$1:$G$49,MATCH($D477,products!$A$1:$A$49,0),MATCH(orders!L$1,products!$A$1:$G$1,0))</f>
        <v>4.3650000000000002</v>
      </c>
      <c r="M477" s="9">
        <f t="shared" si="21"/>
        <v>8.73</v>
      </c>
      <c r="N477" t="str">
        <f t="shared" si="22"/>
        <v>Liberica</v>
      </c>
      <c r="O477" t="str">
        <f t="shared" si="23"/>
        <v>Medium</v>
      </c>
      <c r="P477" t="str">
        <f>_xlfn.XLOOKUP(Orders_Table[[#This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7">
        <f>INDEX(products!$A$1:$G$49,MATCH($D478,products!$A$1:$A$49,0),MATCH(orders!K$1,products!$A$1:$G$1,0))</f>
        <v>0.2</v>
      </c>
      <c r="L478" s="9">
        <f>INDEX(products!$A$1:$G$49,MATCH($D478,products!$A$1:$A$49,0),MATCH(orders!L$1,products!$A$1:$G$1,0))</f>
        <v>4.4550000000000001</v>
      </c>
      <c r="M478" s="9">
        <f t="shared" si="21"/>
        <v>26.73</v>
      </c>
      <c r="N478" t="str">
        <f t="shared" si="22"/>
        <v>Excelsa</v>
      </c>
      <c r="O478" t="str">
        <f t="shared" si="23"/>
        <v>Light</v>
      </c>
      <c r="P478" t="str">
        <f>_xlfn.XLOOKUP(Orders_Table[[#This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7">
        <f>INDEX(products!$A$1:$G$49,MATCH($D479,products!$A$1:$A$49,0),MATCH(orders!K$1,products!$A$1:$G$1,0))</f>
        <v>0.2</v>
      </c>
      <c r="L479" s="9">
        <f>INDEX(products!$A$1:$G$49,MATCH($D479,products!$A$1:$A$49,0),MATCH(orders!L$1,products!$A$1:$G$1,0))</f>
        <v>4.3650000000000002</v>
      </c>
      <c r="M479" s="9">
        <f t="shared" si="21"/>
        <v>26.19</v>
      </c>
      <c r="N479" t="str">
        <f t="shared" si="22"/>
        <v>Liberica</v>
      </c>
      <c r="O479" t="str">
        <f t="shared" si="23"/>
        <v>Medium</v>
      </c>
      <c r="P479" t="str">
        <f>_xlfn.XLOOKUP(Orders_Table[[#This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7">
        <f>INDEX(products!$A$1:$G$49,MATCH($D480,products!$A$1:$A$49,0),MATCH(orders!K$1,products!$A$1:$G$1,0))</f>
        <v>1</v>
      </c>
      <c r="L480" s="9">
        <f>INDEX(products!$A$1:$G$49,MATCH($D480,products!$A$1:$A$49,0),MATCH(orders!L$1,products!$A$1:$G$1,0))</f>
        <v>8.9499999999999993</v>
      </c>
      <c r="M480" s="9">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7">
        <f>INDEX(products!$A$1:$G$49,MATCH($D481,products!$A$1:$A$49,0),MATCH(orders!K$1,products!$A$1:$G$1,0))</f>
        <v>2.5</v>
      </c>
      <c r="L481" s="9">
        <f>INDEX(products!$A$1:$G$49,MATCH($D481,products!$A$1:$A$49,0),MATCH(orders!L$1,products!$A$1:$G$1,0))</f>
        <v>31.624999999999996</v>
      </c>
      <c r="M481" s="9">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7">
        <f>INDEX(products!$A$1:$G$49,MATCH($D482,products!$A$1:$A$49,0),MATCH(orders!K$1,products!$A$1:$G$1,0))</f>
        <v>0.2</v>
      </c>
      <c r="L482" s="9">
        <f>INDEX(products!$A$1:$G$49,MATCH($D482,products!$A$1:$A$49,0),MATCH(orders!L$1,products!$A$1:$G$1,0))</f>
        <v>4.125</v>
      </c>
      <c r="M482" s="9">
        <f t="shared" si="21"/>
        <v>4.125</v>
      </c>
      <c r="N482" t="str">
        <f t="shared" si="22"/>
        <v>Excelsa</v>
      </c>
      <c r="O482" t="str">
        <f t="shared" si="23"/>
        <v>Medium</v>
      </c>
      <c r="P482" t="str">
        <f>_xlfn.XLOOKUP(Orders_Table[[#This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7">
        <f>INDEX(products!$A$1:$G$49,MATCH($D483,products!$A$1:$A$49,0),MATCH(orders!K$1,products!$A$1:$G$1,0))</f>
        <v>1</v>
      </c>
      <c r="L483" s="9">
        <f>INDEX(products!$A$1:$G$49,MATCH($D483,products!$A$1:$A$49,0),MATCH(orders!L$1,products!$A$1:$G$1,0))</f>
        <v>11.95</v>
      </c>
      <c r="M483" s="9">
        <f t="shared" si="21"/>
        <v>23.9</v>
      </c>
      <c r="N483" t="str">
        <f t="shared" si="22"/>
        <v>Robusta</v>
      </c>
      <c r="O483" t="str">
        <f t="shared" si="23"/>
        <v>Light</v>
      </c>
      <c r="P483" t="str">
        <f>_xlfn.XLOOKUP(Orders_Table[[#This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7">
        <f>INDEX(products!$A$1:$G$49,MATCH($D484,products!$A$1:$A$49,0),MATCH(orders!K$1,products!$A$1:$G$1,0))</f>
        <v>2.5</v>
      </c>
      <c r="L484" s="9">
        <f>INDEX(products!$A$1:$G$49,MATCH($D484,products!$A$1:$A$49,0),MATCH(orders!L$1,products!$A$1:$G$1,0))</f>
        <v>27.945</v>
      </c>
      <c r="M484" s="9">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7">
        <f>INDEX(products!$A$1:$G$49,MATCH($D485,products!$A$1:$A$49,0),MATCH(orders!K$1,products!$A$1:$G$1,0))</f>
        <v>2.5</v>
      </c>
      <c r="L485" s="9">
        <f>INDEX(products!$A$1:$G$49,MATCH($D485,products!$A$1:$A$49,0),MATCH(orders!L$1,products!$A$1:$G$1,0))</f>
        <v>29.784999999999997</v>
      </c>
      <c r="M485" s="9">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7">
        <f>INDEX(products!$A$1:$G$49,MATCH($D486,products!$A$1:$A$49,0),MATCH(orders!K$1,products!$A$1:$G$1,0))</f>
        <v>0.5</v>
      </c>
      <c r="L486" s="9">
        <f>INDEX(products!$A$1:$G$49,MATCH($D486,products!$A$1:$A$49,0),MATCH(orders!L$1,products!$A$1:$G$1,0))</f>
        <v>9.51</v>
      </c>
      <c r="M486" s="9">
        <f t="shared" si="21"/>
        <v>57.06</v>
      </c>
      <c r="N486" t="str">
        <f t="shared" si="22"/>
        <v>Liberica</v>
      </c>
      <c r="O486" t="str">
        <f t="shared" si="23"/>
        <v>Light</v>
      </c>
      <c r="P486" t="str">
        <f>_xlfn.XLOOKUP(Orders_Table[[#This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7">
        <f>INDEX(products!$A$1:$G$49,MATCH($D487,products!$A$1:$A$49,0),MATCH(orders!K$1,products!$A$1:$G$1,0))</f>
        <v>0.2</v>
      </c>
      <c r="L487" s="9">
        <f>INDEX(products!$A$1:$G$49,MATCH($D487,products!$A$1:$A$49,0),MATCH(orders!L$1,products!$A$1:$G$1,0))</f>
        <v>3.5849999999999995</v>
      </c>
      <c r="M487" s="9">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7">
        <f>INDEX(products!$A$1:$G$49,MATCH($D488,products!$A$1:$A$49,0),MATCH(orders!K$1,products!$A$1:$G$1,0))</f>
        <v>0.5</v>
      </c>
      <c r="L488" s="9">
        <f>INDEX(products!$A$1:$G$49,MATCH($D488,products!$A$1:$A$49,0),MATCH(orders!L$1,products!$A$1:$G$1,0))</f>
        <v>8.73</v>
      </c>
      <c r="M488" s="9">
        <f t="shared" si="21"/>
        <v>52.38</v>
      </c>
      <c r="N488" t="str">
        <f t="shared" si="22"/>
        <v>Liberica</v>
      </c>
      <c r="O488" t="str">
        <f t="shared" si="23"/>
        <v>Medium</v>
      </c>
      <c r="P488" t="str">
        <f>_xlfn.XLOOKUP(Orders_Table[[#This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7">
        <f>INDEX(products!$A$1:$G$49,MATCH($D489,products!$A$1:$A$49,0),MATCH(orders!K$1,products!$A$1:$G$1,0))</f>
        <v>1</v>
      </c>
      <c r="L489" s="9">
        <f>INDEX(products!$A$1:$G$49,MATCH($D489,products!$A$1:$A$49,0),MATCH(orders!L$1,products!$A$1:$G$1,0))</f>
        <v>12.15</v>
      </c>
      <c r="M489" s="9">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7">
        <f>INDEX(products!$A$1:$G$49,MATCH($D490,products!$A$1:$A$49,0),MATCH(orders!K$1,products!$A$1:$G$1,0))</f>
        <v>0.2</v>
      </c>
      <c r="L490" s="9">
        <f>INDEX(products!$A$1:$G$49,MATCH($D490,products!$A$1:$A$49,0),MATCH(orders!L$1,products!$A$1:$G$1,0))</f>
        <v>2.9849999999999999</v>
      </c>
      <c r="M490" s="9">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7">
        <f>INDEX(products!$A$1:$G$49,MATCH($D491,products!$A$1:$A$49,0),MATCH(orders!K$1,products!$A$1:$G$1,0))</f>
        <v>1</v>
      </c>
      <c r="L491" s="9">
        <f>INDEX(products!$A$1:$G$49,MATCH($D491,products!$A$1:$A$49,0),MATCH(orders!L$1,products!$A$1:$G$1,0))</f>
        <v>15.85</v>
      </c>
      <c r="M491" s="9">
        <f t="shared" si="21"/>
        <v>95.1</v>
      </c>
      <c r="N491" t="str">
        <f t="shared" si="22"/>
        <v>Liberica</v>
      </c>
      <c r="O491" t="str">
        <f t="shared" si="23"/>
        <v>Light</v>
      </c>
      <c r="P491" t="str">
        <f>_xlfn.XLOOKUP(Orders_Table[[#This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7">
        <f>INDEX(products!$A$1:$G$49,MATCH($D492,products!$A$1:$A$49,0),MATCH(orders!K$1,products!$A$1:$G$1,0))</f>
        <v>0.5</v>
      </c>
      <c r="L492" s="9">
        <f>INDEX(products!$A$1:$G$49,MATCH($D492,products!$A$1:$A$49,0),MATCH(orders!L$1,products!$A$1:$G$1,0))</f>
        <v>7.77</v>
      </c>
      <c r="M492" s="9">
        <f t="shared" si="21"/>
        <v>15.54</v>
      </c>
      <c r="N492" t="str">
        <f t="shared" si="22"/>
        <v>Liberica</v>
      </c>
      <c r="O492" t="str">
        <f t="shared" si="23"/>
        <v>Dark</v>
      </c>
      <c r="P492" t="str">
        <f>_xlfn.XLOOKUP(Orders_Table[[#This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7">
        <f>INDEX(products!$A$1:$G$49,MATCH($D493,products!$A$1:$A$49,0),MATCH(orders!K$1,products!$A$1:$G$1,0))</f>
        <v>0.2</v>
      </c>
      <c r="L493" s="9">
        <f>INDEX(products!$A$1:$G$49,MATCH($D493,products!$A$1:$A$49,0),MATCH(orders!L$1,products!$A$1:$G$1,0))</f>
        <v>3.8849999999999998</v>
      </c>
      <c r="M493" s="9">
        <f t="shared" si="21"/>
        <v>23.31</v>
      </c>
      <c r="N493" t="str">
        <f t="shared" si="22"/>
        <v>Liberica</v>
      </c>
      <c r="O493" t="str">
        <f t="shared" si="23"/>
        <v>Dark</v>
      </c>
      <c r="P493" t="str">
        <f>_xlfn.XLOOKUP(Orders_Table[[#This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7">
        <f>INDEX(products!$A$1:$G$49,MATCH($D494,products!$A$1:$A$49,0),MATCH(orders!K$1,products!$A$1:$G$1,0))</f>
        <v>0.2</v>
      </c>
      <c r="L494" s="9">
        <f>INDEX(products!$A$1:$G$49,MATCH($D494,products!$A$1:$A$49,0),MATCH(orders!L$1,products!$A$1:$G$1,0))</f>
        <v>4.125</v>
      </c>
      <c r="M494" s="9">
        <f t="shared" si="21"/>
        <v>4.125</v>
      </c>
      <c r="N494" t="str">
        <f t="shared" si="22"/>
        <v>Excelsa</v>
      </c>
      <c r="O494" t="str">
        <f t="shared" si="23"/>
        <v>Medium</v>
      </c>
      <c r="P494" t="str">
        <f>_xlfn.XLOOKUP(Orders_Table[[#This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7">
        <f>INDEX(products!$A$1:$G$49,MATCH($D495,products!$A$1:$A$49,0),MATCH(orders!K$1,products!$A$1:$G$1,0))</f>
        <v>0.5</v>
      </c>
      <c r="L495" s="9">
        <f>INDEX(products!$A$1:$G$49,MATCH($D495,products!$A$1:$A$49,0),MATCH(orders!L$1,products!$A$1:$G$1,0))</f>
        <v>5.97</v>
      </c>
      <c r="M495" s="9">
        <f t="shared" si="21"/>
        <v>35.82</v>
      </c>
      <c r="N495" t="str">
        <f t="shared" si="22"/>
        <v>Robusta</v>
      </c>
      <c r="O495" t="str">
        <f t="shared" si="23"/>
        <v>Medium</v>
      </c>
      <c r="P495" t="str">
        <f>_xlfn.XLOOKUP(Orders_Table[[#This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7">
        <f>INDEX(products!$A$1:$G$49,MATCH($D496,products!$A$1:$A$49,0),MATCH(orders!K$1,products!$A$1:$G$1,0))</f>
        <v>1</v>
      </c>
      <c r="L496" s="9">
        <f>INDEX(products!$A$1:$G$49,MATCH($D496,products!$A$1:$A$49,0),MATCH(orders!L$1,products!$A$1:$G$1,0))</f>
        <v>15.85</v>
      </c>
      <c r="M496" s="9">
        <f t="shared" si="21"/>
        <v>31.7</v>
      </c>
      <c r="N496" t="str">
        <f t="shared" si="22"/>
        <v>Liberica</v>
      </c>
      <c r="O496" t="str">
        <f t="shared" si="23"/>
        <v>Light</v>
      </c>
      <c r="P496" t="str">
        <f>_xlfn.XLOOKUP(Orders_Table[[#This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7">
        <f>INDEX(products!$A$1:$G$49,MATCH($D497,products!$A$1:$A$49,0),MATCH(orders!K$1,products!$A$1:$G$1,0))</f>
        <v>1</v>
      </c>
      <c r="L497" s="9">
        <f>INDEX(products!$A$1:$G$49,MATCH($D497,products!$A$1:$A$49,0),MATCH(orders!L$1,products!$A$1:$G$1,0))</f>
        <v>15.85</v>
      </c>
      <c r="M497" s="9">
        <f t="shared" si="21"/>
        <v>79.25</v>
      </c>
      <c r="N497" t="str">
        <f t="shared" si="22"/>
        <v>Liberica</v>
      </c>
      <c r="O497" t="str">
        <f t="shared" si="23"/>
        <v>Light</v>
      </c>
      <c r="P497" t="str">
        <f>_xlfn.XLOOKUP(Orders_Table[[#This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7">
        <f>INDEX(products!$A$1:$G$49,MATCH($D498,products!$A$1:$A$49,0),MATCH(orders!K$1,products!$A$1:$G$1,0))</f>
        <v>0.2</v>
      </c>
      <c r="L498" s="9">
        <f>INDEX(products!$A$1:$G$49,MATCH($D498,products!$A$1:$A$49,0),MATCH(orders!L$1,products!$A$1:$G$1,0))</f>
        <v>3.645</v>
      </c>
      <c r="M498" s="9">
        <f t="shared" si="21"/>
        <v>10.935</v>
      </c>
      <c r="N498" t="str">
        <f t="shared" si="22"/>
        <v>Excelsa</v>
      </c>
      <c r="O498" t="str">
        <f t="shared" si="23"/>
        <v>Dark</v>
      </c>
      <c r="P498" t="str">
        <f>_xlfn.XLOOKUP(Orders_Table[[#This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7">
        <f>INDEX(products!$A$1:$G$49,MATCH($D499,products!$A$1:$A$49,0),MATCH(orders!K$1,products!$A$1:$G$1,0))</f>
        <v>1</v>
      </c>
      <c r="L499" s="9">
        <f>INDEX(products!$A$1:$G$49,MATCH($D499,products!$A$1:$A$49,0),MATCH(orders!L$1,products!$A$1:$G$1,0))</f>
        <v>9.9499999999999993</v>
      </c>
      <c r="M499" s="9">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7">
        <f>INDEX(products!$A$1:$G$49,MATCH($D500,products!$A$1:$A$49,0),MATCH(orders!K$1,products!$A$1:$G$1,0))</f>
        <v>1</v>
      </c>
      <c r="L500" s="9">
        <f>INDEX(products!$A$1:$G$49,MATCH($D500,products!$A$1:$A$49,0),MATCH(orders!L$1,products!$A$1:$G$1,0))</f>
        <v>9.9499999999999993</v>
      </c>
      <c r="M500" s="9">
        <f t="shared" si="21"/>
        <v>49.75</v>
      </c>
      <c r="N500" t="str">
        <f t="shared" si="22"/>
        <v>Robusta</v>
      </c>
      <c r="O500" t="str">
        <f t="shared" si="23"/>
        <v>Medium</v>
      </c>
      <c r="P500" t="str">
        <f>_xlfn.XLOOKUP(Orders_Table[[#This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7">
        <f>INDEX(products!$A$1:$G$49,MATCH($D501,products!$A$1:$A$49,0),MATCH(orders!K$1,products!$A$1:$G$1,0))</f>
        <v>0.2</v>
      </c>
      <c r="L501" s="9">
        <f>INDEX(products!$A$1:$G$49,MATCH($D501,products!$A$1:$A$49,0),MATCH(orders!L$1,products!$A$1:$G$1,0))</f>
        <v>2.6849999999999996</v>
      </c>
      <c r="M501" s="9">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7">
        <f>INDEX(products!$A$1:$G$49,MATCH($D502,products!$A$1:$A$49,0),MATCH(orders!K$1,products!$A$1:$G$1,0))</f>
        <v>1</v>
      </c>
      <c r="L502" s="9">
        <f>INDEX(products!$A$1:$G$49,MATCH($D502,products!$A$1:$A$49,0),MATCH(orders!L$1,products!$A$1:$G$1,0))</f>
        <v>11.95</v>
      </c>
      <c r="M502" s="9">
        <f t="shared" si="21"/>
        <v>47.8</v>
      </c>
      <c r="N502" t="str">
        <f t="shared" si="22"/>
        <v>Robusta</v>
      </c>
      <c r="O502" t="str">
        <f t="shared" si="23"/>
        <v>Light</v>
      </c>
      <c r="P502" t="str">
        <f>_xlfn.XLOOKUP(Orders_Table[[#This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7">
        <f>INDEX(products!$A$1:$G$49,MATCH($D503,products!$A$1:$A$49,0),MATCH(orders!K$1,products!$A$1:$G$1,0))</f>
        <v>0.2</v>
      </c>
      <c r="L503" s="9">
        <f>INDEX(products!$A$1:$G$49,MATCH($D503,products!$A$1:$A$49,0),MATCH(orders!L$1,products!$A$1:$G$1,0))</f>
        <v>2.9849999999999999</v>
      </c>
      <c r="M503" s="9">
        <f t="shared" si="21"/>
        <v>11.94</v>
      </c>
      <c r="N503" t="str">
        <f t="shared" si="22"/>
        <v>Robusta</v>
      </c>
      <c r="O503" t="str">
        <f t="shared" si="23"/>
        <v>Medium</v>
      </c>
      <c r="P503" t="str">
        <f>_xlfn.XLOOKUP(Orders_Table[[#This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7">
        <f>INDEX(products!$A$1:$G$49,MATCH($D504,products!$A$1:$A$49,0),MATCH(orders!K$1,products!$A$1:$G$1,0))</f>
        <v>0.2</v>
      </c>
      <c r="L504" s="9">
        <f>INDEX(products!$A$1:$G$49,MATCH($D504,products!$A$1:$A$49,0),MATCH(orders!L$1,products!$A$1:$G$1,0))</f>
        <v>4.125</v>
      </c>
      <c r="M504" s="9">
        <f t="shared" si="21"/>
        <v>16.5</v>
      </c>
      <c r="N504" t="str">
        <f t="shared" si="22"/>
        <v>Excelsa</v>
      </c>
      <c r="O504" t="str">
        <f t="shared" si="23"/>
        <v>Medium</v>
      </c>
      <c r="P504" t="str">
        <f>_xlfn.XLOOKUP(Orders_Table[[#This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7">
        <f>INDEX(products!$A$1:$G$49,MATCH($D505,products!$A$1:$A$49,0),MATCH(orders!K$1,products!$A$1:$G$1,0))</f>
        <v>1</v>
      </c>
      <c r="L505" s="9">
        <f>INDEX(products!$A$1:$G$49,MATCH($D505,products!$A$1:$A$49,0),MATCH(orders!L$1,products!$A$1:$G$1,0))</f>
        <v>12.95</v>
      </c>
      <c r="M505" s="9">
        <f t="shared" si="21"/>
        <v>51.8</v>
      </c>
      <c r="N505" t="str">
        <f t="shared" si="22"/>
        <v>Liberica</v>
      </c>
      <c r="O505" t="str">
        <f t="shared" si="23"/>
        <v>Dark</v>
      </c>
      <c r="P505" t="str">
        <f>_xlfn.XLOOKUP(Orders_Table[[#This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7">
        <f>INDEX(products!$A$1:$G$49,MATCH($D506,products!$A$1:$A$49,0),MATCH(orders!K$1,products!$A$1:$G$1,0))</f>
        <v>0.2</v>
      </c>
      <c r="L506" s="9">
        <f>INDEX(products!$A$1:$G$49,MATCH($D506,products!$A$1:$A$49,0),MATCH(orders!L$1,products!$A$1:$G$1,0))</f>
        <v>4.7549999999999999</v>
      </c>
      <c r="M506" s="9">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7">
        <f>INDEX(products!$A$1:$G$49,MATCH($D507,products!$A$1:$A$49,0),MATCH(orders!K$1,products!$A$1:$G$1,0))</f>
        <v>0.2</v>
      </c>
      <c r="L507" s="9">
        <f>INDEX(products!$A$1:$G$49,MATCH($D507,products!$A$1:$A$49,0),MATCH(orders!L$1,products!$A$1:$G$1,0))</f>
        <v>4.3650000000000002</v>
      </c>
      <c r="M507" s="9">
        <f t="shared" si="21"/>
        <v>26.19</v>
      </c>
      <c r="N507" t="str">
        <f t="shared" si="22"/>
        <v>Liberica</v>
      </c>
      <c r="O507" t="str">
        <f t="shared" si="23"/>
        <v>Medium</v>
      </c>
      <c r="P507" t="str">
        <f>_xlfn.XLOOKUP(Orders_Table[[#This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7">
        <f>INDEX(products!$A$1:$G$49,MATCH($D508,products!$A$1:$A$49,0),MATCH(orders!K$1,products!$A$1:$G$1,0))</f>
        <v>1</v>
      </c>
      <c r="L508" s="9">
        <f>INDEX(products!$A$1:$G$49,MATCH($D508,products!$A$1:$A$49,0),MATCH(orders!L$1,products!$A$1:$G$1,0))</f>
        <v>12.95</v>
      </c>
      <c r="M508" s="9">
        <f t="shared" si="21"/>
        <v>25.9</v>
      </c>
      <c r="N508" t="str">
        <f t="shared" si="22"/>
        <v>Arabica</v>
      </c>
      <c r="O508" t="str">
        <f t="shared" si="23"/>
        <v>Light</v>
      </c>
      <c r="P508" t="str">
        <f>_xlfn.XLOOKUP(Orders_Table[[#This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7">
        <f>INDEX(products!$A$1:$G$49,MATCH($D509,products!$A$1:$A$49,0),MATCH(orders!K$1,products!$A$1:$G$1,0))</f>
        <v>2.5</v>
      </c>
      <c r="L509" s="9">
        <f>INDEX(products!$A$1:$G$49,MATCH($D509,products!$A$1:$A$49,0),MATCH(orders!L$1,products!$A$1:$G$1,0))</f>
        <v>29.784999999999997</v>
      </c>
      <c r="M509" s="9">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7">
        <f>INDEX(products!$A$1:$G$49,MATCH($D510,products!$A$1:$A$49,0),MATCH(orders!K$1,products!$A$1:$G$1,0))</f>
        <v>0.5</v>
      </c>
      <c r="L510" s="9">
        <f>INDEX(products!$A$1:$G$49,MATCH($D510,products!$A$1:$A$49,0),MATCH(orders!L$1,products!$A$1:$G$1,0))</f>
        <v>7.77</v>
      </c>
      <c r="M510" s="9">
        <f t="shared" si="21"/>
        <v>46.62</v>
      </c>
      <c r="N510" t="str">
        <f t="shared" si="22"/>
        <v>Liberica</v>
      </c>
      <c r="O510" t="str">
        <f t="shared" si="23"/>
        <v>Dark</v>
      </c>
      <c r="P510" t="str">
        <f>_xlfn.XLOOKUP(Orders_Table[[#This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7">
        <f>INDEX(products!$A$1:$G$49,MATCH($D511,products!$A$1:$A$49,0),MATCH(orders!K$1,products!$A$1:$G$1,0))</f>
        <v>1</v>
      </c>
      <c r="L511" s="9">
        <f>INDEX(products!$A$1:$G$49,MATCH($D511,products!$A$1:$A$49,0),MATCH(orders!L$1,products!$A$1:$G$1,0))</f>
        <v>9.9499999999999993</v>
      </c>
      <c r="M511" s="9">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7">
        <f>INDEX(products!$A$1:$G$49,MATCH($D512,products!$A$1:$A$49,0),MATCH(orders!K$1,products!$A$1:$G$1,0))</f>
        <v>0.2</v>
      </c>
      <c r="L512" s="9">
        <f>INDEX(products!$A$1:$G$49,MATCH($D512,products!$A$1:$A$49,0),MATCH(orders!L$1,products!$A$1:$G$1,0))</f>
        <v>3.5849999999999995</v>
      </c>
      <c r="M512" s="9">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7">
        <f>INDEX(products!$A$1:$G$49,MATCH($D513,products!$A$1:$A$49,0),MATCH(orders!K$1,products!$A$1:$G$1,0))</f>
        <v>0.2</v>
      </c>
      <c r="L513" s="9">
        <f>INDEX(products!$A$1:$G$49,MATCH($D513,products!$A$1:$A$49,0),MATCH(orders!L$1,products!$A$1:$G$1,0))</f>
        <v>3.375</v>
      </c>
      <c r="M513" s="9">
        <f t="shared" si="21"/>
        <v>13.5</v>
      </c>
      <c r="N513" t="str">
        <f t="shared" si="22"/>
        <v>Arabica</v>
      </c>
      <c r="O513" t="str">
        <f t="shared" si="23"/>
        <v>Medium</v>
      </c>
      <c r="P513" t="str">
        <f>_xlfn.XLOOKUP(Orders_Table[[#This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7">
        <f>INDEX(products!$A$1:$G$49,MATCH($D514,products!$A$1:$A$49,0),MATCH(orders!K$1,products!$A$1:$G$1,0))</f>
        <v>1</v>
      </c>
      <c r="L514" s="9">
        <f>INDEX(products!$A$1:$G$49,MATCH($D514,products!$A$1:$A$49,0),MATCH(orders!L$1,products!$A$1:$G$1,0))</f>
        <v>15.85</v>
      </c>
      <c r="M514" s="9">
        <f t="shared" si="21"/>
        <v>47.55</v>
      </c>
      <c r="N514" t="str">
        <f t="shared" si="22"/>
        <v>Liberica</v>
      </c>
      <c r="O514" t="str">
        <f t="shared" si="23"/>
        <v>Light</v>
      </c>
      <c r="P514" t="str">
        <f>_xlfn.XLOOKUP(Orders_Table[[#This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7">
        <f>INDEX(products!$A$1:$G$49,MATCH($D515,products!$A$1:$A$49,0),MATCH(orders!K$1,products!$A$1:$G$1,0))</f>
        <v>1</v>
      </c>
      <c r="L515" s="9">
        <f>INDEX(products!$A$1:$G$49,MATCH($D515,products!$A$1:$A$49,0),MATCH(orders!L$1,products!$A$1:$G$1,0))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7">
        <f>INDEX(products!$A$1:$G$49,MATCH($D516,products!$A$1:$A$49,0),MATCH(orders!K$1,products!$A$1:$G$1,0))</f>
        <v>0.2</v>
      </c>
      <c r="L516" s="9">
        <f>INDEX(products!$A$1:$G$49,MATCH($D516,products!$A$1:$A$49,0),MATCH(orders!L$1,products!$A$1:$G$1,0))</f>
        <v>4.3650000000000002</v>
      </c>
      <c r="M516" s="9">
        <f t="shared" si="24"/>
        <v>26.19</v>
      </c>
      <c r="N516" t="str">
        <f t="shared" si="25"/>
        <v>Liberica</v>
      </c>
      <c r="O516" t="str">
        <f t="shared" si="26"/>
        <v>Medium</v>
      </c>
      <c r="P516" t="str">
        <f>_xlfn.XLOOKUP(Orders_Table[[#This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7">
        <f>INDEX(products!$A$1:$G$49,MATCH($D517,products!$A$1:$A$49,0),MATCH(orders!K$1,products!$A$1:$G$1,0))</f>
        <v>0.5</v>
      </c>
      <c r="L517" s="9">
        <f>INDEX(products!$A$1:$G$49,MATCH($D517,products!$A$1:$A$49,0),MATCH(orders!L$1,products!$A$1:$G$1,0))</f>
        <v>7.169999999999999</v>
      </c>
      <c r="M517" s="9">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7">
        <f>INDEX(products!$A$1:$G$49,MATCH($D518,products!$A$1:$A$49,0),MATCH(orders!K$1,products!$A$1:$G$1,0))</f>
        <v>2.5</v>
      </c>
      <c r="L518" s="9">
        <f>INDEX(products!$A$1:$G$49,MATCH($D518,products!$A$1:$A$49,0),MATCH(orders!L$1,products!$A$1:$G$1,0))</f>
        <v>20.584999999999997</v>
      </c>
      <c r="M518" s="9">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7">
        <f>INDEX(products!$A$1:$G$49,MATCH($D519,products!$A$1:$A$49,0),MATCH(orders!K$1,products!$A$1:$G$1,0))</f>
        <v>0.2</v>
      </c>
      <c r="L519" s="9">
        <f>INDEX(products!$A$1:$G$49,MATCH($D519,products!$A$1:$A$49,0),MATCH(orders!L$1,products!$A$1:$G$1,0))</f>
        <v>3.8849999999999998</v>
      </c>
      <c r="M519" s="9">
        <f t="shared" si="24"/>
        <v>7.77</v>
      </c>
      <c r="N519" t="str">
        <f t="shared" si="25"/>
        <v>Liberica</v>
      </c>
      <c r="O519" t="str">
        <f t="shared" si="26"/>
        <v>Dark</v>
      </c>
      <c r="P519" t="str">
        <f>_xlfn.XLOOKUP(Orders_Table[[#This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7">
        <f>INDEX(products!$A$1:$G$49,MATCH($D520,products!$A$1:$A$49,0),MATCH(orders!K$1,products!$A$1:$G$1,0))</f>
        <v>2.5</v>
      </c>
      <c r="L520" s="9">
        <f>INDEX(products!$A$1:$G$49,MATCH($D520,products!$A$1:$A$49,0),MATCH(orders!L$1,products!$A$1:$G$1,0))</f>
        <v>27.945</v>
      </c>
      <c r="M520" s="9">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7">
        <f>INDEX(products!$A$1:$G$49,MATCH($D521,products!$A$1:$A$49,0),MATCH(orders!K$1,products!$A$1:$G$1,0))</f>
        <v>0.5</v>
      </c>
      <c r="L521" s="9">
        <f>INDEX(products!$A$1:$G$49,MATCH($D521,products!$A$1:$A$49,0),MATCH(orders!L$1,products!$A$1:$G$1,0))</f>
        <v>5.97</v>
      </c>
      <c r="M521" s="9">
        <f t="shared" si="24"/>
        <v>11.94</v>
      </c>
      <c r="N521" t="str">
        <f t="shared" si="25"/>
        <v>Arabica</v>
      </c>
      <c r="O521" t="str">
        <f t="shared" si="26"/>
        <v>Dark</v>
      </c>
      <c r="P521" t="str">
        <f>_xlfn.XLOOKUP(Orders_Table[[#This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7">
        <f>INDEX(products!$A$1:$G$49,MATCH($D522,products!$A$1:$A$49,0),MATCH(orders!K$1,products!$A$1:$G$1,0))</f>
        <v>0.2</v>
      </c>
      <c r="L522" s="9">
        <f>INDEX(products!$A$1:$G$49,MATCH($D522,products!$A$1:$A$49,0),MATCH(orders!L$1,products!$A$1:$G$1,0))</f>
        <v>3.8849999999999998</v>
      </c>
      <c r="M522" s="9">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7">
        <f>INDEX(products!$A$1:$G$49,MATCH($D523,products!$A$1:$A$49,0),MATCH(orders!K$1,products!$A$1:$G$1,0))</f>
        <v>1</v>
      </c>
      <c r="L523" s="9">
        <f>INDEX(products!$A$1:$G$49,MATCH($D523,products!$A$1:$A$49,0),MATCH(orders!L$1,products!$A$1:$G$1,0))</f>
        <v>9.9499999999999993</v>
      </c>
      <c r="M523" s="9">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7">
        <f>INDEX(products!$A$1:$G$49,MATCH($D524,products!$A$1:$A$49,0),MATCH(orders!K$1,products!$A$1:$G$1,0))</f>
        <v>0.5</v>
      </c>
      <c r="L524" s="9">
        <f>INDEX(products!$A$1:$G$49,MATCH($D524,products!$A$1:$A$49,0),MATCH(orders!L$1,products!$A$1:$G$1,0))</f>
        <v>5.97</v>
      </c>
      <c r="M524" s="9">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7">
        <f>INDEX(products!$A$1:$G$49,MATCH($D525,products!$A$1:$A$49,0),MATCH(orders!K$1,products!$A$1:$G$1,0))</f>
        <v>2.5</v>
      </c>
      <c r="L525" s="9">
        <f>INDEX(products!$A$1:$G$49,MATCH($D525,products!$A$1:$A$49,0),MATCH(orders!L$1,products!$A$1:$G$1,0))</f>
        <v>29.784999999999997</v>
      </c>
      <c r="M525" s="9">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7">
        <f>INDEX(products!$A$1:$G$49,MATCH($D526,products!$A$1:$A$49,0),MATCH(orders!K$1,products!$A$1:$G$1,0))</f>
        <v>2.5</v>
      </c>
      <c r="L526" s="9">
        <f>INDEX(products!$A$1:$G$49,MATCH($D526,products!$A$1:$A$49,0),MATCH(orders!L$1,products!$A$1:$G$1,0))</f>
        <v>36.454999999999998</v>
      </c>
      <c r="M526" s="9">
        <f t="shared" si="24"/>
        <v>72.91</v>
      </c>
      <c r="N526" t="str">
        <f t="shared" si="25"/>
        <v>Liberica</v>
      </c>
      <c r="O526" t="str">
        <f t="shared" si="26"/>
        <v>Light</v>
      </c>
      <c r="P526" t="str">
        <f>_xlfn.XLOOKUP(Orders_Table[[#This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7">
        <f>INDEX(products!$A$1:$G$49,MATCH($D527,products!$A$1:$A$49,0),MATCH(orders!K$1,products!$A$1:$G$1,0))</f>
        <v>0.2</v>
      </c>
      <c r="L527" s="9">
        <f>INDEX(products!$A$1:$G$49,MATCH($D527,products!$A$1:$A$49,0),MATCH(orders!L$1,products!$A$1:$G$1,0))</f>
        <v>2.6849999999999996</v>
      </c>
      <c r="M527" s="9">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7">
        <f>INDEX(products!$A$1:$G$49,MATCH($D528,products!$A$1:$A$49,0),MATCH(orders!K$1,products!$A$1:$G$1,0))</f>
        <v>2.5</v>
      </c>
      <c r="L528" s="9">
        <f>INDEX(products!$A$1:$G$49,MATCH($D528,products!$A$1:$A$49,0),MATCH(orders!L$1,products!$A$1:$G$1,0))</f>
        <v>31.624999999999996</v>
      </c>
      <c r="M528" s="9">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7">
        <f>INDEX(products!$A$1:$G$49,MATCH($D529,products!$A$1:$A$49,0),MATCH(orders!K$1,products!$A$1:$G$1,0))</f>
        <v>0.5</v>
      </c>
      <c r="L529" s="9">
        <f>INDEX(products!$A$1:$G$49,MATCH($D529,products!$A$1:$A$49,0),MATCH(orders!L$1,products!$A$1:$G$1,0))</f>
        <v>8.25</v>
      </c>
      <c r="M529" s="9">
        <f t="shared" si="24"/>
        <v>41.25</v>
      </c>
      <c r="N529" t="str">
        <f t="shared" si="25"/>
        <v>Excelsa</v>
      </c>
      <c r="O529" t="str">
        <f t="shared" si="26"/>
        <v>Medium</v>
      </c>
      <c r="P529" t="str">
        <f>_xlfn.XLOOKUP(Orders_Table[[#This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7">
        <f>INDEX(products!$A$1:$G$49,MATCH($D530,products!$A$1:$A$49,0),MATCH(orders!K$1,products!$A$1:$G$1,0))</f>
        <v>0.5</v>
      </c>
      <c r="L530" s="9">
        <f>INDEX(products!$A$1:$G$49,MATCH($D530,products!$A$1:$A$49,0),MATCH(orders!L$1,products!$A$1:$G$1,0))</f>
        <v>8.91</v>
      </c>
      <c r="M530" s="9">
        <f t="shared" si="24"/>
        <v>53.46</v>
      </c>
      <c r="N530" t="str">
        <f t="shared" si="25"/>
        <v>Excelsa</v>
      </c>
      <c r="O530" t="str">
        <f t="shared" si="26"/>
        <v>Light</v>
      </c>
      <c r="P530" t="str">
        <f>_xlfn.XLOOKUP(Orders_Table[[#This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7">
        <f>INDEX(products!$A$1:$G$49,MATCH($D531,products!$A$1:$A$49,0),MATCH(orders!K$1,products!$A$1:$G$1,0))</f>
        <v>1</v>
      </c>
      <c r="L531" s="9">
        <f>INDEX(products!$A$1:$G$49,MATCH($D531,products!$A$1:$A$49,0),MATCH(orders!L$1,products!$A$1:$G$1,0))</f>
        <v>9.9499999999999993</v>
      </c>
      <c r="M531" s="9">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7">
        <f>INDEX(products!$A$1:$G$49,MATCH($D532,products!$A$1:$A$49,0),MATCH(orders!K$1,products!$A$1:$G$1,0))</f>
        <v>1</v>
      </c>
      <c r="L532" s="9">
        <f>INDEX(products!$A$1:$G$49,MATCH($D532,products!$A$1:$A$49,0),MATCH(orders!L$1,products!$A$1:$G$1,0))</f>
        <v>9.9499999999999993</v>
      </c>
      <c r="M532" s="9">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7">
        <f>INDEX(products!$A$1:$G$49,MATCH($D533,products!$A$1:$A$49,0),MATCH(orders!K$1,products!$A$1:$G$1,0))</f>
        <v>1</v>
      </c>
      <c r="L533" s="9">
        <f>INDEX(products!$A$1:$G$49,MATCH($D533,products!$A$1:$A$49,0),MATCH(orders!L$1,products!$A$1:$G$1,0))</f>
        <v>8.9499999999999993</v>
      </c>
      <c r="M533" s="9">
        <f t="shared" si="24"/>
        <v>44.75</v>
      </c>
      <c r="N533" t="str">
        <f t="shared" si="25"/>
        <v>Robusta</v>
      </c>
      <c r="O533" t="str">
        <f t="shared" si="26"/>
        <v>Dark</v>
      </c>
      <c r="P533" t="str">
        <f>_xlfn.XLOOKUP(Orders_Table[[#This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7">
        <f>INDEX(products!$A$1:$G$49,MATCH($D534,products!$A$1:$A$49,0),MATCH(orders!K$1,products!$A$1:$G$1,0))</f>
        <v>0.5</v>
      </c>
      <c r="L534" s="9">
        <f>INDEX(products!$A$1:$G$49,MATCH($D534,products!$A$1:$A$49,0),MATCH(orders!L$1,products!$A$1:$G$1,0))</f>
        <v>8.25</v>
      </c>
      <c r="M534" s="9">
        <f t="shared" si="24"/>
        <v>16.5</v>
      </c>
      <c r="N534" t="str">
        <f t="shared" si="25"/>
        <v>Excelsa</v>
      </c>
      <c r="O534" t="str">
        <f t="shared" si="26"/>
        <v>Medium</v>
      </c>
      <c r="P534" t="str">
        <f>_xlfn.XLOOKUP(Orders_Table[[#This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7">
        <f>INDEX(products!$A$1:$G$49,MATCH($D535,products!$A$1:$A$49,0),MATCH(orders!K$1,products!$A$1:$G$1,0))</f>
        <v>0.5</v>
      </c>
      <c r="L535" s="9">
        <f>INDEX(products!$A$1:$G$49,MATCH($D535,products!$A$1:$A$49,0),MATCH(orders!L$1,products!$A$1:$G$1,0))</f>
        <v>5.3699999999999992</v>
      </c>
      <c r="M535" s="9">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7">
        <f>INDEX(products!$A$1:$G$49,MATCH($D536,products!$A$1:$A$49,0),MATCH(orders!K$1,products!$A$1:$G$1,0))</f>
        <v>2.5</v>
      </c>
      <c r="L536" s="9">
        <f>INDEX(products!$A$1:$G$49,MATCH($D536,products!$A$1:$A$49,0),MATCH(orders!L$1,products!$A$1:$G$1,0))</f>
        <v>22.884999999999998</v>
      </c>
      <c r="M536" s="9">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7">
        <f>INDEX(products!$A$1:$G$49,MATCH($D537,products!$A$1:$A$49,0),MATCH(orders!K$1,products!$A$1:$G$1,0))</f>
        <v>0.2</v>
      </c>
      <c r="L537" s="9">
        <f>INDEX(products!$A$1:$G$49,MATCH($D537,products!$A$1:$A$49,0),MATCH(orders!L$1,products!$A$1:$G$1,0))</f>
        <v>4.7549999999999999</v>
      </c>
      <c r="M537" s="9">
        <f t="shared" si="24"/>
        <v>9.51</v>
      </c>
      <c r="N537" t="str">
        <f t="shared" si="25"/>
        <v>Liberica</v>
      </c>
      <c r="O537" t="str">
        <f t="shared" si="26"/>
        <v>Light</v>
      </c>
      <c r="P537" t="str">
        <f>_xlfn.XLOOKUP(Orders_Table[[#This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7">
        <f>INDEX(products!$A$1:$G$49,MATCH($D538,products!$A$1:$A$49,0),MATCH(orders!K$1,products!$A$1:$G$1,0))</f>
        <v>0.2</v>
      </c>
      <c r="L538" s="9">
        <f>INDEX(products!$A$1:$G$49,MATCH($D538,products!$A$1:$A$49,0),MATCH(orders!L$1,products!$A$1:$G$1,0))</f>
        <v>2.6849999999999996</v>
      </c>
      <c r="M538" s="9">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7">
        <f>INDEX(products!$A$1:$G$49,MATCH($D539,products!$A$1:$A$49,0),MATCH(orders!K$1,products!$A$1:$G$1,0))</f>
        <v>2.5</v>
      </c>
      <c r="L539" s="9">
        <f>INDEX(products!$A$1:$G$49,MATCH($D539,products!$A$1:$A$49,0),MATCH(orders!L$1,products!$A$1:$G$1,0))</f>
        <v>27.945</v>
      </c>
      <c r="M539" s="9">
        <f t="shared" si="24"/>
        <v>111.78</v>
      </c>
      <c r="N539" t="str">
        <f t="shared" si="25"/>
        <v>Excelsa</v>
      </c>
      <c r="O539" t="str">
        <f t="shared" si="26"/>
        <v>Dark</v>
      </c>
      <c r="P539" t="str">
        <f>_xlfn.XLOOKUP(Orders_Table[[#This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7">
        <f>INDEX(products!$A$1:$G$49,MATCH($D540,products!$A$1:$A$49,0),MATCH(orders!K$1,products!$A$1:$G$1,0))</f>
        <v>0.2</v>
      </c>
      <c r="L540" s="9">
        <f>INDEX(products!$A$1:$G$49,MATCH($D540,products!$A$1:$A$49,0),MATCH(orders!L$1,products!$A$1:$G$1,0))</f>
        <v>2.6849999999999996</v>
      </c>
      <c r="M540" s="9">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7">
        <f>INDEX(products!$A$1:$G$49,MATCH($D541,products!$A$1:$A$49,0),MATCH(orders!K$1,products!$A$1:$G$1,0))</f>
        <v>0.5</v>
      </c>
      <c r="L541" s="9">
        <f>INDEX(products!$A$1:$G$49,MATCH($D541,products!$A$1:$A$49,0),MATCH(orders!L$1,products!$A$1:$G$1,0))</f>
        <v>5.3699999999999992</v>
      </c>
      <c r="M541" s="9">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7">
        <f>INDEX(products!$A$1:$G$49,MATCH($D542,products!$A$1:$A$49,0),MATCH(orders!K$1,products!$A$1:$G$1,0))</f>
        <v>1</v>
      </c>
      <c r="L542" s="9">
        <f>INDEX(products!$A$1:$G$49,MATCH($D542,products!$A$1:$A$49,0),MATCH(orders!L$1,products!$A$1:$G$1,0))</f>
        <v>15.85</v>
      </c>
      <c r="M542" s="9">
        <f t="shared" si="24"/>
        <v>63.4</v>
      </c>
      <c r="N542" t="str">
        <f t="shared" si="25"/>
        <v>Liberica</v>
      </c>
      <c r="O542" t="str">
        <f t="shared" si="26"/>
        <v>Light</v>
      </c>
      <c r="P542" t="str">
        <f>_xlfn.XLOOKUP(Orders_Table[[#This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7">
        <f>INDEX(products!$A$1:$G$49,MATCH($D543,products!$A$1:$A$49,0),MATCH(orders!K$1,products!$A$1:$G$1,0))</f>
        <v>2.5</v>
      </c>
      <c r="L543" s="9">
        <f>INDEX(products!$A$1:$G$49,MATCH($D543,products!$A$1:$A$49,0),MATCH(orders!L$1,products!$A$1:$G$1,0))</f>
        <v>22.884999999999998</v>
      </c>
      <c r="M543" s="9">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7">
        <f>INDEX(products!$A$1:$G$49,MATCH($D544,products!$A$1:$A$49,0),MATCH(orders!K$1,products!$A$1:$G$1,0))</f>
        <v>2.5</v>
      </c>
      <c r="L544" s="9">
        <f>INDEX(products!$A$1:$G$49,MATCH($D544,products!$A$1:$A$49,0),MATCH(orders!L$1,products!$A$1:$G$1,0))</f>
        <v>25.874999999999996</v>
      </c>
      <c r="M544" s="9">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7">
        <f>INDEX(products!$A$1:$G$49,MATCH($D545,products!$A$1:$A$49,0),MATCH(orders!K$1,products!$A$1:$G$1,0))</f>
        <v>2.5</v>
      </c>
      <c r="L545" s="9">
        <f>INDEX(products!$A$1:$G$49,MATCH($D545,products!$A$1:$A$49,0),MATCH(orders!L$1,products!$A$1:$G$1,0))</f>
        <v>27.484999999999996</v>
      </c>
      <c r="M545" s="9">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7">
        <f>INDEX(products!$A$1:$G$49,MATCH($D546,products!$A$1:$A$49,0),MATCH(orders!K$1,products!$A$1:$G$1,0))</f>
        <v>0.5</v>
      </c>
      <c r="L546" s="9">
        <f>INDEX(products!$A$1:$G$49,MATCH($D546,products!$A$1:$A$49,0),MATCH(orders!L$1,products!$A$1:$G$1,0))</f>
        <v>7.77</v>
      </c>
      <c r="M546" s="9">
        <f t="shared" si="24"/>
        <v>15.54</v>
      </c>
      <c r="N546" t="str">
        <f t="shared" si="25"/>
        <v>Arabica</v>
      </c>
      <c r="O546" t="str">
        <f t="shared" si="26"/>
        <v>Light</v>
      </c>
      <c r="P546" t="str">
        <f>_xlfn.XLOOKUP(Orders_Table[[#This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7">
        <f>INDEX(products!$A$1:$G$49,MATCH($D547,products!$A$1:$A$49,0),MATCH(orders!K$1,products!$A$1:$G$1,0))</f>
        <v>0.2</v>
      </c>
      <c r="L547" s="9">
        <f>INDEX(products!$A$1:$G$49,MATCH($D547,products!$A$1:$A$49,0),MATCH(orders!L$1,products!$A$1:$G$1,0))</f>
        <v>3.8849999999999998</v>
      </c>
      <c r="M547" s="9">
        <f t="shared" si="24"/>
        <v>15.54</v>
      </c>
      <c r="N547" t="str">
        <f t="shared" si="25"/>
        <v>Liberica</v>
      </c>
      <c r="O547" t="str">
        <f t="shared" si="26"/>
        <v>Dark</v>
      </c>
      <c r="P547" t="str">
        <f>_xlfn.XLOOKUP(Orders_Table[[#This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7">
        <f>INDEX(products!$A$1:$G$49,MATCH($D548,products!$A$1:$A$49,0),MATCH(orders!K$1,products!$A$1:$G$1,0))</f>
        <v>2.5</v>
      </c>
      <c r="L548" s="9">
        <f>INDEX(products!$A$1:$G$49,MATCH($D548,products!$A$1:$A$49,0),MATCH(orders!L$1,products!$A$1:$G$1,0))</f>
        <v>27.945</v>
      </c>
      <c r="M548" s="9">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7">
        <f>INDEX(products!$A$1:$G$49,MATCH($D549,products!$A$1:$A$49,0),MATCH(orders!K$1,products!$A$1:$G$1,0))</f>
        <v>0.2</v>
      </c>
      <c r="L549" s="9">
        <f>INDEX(products!$A$1:$G$49,MATCH($D549,products!$A$1:$A$49,0),MATCH(orders!L$1,products!$A$1:$G$1,0))</f>
        <v>3.5849999999999995</v>
      </c>
      <c r="M549" s="9">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7">
        <f>INDEX(products!$A$1:$G$49,MATCH($D550,products!$A$1:$A$49,0),MATCH(orders!K$1,products!$A$1:$G$1,0))</f>
        <v>0.2</v>
      </c>
      <c r="L550" s="9">
        <f>INDEX(products!$A$1:$G$49,MATCH($D550,products!$A$1:$A$49,0),MATCH(orders!L$1,products!$A$1:$G$1,0))</f>
        <v>4.4550000000000001</v>
      </c>
      <c r="M550" s="9">
        <f t="shared" si="24"/>
        <v>13.365</v>
      </c>
      <c r="N550" t="str">
        <f t="shared" si="25"/>
        <v>Excelsa</v>
      </c>
      <c r="O550" t="str">
        <f t="shared" si="26"/>
        <v>Light</v>
      </c>
      <c r="P550" t="str">
        <f>_xlfn.XLOOKUP(Orders_Table[[#This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7">
        <f>INDEX(products!$A$1:$G$49,MATCH($D551,products!$A$1:$A$49,0),MATCH(orders!K$1,products!$A$1:$G$1,0))</f>
        <v>0.2</v>
      </c>
      <c r="L551" s="9">
        <f>INDEX(products!$A$1:$G$49,MATCH($D551,products!$A$1:$A$49,0),MATCH(orders!L$1,products!$A$1:$G$1,0))</f>
        <v>4.4550000000000001</v>
      </c>
      <c r="M551" s="9">
        <f t="shared" si="24"/>
        <v>17.82</v>
      </c>
      <c r="N551" t="str">
        <f t="shared" si="25"/>
        <v>Excelsa</v>
      </c>
      <c r="O551" t="str">
        <f t="shared" si="26"/>
        <v>Light</v>
      </c>
      <c r="P551" t="str">
        <f>_xlfn.XLOOKUP(Orders_Table[[#This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7">
        <f>INDEX(products!$A$1:$G$49,MATCH($D552,products!$A$1:$A$49,0),MATCH(orders!K$1,products!$A$1:$G$1,0))</f>
        <v>0.2</v>
      </c>
      <c r="L552" s="9">
        <f>INDEX(products!$A$1:$G$49,MATCH($D552,products!$A$1:$A$49,0),MATCH(orders!L$1,products!$A$1:$G$1,0))</f>
        <v>3.8849999999999998</v>
      </c>
      <c r="M552" s="9">
        <f t="shared" si="24"/>
        <v>23.31</v>
      </c>
      <c r="N552" t="str">
        <f t="shared" si="25"/>
        <v>Liberica</v>
      </c>
      <c r="O552" t="str">
        <f t="shared" si="26"/>
        <v>Dark</v>
      </c>
      <c r="P552" t="str">
        <f>_xlfn.XLOOKUP(Orders_Table[[#This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7">
        <f>INDEX(products!$A$1:$G$49,MATCH($D553,products!$A$1:$A$49,0),MATCH(orders!K$1,products!$A$1:$G$1,0))</f>
        <v>0.2</v>
      </c>
      <c r="L553" s="9">
        <f>INDEX(products!$A$1:$G$49,MATCH($D553,products!$A$1:$A$49,0),MATCH(orders!L$1,products!$A$1:$G$1,0))</f>
        <v>3.645</v>
      </c>
      <c r="M553" s="9">
        <f t="shared" si="24"/>
        <v>7.29</v>
      </c>
      <c r="N553" t="str">
        <f t="shared" si="25"/>
        <v>Excelsa</v>
      </c>
      <c r="O553" t="str">
        <f t="shared" si="26"/>
        <v>Dark</v>
      </c>
      <c r="P553" t="str">
        <f>_xlfn.XLOOKUP(Orders_Table[[#This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7">
        <f>INDEX(products!$A$1:$G$49,MATCH($D554,products!$A$1:$A$49,0),MATCH(orders!K$1,products!$A$1:$G$1,0))</f>
        <v>0.2</v>
      </c>
      <c r="L554" s="9">
        <f>INDEX(products!$A$1:$G$49,MATCH($D554,products!$A$1:$A$49,0),MATCH(orders!L$1,products!$A$1:$G$1,0))</f>
        <v>4.4550000000000001</v>
      </c>
      <c r="M554" s="9">
        <f t="shared" si="24"/>
        <v>17.82</v>
      </c>
      <c r="N554" t="str">
        <f t="shared" si="25"/>
        <v>Excelsa</v>
      </c>
      <c r="O554" t="str">
        <f t="shared" si="26"/>
        <v>Light</v>
      </c>
      <c r="P554" t="str">
        <f>_xlfn.XLOOKUP(Orders_Table[[#This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7">
        <f>INDEX(products!$A$1:$G$49,MATCH($D555,products!$A$1:$A$49,0),MATCH(orders!K$1,products!$A$1:$G$1,0))</f>
        <v>1</v>
      </c>
      <c r="L555" s="9">
        <f>INDEX(products!$A$1:$G$49,MATCH($D555,products!$A$1:$A$49,0),MATCH(orders!L$1,products!$A$1:$G$1,0))</f>
        <v>13.75</v>
      </c>
      <c r="M555" s="9">
        <f t="shared" si="24"/>
        <v>68.75</v>
      </c>
      <c r="N555" t="str">
        <f t="shared" si="25"/>
        <v>Excelsa</v>
      </c>
      <c r="O555" t="str">
        <f t="shared" si="26"/>
        <v>Medium</v>
      </c>
      <c r="P555" t="str">
        <f>_xlfn.XLOOKUP(Orders_Table[[#This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7">
        <f>INDEX(products!$A$1:$G$49,MATCH($D556,products!$A$1:$A$49,0),MATCH(orders!K$1,products!$A$1:$G$1,0))</f>
        <v>2.5</v>
      </c>
      <c r="L556" s="9">
        <f>INDEX(products!$A$1:$G$49,MATCH($D556,products!$A$1:$A$49,0),MATCH(orders!L$1,products!$A$1:$G$1,0))</f>
        <v>27.484999999999996</v>
      </c>
      <c r="M556" s="9">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7">
        <f>INDEX(products!$A$1:$G$49,MATCH($D557,products!$A$1:$A$49,0),MATCH(orders!K$1,products!$A$1:$G$1,0))</f>
        <v>1</v>
      </c>
      <c r="L557" s="9">
        <f>INDEX(products!$A$1:$G$49,MATCH($D557,products!$A$1:$A$49,0),MATCH(orders!L$1,products!$A$1:$G$1,0))</f>
        <v>13.75</v>
      </c>
      <c r="M557" s="9">
        <f t="shared" si="24"/>
        <v>82.5</v>
      </c>
      <c r="N557" t="str">
        <f t="shared" si="25"/>
        <v>Excelsa</v>
      </c>
      <c r="O557" t="str">
        <f t="shared" si="26"/>
        <v>Medium</v>
      </c>
      <c r="P557" t="str">
        <f>_xlfn.XLOOKUP(Orders_Table[[#This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7">
        <f>INDEX(products!$A$1:$G$49,MATCH($D558,products!$A$1:$A$49,0),MATCH(orders!K$1,products!$A$1:$G$1,0))</f>
        <v>0.2</v>
      </c>
      <c r="L558" s="9">
        <f>INDEX(products!$A$1:$G$49,MATCH($D558,products!$A$1:$A$49,0),MATCH(orders!L$1,products!$A$1:$G$1,0))</f>
        <v>4.3650000000000002</v>
      </c>
      <c r="M558" s="9">
        <f t="shared" si="24"/>
        <v>8.73</v>
      </c>
      <c r="N558" t="str">
        <f t="shared" si="25"/>
        <v>Liberica</v>
      </c>
      <c r="O558" t="str">
        <f t="shared" si="26"/>
        <v>Medium</v>
      </c>
      <c r="P558" t="str">
        <f>_xlfn.XLOOKUP(Orders_Table[[#This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7">
        <f>INDEX(products!$A$1:$G$49,MATCH($D559,products!$A$1:$A$49,0),MATCH(orders!K$1,products!$A$1:$G$1,0))</f>
        <v>1</v>
      </c>
      <c r="L559" s="9">
        <f>INDEX(products!$A$1:$G$49,MATCH($D559,products!$A$1:$A$49,0),MATCH(orders!L$1,products!$A$1:$G$1,0))</f>
        <v>14.85</v>
      </c>
      <c r="M559" s="9">
        <f t="shared" si="24"/>
        <v>59.4</v>
      </c>
      <c r="N559" t="str">
        <f t="shared" si="25"/>
        <v>Excelsa</v>
      </c>
      <c r="O559" t="str">
        <f t="shared" si="26"/>
        <v>Light</v>
      </c>
      <c r="P559" t="str">
        <f>_xlfn.XLOOKUP(Orders_Table[[#This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7">
        <f>INDEX(products!$A$1:$G$49,MATCH($D560,products!$A$1:$A$49,0),MATCH(orders!K$1,products!$A$1:$G$1,0))</f>
        <v>0.2</v>
      </c>
      <c r="L560" s="9">
        <f>INDEX(products!$A$1:$G$49,MATCH($D560,products!$A$1:$A$49,0),MATCH(orders!L$1,products!$A$1:$G$1,0))</f>
        <v>3.8849999999999998</v>
      </c>
      <c r="M560" s="9">
        <f t="shared" si="24"/>
        <v>15.54</v>
      </c>
      <c r="N560" t="str">
        <f t="shared" si="25"/>
        <v>Liberica</v>
      </c>
      <c r="O560" t="str">
        <f t="shared" si="26"/>
        <v>Dark</v>
      </c>
      <c r="P560" t="str">
        <f>_xlfn.XLOOKUP(Orders_Table[[#This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7">
        <f>INDEX(products!$A$1:$G$49,MATCH($D561,products!$A$1:$A$49,0),MATCH(orders!K$1,products!$A$1:$G$1,0))</f>
        <v>1</v>
      </c>
      <c r="L561" s="9">
        <f>INDEX(products!$A$1:$G$49,MATCH($D561,products!$A$1:$A$49,0),MATCH(orders!L$1,products!$A$1:$G$1,0))</f>
        <v>12.95</v>
      </c>
      <c r="M561" s="9">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7">
        <f>INDEX(products!$A$1:$G$49,MATCH($D562,products!$A$1:$A$49,0),MATCH(orders!K$1,products!$A$1:$G$1,0))</f>
        <v>2.5</v>
      </c>
      <c r="L562" s="9">
        <f>INDEX(products!$A$1:$G$49,MATCH($D562,products!$A$1:$A$49,0),MATCH(orders!L$1,products!$A$1:$G$1,0))</f>
        <v>31.624999999999996</v>
      </c>
      <c r="M562" s="9">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7">
        <f>INDEX(products!$A$1:$G$49,MATCH($D563,products!$A$1:$A$49,0),MATCH(orders!K$1,products!$A$1:$G$1,0))</f>
        <v>0.2</v>
      </c>
      <c r="L563" s="9">
        <f>INDEX(products!$A$1:$G$49,MATCH($D563,products!$A$1:$A$49,0),MATCH(orders!L$1,products!$A$1:$G$1,0))</f>
        <v>2.9849999999999999</v>
      </c>
      <c r="M563" s="9">
        <f t="shared" si="24"/>
        <v>17.91</v>
      </c>
      <c r="N563" t="str">
        <f t="shared" si="25"/>
        <v>Arabica</v>
      </c>
      <c r="O563" t="str">
        <f t="shared" si="26"/>
        <v>Dark</v>
      </c>
      <c r="P563" t="str">
        <f>_xlfn.XLOOKUP(Orders_Table[[#This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7">
        <f>INDEX(products!$A$1:$G$49,MATCH($D564,products!$A$1:$A$49,0),MATCH(orders!K$1,products!$A$1:$G$1,0))</f>
        <v>0.2</v>
      </c>
      <c r="L564" s="9">
        <f>INDEX(products!$A$1:$G$49,MATCH($D564,products!$A$1:$A$49,0),MATCH(orders!L$1,products!$A$1:$G$1,0))</f>
        <v>4.7549999999999999</v>
      </c>
      <c r="M564" s="9">
        <f t="shared" si="24"/>
        <v>28.53</v>
      </c>
      <c r="N564" t="str">
        <f t="shared" si="25"/>
        <v>Liberica</v>
      </c>
      <c r="O564" t="str">
        <f t="shared" si="26"/>
        <v>Light</v>
      </c>
      <c r="P564" t="str">
        <f>_xlfn.XLOOKUP(Orders_Table[[#This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7">
        <f>INDEX(products!$A$1:$G$49,MATCH($D565,products!$A$1:$A$49,0),MATCH(orders!K$1,products!$A$1:$G$1,0))</f>
        <v>1</v>
      </c>
      <c r="L565" s="9">
        <f>INDEX(products!$A$1:$G$49,MATCH($D565,products!$A$1:$A$49,0),MATCH(orders!L$1,products!$A$1:$G$1,0))</f>
        <v>13.75</v>
      </c>
      <c r="M565" s="9">
        <f t="shared" si="24"/>
        <v>82.5</v>
      </c>
      <c r="N565" t="str">
        <f t="shared" si="25"/>
        <v>Excelsa</v>
      </c>
      <c r="O565" t="str">
        <f t="shared" si="26"/>
        <v>Medium</v>
      </c>
      <c r="P565" t="str">
        <f>_xlfn.XLOOKUP(Orders_Table[[#This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7">
        <f>INDEX(products!$A$1:$G$49,MATCH($D566,products!$A$1:$A$49,0),MATCH(orders!K$1,products!$A$1:$G$1,0))</f>
        <v>0.5</v>
      </c>
      <c r="L566" s="9">
        <f>INDEX(products!$A$1:$G$49,MATCH($D566,products!$A$1:$A$49,0),MATCH(orders!L$1,products!$A$1:$G$1,0))</f>
        <v>7.169999999999999</v>
      </c>
      <c r="M566" s="9">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7">
        <f>INDEX(products!$A$1:$G$49,MATCH($D567,products!$A$1:$A$49,0),MATCH(orders!K$1,products!$A$1:$G$1,0))</f>
        <v>2.5</v>
      </c>
      <c r="L567" s="9">
        <f>INDEX(products!$A$1:$G$49,MATCH($D567,products!$A$1:$A$49,0),MATCH(orders!L$1,products!$A$1:$G$1,0))</f>
        <v>20.584999999999997</v>
      </c>
      <c r="M567" s="9">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7">
        <f>INDEX(products!$A$1:$G$49,MATCH($D568,products!$A$1:$A$49,0),MATCH(orders!K$1,products!$A$1:$G$1,0))</f>
        <v>0.2</v>
      </c>
      <c r="L568" s="9">
        <f>INDEX(products!$A$1:$G$49,MATCH($D568,products!$A$1:$A$49,0),MATCH(orders!L$1,products!$A$1:$G$1,0))</f>
        <v>3.375</v>
      </c>
      <c r="M568" s="9">
        <f t="shared" si="24"/>
        <v>20.25</v>
      </c>
      <c r="N568" t="str">
        <f t="shared" si="25"/>
        <v>Arabica</v>
      </c>
      <c r="O568" t="str">
        <f t="shared" si="26"/>
        <v>Medium</v>
      </c>
      <c r="P568" t="str">
        <f>_xlfn.XLOOKUP(Orders_Table[[#This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7">
        <f>INDEX(products!$A$1:$G$49,MATCH($D569,products!$A$1:$A$49,0),MATCH(orders!K$1,products!$A$1:$G$1,0))</f>
        <v>2.5</v>
      </c>
      <c r="L569" s="9">
        <f>INDEX(products!$A$1:$G$49,MATCH($D569,products!$A$1:$A$49,0),MATCH(orders!L$1,products!$A$1:$G$1,0))</f>
        <v>27.484999999999996</v>
      </c>
      <c r="M569" s="9">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7">
        <f>INDEX(products!$A$1:$G$49,MATCH($D570,products!$A$1:$A$49,0),MATCH(orders!K$1,products!$A$1:$G$1,0))</f>
        <v>0.2</v>
      </c>
      <c r="L570" s="9">
        <f>INDEX(products!$A$1:$G$49,MATCH($D570,products!$A$1:$A$49,0),MATCH(orders!L$1,products!$A$1:$G$1,0))</f>
        <v>4.7549999999999999</v>
      </c>
      <c r="M570" s="9">
        <f t="shared" si="24"/>
        <v>19.02</v>
      </c>
      <c r="N570" t="str">
        <f t="shared" si="25"/>
        <v>Liberica</v>
      </c>
      <c r="O570" t="str">
        <f t="shared" si="26"/>
        <v>Light</v>
      </c>
      <c r="P570" t="str">
        <f>_xlfn.XLOOKUP(Orders_Table[[#This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7">
        <f>INDEX(products!$A$1:$G$49,MATCH($D571,products!$A$1:$A$49,0),MATCH(orders!K$1,products!$A$1:$G$1,0))</f>
        <v>2.5</v>
      </c>
      <c r="L571" s="9">
        <f>INDEX(products!$A$1:$G$49,MATCH($D571,products!$A$1:$A$49,0),MATCH(orders!L$1,products!$A$1:$G$1,0))</f>
        <v>22.884999999999998</v>
      </c>
      <c r="M571" s="9">
        <f t="shared" si="24"/>
        <v>137.31</v>
      </c>
      <c r="N571" t="str">
        <f t="shared" si="25"/>
        <v>Arabica</v>
      </c>
      <c r="O571" t="str">
        <f t="shared" si="26"/>
        <v>Dark</v>
      </c>
      <c r="P571" t="str">
        <f>_xlfn.XLOOKUP(Orders_Table[[#This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7">
        <f>INDEX(products!$A$1:$G$49,MATCH($D572,products!$A$1:$A$49,0),MATCH(orders!K$1,products!$A$1:$G$1,0))</f>
        <v>0.5</v>
      </c>
      <c r="L572" s="9">
        <f>INDEX(products!$A$1:$G$49,MATCH($D572,products!$A$1:$A$49,0),MATCH(orders!L$1,products!$A$1:$G$1,0))</f>
        <v>6.75</v>
      </c>
      <c r="M572" s="9">
        <f t="shared" si="24"/>
        <v>27</v>
      </c>
      <c r="N572" t="str">
        <f t="shared" si="25"/>
        <v>Arabica</v>
      </c>
      <c r="O572" t="str">
        <f t="shared" si="26"/>
        <v>Medium</v>
      </c>
      <c r="P572" t="str">
        <f>_xlfn.XLOOKUP(Orders_Table[[#This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7">
        <f>INDEX(products!$A$1:$G$49,MATCH($D573,products!$A$1:$A$49,0),MATCH(orders!K$1,products!$A$1:$G$1,0))</f>
        <v>0.5</v>
      </c>
      <c r="L573" s="9">
        <f>INDEX(products!$A$1:$G$49,MATCH($D573,products!$A$1:$A$49,0),MATCH(orders!L$1,products!$A$1:$G$1,0))</f>
        <v>8.91</v>
      </c>
      <c r="M573" s="9">
        <f t="shared" si="24"/>
        <v>35.64</v>
      </c>
      <c r="N573" t="str">
        <f t="shared" si="25"/>
        <v>Excelsa</v>
      </c>
      <c r="O573" t="str">
        <f t="shared" si="26"/>
        <v>Light</v>
      </c>
      <c r="P573" t="str">
        <f>_xlfn.XLOOKUP(Orders_Table[[#This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7">
        <f>INDEX(products!$A$1:$G$49,MATCH($D574,products!$A$1:$A$49,0),MATCH(orders!K$1,products!$A$1:$G$1,0))</f>
        <v>0.2</v>
      </c>
      <c r="L574" s="9">
        <f>INDEX(products!$A$1:$G$49,MATCH($D574,products!$A$1:$A$49,0),MATCH(orders!L$1,products!$A$1:$G$1,0))</f>
        <v>2.9849999999999999</v>
      </c>
      <c r="M574" s="9">
        <f t="shared" si="24"/>
        <v>5.97</v>
      </c>
      <c r="N574" t="str">
        <f t="shared" si="25"/>
        <v>Arabica</v>
      </c>
      <c r="O574" t="str">
        <f t="shared" si="26"/>
        <v>Dark</v>
      </c>
      <c r="P574" t="str">
        <f>_xlfn.XLOOKUP(Orders_Table[[#This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7">
        <f>INDEX(products!$A$1:$G$49,MATCH($D575,products!$A$1:$A$49,0),MATCH(orders!K$1,products!$A$1:$G$1,0))</f>
        <v>1</v>
      </c>
      <c r="L575" s="9">
        <f>INDEX(products!$A$1:$G$49,MATCH($D575,products!$A$1:$A$49,0),MATCH(orders!L$1,products!$A$1:$G$1,0))</f>
        <v>11.25</v>
      </c>
      <c r="M575" s="9">
        <f t="shared" si="24"/>
        <v>67.5</v>
      </c>
      <c r="N575" t="str">
        <f t="shared" si="25"/>
        <v>Arabica</v>
      </c>
      <c r="O575" t="str">
        <f t="shared" si="26"/>
        <v>Medium</v>
      </c>
      <c r="P575" t="str">
        <f>_xlfn.XLOOKUP(Orders_Table[[#This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7">
        <f>INDEX(products!$A$1:$G$49,MATCH($D576,products!$A$1:$A$49,0),MATCH(orders!K$1,products!$A$1:$G$1,0))</f>
        <v>0.2</v>
      </c>
      <c r="L576" s="9">
        <f>INDEX(products!$A$1:$G$49,MATCH($D576,products!$A$1:$A$49,0),MATCH(orders!L$1,products!$A$1:$G$1,0))</f>
        <v>3.5849999999999995</v>
      </c>
      <c r="M576" s="9">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7">
        <f>INDEX(products!$A$1:$G$49,MATCH($D577,products!$A$1:$A$49,0),MATCH(orders!K$1,products!$A$1:$G$1,0))</f>
        <v>2.5</v>
      </c>
      <c r="L577" s="9">
        <f>INDEX(products!$A$1:$G$49,MATCH($D577,products!$A$1:$A$49,0),MATCH(orders!L$1,products!$A$1:$G$1,0))</f>
        <v>33.464999999999996</v>
      </c>
      <c r="M577" s="9">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7">
        <f>INDEX(products!$A$1:$G$49,MATCH($D578,products!$A$1:$A$49,0),MATCH(orders!K$1,products!$A$1:$G$1,0))</f>
        <v>0.2</v>
      </c>
      <c r="L578" s="9">
        <f>INDEX(products!$A$1:$G$49,MATCH($D578,products!$A$1:$A$49,0),MATCH(orders!L$1,products!$A$1:$G$1,0))</f>
        <v>2.9849999999999999</v>
      </c>
      <c r="M578" s="9">
        <f t="shared" si="24"/>
        <v>17.91</v>
      </c>
      <c r="N578" t="str">
        <f t="shared" si="25"/>
        <v>Arabica</v>
      </c>
      <c r="O578" t="str">
        <f t="shared" si="26"/>
        <v>Dark</v>
      </c>
      <c r="P578" t="str">
        <f>_xlfn.XLOOKUP(Orders_Table[[#This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7">
        <f>INDEX(products!$A$1:$G$49,MATCH($D579,products!$A$1:$A$49,0),MATCH(orders!K$1,products!$A$1:$G$1,0))</f>
        <v>1</v>
      </c>
      <c r="L579" s="9">
        <f>INDEX(products!$A$1:$G$49,MATCH($D579,products!$A$1:$A$49,0),MATCH(orders!L$1,products!$A$1:$G$1,0))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7">
        <f>INDEX(products!$A$1:$G$49,MATCH($D580,products!$A$1:$A$49,0),MATCH(orders!K$1,products!$A$1:$G$1,0))</f>
        <v>0.2</v>
      </c>
      <c r="L580" s="9">
        <f>INDEX(products!$A$1:$G$49,MATCH($D580,products!$A$1:$A$49,0),MATCH(orders!L$1,products!$A$1:$G$1,0))</f>
        <v>4.4550000000000001</v>
      </c>
      <c r="M580" s="9">
        <f t="shared" si="27"/>
        <v>13.365</v>
      </c>
      <c r="N580" t="str">
        <f t="shared" si="28"/>
        <v>Excelsa</v>
      </c>
      <c r="O580" t="str">
        <f t="shared" si="29"/>
        <v>Light</v>
      </c>
      <c r="P580" t="str">
        <f>_xlfn.XLOOKUP(Orders_Table[[#This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7">
        <f>INDEX(products!$A$1:$G$49,MATCH($D581,products!$A$1:$A$49,0),MATCH(orders!K$1,products!$A$1:$G$1,0))</f>
        <v>0.5</v>
      </c>
      <c r="L581" s="9">
        <f>INDEX(products!$A$1:$G$49,MATCH($D581,products!$A$1:$A$49,0),MATCH(orders!L$1,products!$A$1:$G$1,0))</f>
        <v>6.75</v>
      </c>
      <c r="M581" s="9">
        <f t="shared" si="27"/>
        <v>33.75</v>
      </c>
      <c r="N581" t="str">
        <f t="shared" si="28"/>
        <v>Arabica</v>
      </c>
      <c r="O581" t="str">
        <f t="shared" si="29"/>
        <v>Medium</v>
      </c>
      <c r="P581" t="str">
        <f>_xlfn.XLOOKUP(Orders_Table[[#This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7">
        <f>INDEX(products!$A$1:$G$49,MATCH($D582,products!$A$1:$A$49,0),MATCH(orders!K$1,products!$A$1:$G$1,0))</f>
        <v>1</v>
      </c>
      <c r="L582" s="9">
        <f>INDEX(products!$A$1:$G$49,MATCH($D582,products!$A$1:$A$49,0),MATCH(orders!L$1,products!$A$1:$G$1,0))</f>
        <v>14.85</v>
      </c>
      <c r="M582" s="9">
        <f t="shared" si="27"/>
        <v>44.55</v>
      </c>
      <c r="N582" t="str">
        <f t="shared" si="28"/>
        <v>Excelsa</v>
      </c>
      <c r="O582" t="str">
        <f t="shared" si="29"/>
        <v>Light</v>
      </c>
      <c r="P582" t="str">
        <f>_xlfn.XLOOKUP(Orders_Table[[#This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7">
        <f>INDEX(products!$A$1:$G$49,MATCH($D583,products!$A$1:$A$49,0),MATCH(orders!K$1,products!$A$1:$G$1,0))</f>
        <v>0.5</v>
      </c>
      <c r="L583" s="9">
        <f>INDEX(products!$A$1:$G$49,MATCH($D583,products!$A$1:$A$49,0),MATCH(orders!L$1,products!$A$1:$G$1,0))</f>
        <v>8.91</v>
      </c>
      <c r="M583" s="9">
        <f t="shared" si="27"/>
        <v>44.55</v>
      </c>
      <c r="N583" t="str">
        <f t="shared" si="28"/>
        <v>Excelsa</v>
      </c>
      <c r="O583" t="str">
        <f t="shared" si="29"/>
        <v>Light</v>
      </c>
      <c r="P583" t="str">
        <f>_xlfn.XLOOKUP(Orders_Table[[#This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7">
        <f>INDEX(products!$A$1:$G$49,MATCH($D584,products!$A$1:$A$49,0),MATCH(orders!K$1,products!$A$1:$G$1,0))</f>
        <v>1</v>
      </c>
      <c r="L584" s="9">
        <f>INDEX(products!$A$1:$G$49,MATCH($D584,products!$A$1:$A$49,0),MATCH(orders!L$1,products!$A$1:$G$1,0))</f>
        <v>12.15</v>
      </c>
      <c r="M584" s="9">
        <f t="shared" si="27"/>
        <v>60.75</v>
      </c>
      <c r="N584" t="str">
        <f t="shared" si="28"/>
        <v>Excelsa</v>
      </c>
      <c r="O584" t="str">
        <f t="shared" si="29"/>
        <v>Dark</v>
      </c>
      <c r="P584" t="str">
        <f>_xlfn.XLOOKUP(Orders_Table[[#This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7">
        <f>INDEX(products!$A$1:$G$49,MATCH($D585,products!$A$1:$A$49,0),MATCH(orders!K$1,products!$A$1:$G$1,0))</f>
        <v>0.2</v>
      </c>
      <c r="L585" s="9">
        <f>INDEX(products!$A$1:$G$49,MATCH($D585,products!$A$1:$A$49,0),MATCH(orders!L$1,products!$A$1:$G$1,0))</f>
        <v>3.5849999999999995</v>
      </c>
      <c r="M585" s="9">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7">
        <f>INDEX(products!$A$1:$G$49,MATCH($D586,products!$A$1:$A$49,0),MATCH(orders!K$1,products!$A$1:$G$1,0))</f>
        <v>0.2</v>
      </c>
      <c r="L586" s="9">
        <f>INDEX(products!$A$1:$G$49,MATCH($D586,products!$A$1:$A$49,0),MATCH(orders!L$1,products!$A$1:$G$1,0))</f>
        <v>3.5849999999999995</v>
      </c>
      <c r="M586" s="9">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7">
        <f>INDEX(products!$A$1:$G$49,MATCH($D587,products!$A$1:$A$49,0),MATCH(orders!K$1,products!$A$1:$G$1,0))</f>
        <v>0.5</v>
      </c>
      <c r="L587" s="9">
        <f>INDEX(products!$A$1:$G$49,MATCH($D587,products!$A$1:$A$49,0),MATCH(orders!L$1,products!$A$1:$G$1,0))</f>
        <v>8.25</v>
      </c>
      <c r="M587" s="9">
        <f t="shared" si="27"/>
        <v>16.5</v>
      </c>
      <c r="N587" t="str">
        <f t="shared" si="28"/>
        <v>Excelsa</v>
      </c>
      <c r="O587" t="str">
        <f t="shared" si="29"/>
        <v>Medium</v>
      </c>
      <c r="P587" t="str">
        <f>_xlfn.XLOOKUP(Orders_Table[[#This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7">
        <f>INDEX(products!$A$1:$G$49,MATCH($D588,products!$A$1:$A$49,0),MATCH(orders!K$1,products!$A$1:$G$1,0))</f>
        <v>2.5</v>
      </c>
      <c r="L588" s="9">
        <f>INDEX(products!$A$1:$G$49,MATCH($D588,products!$A$1:$A$49,0),MATCH(orders!L$1,products!$A$1:$G$1,0))</f>
        <v>27.484999999999996</v>
      </c>
      <c r="M588" s="9">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7">
        <f>INDEX(products!$A$1:$G$49,MATCH($D589,products!$A$1:$A$49,0),MATCH(orders!K$1,products!$A$1:$G$1,0))</f>
        <v>0.5</v>
      </c>
      <c r="L589" s="9">
        <f>INDEX(products!$A$1:$G$49,MATCH($D589,products!$A$1:$A$49,0),MATCH(orders!L$1,products!$A$1:$G$1,0))</f>
        <v>7.77</v>
      </c>
      <c r="M589" s="9">
        <f t="shared" si="27"/>
        <v>7.77</v>
      </c>
      <c r="N589" t="str">
        <f t="shared" si="28"/>
        <v>Liberica</v>
      </c>
      <c r="O589" t="str">
        <f t="shared" si="29"/>
        <v>Dark</v>
      </c>
      <c r="P589" t="str">
        <f>_xlfn.XLOOKUP(Orders_Table[[#This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7">
        <f>INDEX(products!$A$1:$G$49,MATCH($D590,products!$A$1:$A$49,0),MATCH(orders!K$1,products!$A$1:$G$1,0))</f>
        <v>0.5</v>
      </c>
      <c r="L590" s="9">
        <f>INDEX(products!$A$1:$G$49,MATCH($D590,products!$A$1:$A$49,0),MATCH(orders!L$1,products!$A$1:$G$1,0))</f>
        <v>5.97</v>
      </c>
      <c r="M590" s="9">
        <f t="shared" si="27"/>
        <v>11.94</v>
      </c>
      <c r="N590" t="str">
        <f t="shared" si="28"/>
        <v>Robusta</v>
      </c>
      <c r="O590" t="str">
        <f t="shared" si="29"/>
        <v>Medium</v>
      </c>
      <c r="P590" t="str">
        <f>_xlfn.XLOOKUP(Orders_Table[[#This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7">
        <f>INDEX(products!$A$1:$G$49,MATCH($D591,products!$A$1:$A$49,0),MATCH(orders!K$1,products!$A$1:$G$1,0))</f>
        <v>2.5</v>
      </c>
      <c r="L591" s="9">
        <f>INDEX(products!$A$1:$G$49,MATCH($D591,products!$A$1:$A$49,0),MATCH(orders!L$1,products!$A$1:$G$1,0))</f>
        <v>34.154999999999994</v>
      </c>
      <c r="M591" s="9">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7">
        <f>INDEX(products!$A$1:$G$49,MATCH($D592,products!$A$1:$A$49,0),MATCH(orders!K$1,products!$A$1:$G$1,0))</f>
        <v>2.5</v>
      </c>
      <c r="L592" s="9">
        <f>INDEX(products!$A$1:$G$49,MATCH($D592,products!$A$1:$A$49,0),MATCH(orders!L$1,products!$A$1:$G$1,0))</f>
        <v>31.624999999999996</v>
      </c>
      <c r="M592" s="9">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7">
        <f>INDEX(products!$A$1:$G$49,MATCH($D593,products!$A$1:$A$49,0),MATCH(orders!K$1,products!$A$1:$G$1,0))</f>
        <v>0.2</v>
      </c>
      <c r="L593" s="9">
        <f>INDEX(products!$A$1:$G$49,MATCH($D593,products!$A$1:$A$49,0),MATCH(orders!L$1,products!$A$1:$G$1,0))</f>
        <v>2.6849999999999996</v>
      </c>
      <c r="M593" s="9">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7">
        <f>INDEX(products!$A$1:$G$49,MATCH($D594,products!$A$1:$A$49,0),MATCH(orders!K$1,products!$A$1:$G$1,0))</f>
        <v>2.5</v>
      </c>
      <c r="L594" s="9">
        <f>INDEX(products!$A$1:$G$49,MATCH($D594,products!$A$1:$A$49,0),MATCH(orders!L$1,products!$A$1:$G$1,0))</f>
        <v>25.874999999999996</v>
      </c>
      <c r="M594" s="9">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7">
        <f>INDEX(products!$A$1:$G$49,MATCH($D595,products!$A$1:$A$49,0),MATCH(orders!K$1,products!$A$1:$G$1,0))</f>
        <v>2.5</v>
      </c>
      <c r="L595" s="9">
        <f>INDEX(products!$A$1:$G$49,MATCH($D595,products!$A$1:$A$49,0),MATCH(orders!L$1,products!$A$1:$G$1,0))</f>
        <v>27.945</v>
      </c>
      <c r="M595" s="9">
        <f t="shared" si="27"/>
        <v>27.945</v>
      </c>
      <c r="N595" t="str">
        <f t="shared" si="28"/>
        <v>Excelsa</v>
      </c>
      <c r="O595" t="str">
        <f t="shared" si="29"/>
        <v>Dark</v>
      </c>
      <c r="P595" t="str">
        <f>_xlfn.XLOOKUP(Orders_Table[[#This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7">
        <f>INDEX(products!$A$1:$G$49,MATCH($D596,products!$A$1:$A$49,0),MATCH(orders!K$1,products!$A$1:$G$1,0))</f>
        <v>2.5</v>
      </c>
      <c r="L596" s="9">
        <f>INDEX(products!$A$1:$G$49,MATCH($D596,products!$A$1:$A$49,0),MATCH(orders!L$1,products!$A$1:$G$1,0))</f>
        <v>29.784999999999997</v>
      </c>
      <c r="M596" s="9">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7">
        <f>INDEX(products!$A$1:$G$49,MATCH($D597,products!$A$1:$A$49,0),MATCH(orders!K$1,products!$A$1:$G$1,0))</f>
        <v>1</v>
      </c>
      <c r="L597" s="9">
        <f>INDEX(products!$A$1:$G$49,MATCH($D597,products!$A$1:$A$49,0),MATCH(orders!L$1,products!$A$1:$G$1,0))</f>
        <v>14.85</v>
      </c>
      <c r="M597" s="9">
        <f t="shared" si="27"/>
        <v>14.85</v>
      </c>
      <c r="N597" t="str">
        <f t="shared" si="28"/>
        <v>Excelsa</v>
      </c>
      <c r="O597" t="str">
        <f t="shared" si="29"/>
        <v>Light</v>
      </c>
      <c r="P597" t="str">
        <f>_xlfn.XLOOKUP(Orders_Table[[#This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7">
        <f>INDEX(products!$A$1:$G$49,MATCH($D598,products!$A$1:$A$49,0),MATCH(orders!K$1,products!$A$1:$G$1,0))</f>
        <v>0.5</v>
      </c>
      <c r="L598" s="9">
        <f>INDEX(products!$A$1:$G$49,MATCH($D598,products!$A$1:$A$49,0),MATCH(orders!L$1,products!$A$1:$G$1,0))</f>
        <v>6.75</v>
      </c>
      <c r="M598" s="9">
        <f t="shared" si="27"/>
        <v>33.75</v>
      </c>
      <c r="N598" t="str">
        <f t="shared" si="28"/>
        <v>Arabica</v>
      </c>
      <c r="O598" t="str">
        <f t="shared" si="29"/>
        <v>Medium</v>
      </c>
      <c r="P598" t="str">
        <f>_xlfn.XLOOKUP(Orders_Table[[#This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7">
        <f>INDEX(products!$A$1:$G$49,MATCH($D599,products!$A$1:$A$49,0),MATCH(orders!K$1,products!$A$1:$G$1,0))</f>
        <v>2.5</v>
      </c>
      <c r="L599" s="9">
        <f>INDEX(products!$A$1:$G$49,MATCH($D599,products!$A$1:$A$49,0),MATCH(orders!L$1,products!$A$1:$G$1,0))</f>
        <v>36.454999999999998</v>
      </c>
      <c r="M599" s="9">
        <f t="shared" si="27"/>
        <v>145.82</v>
      </c>
      <c r="N599" t="str">
        <f t="shared" si="28"/>
        <v>Liberica</v>
      </c>
      <c r="O599" t="str">
        <f t="shared" si="29"/>
        <v>Light</v>
      </c>
      <c r="P599" t="str">
        <f>_xlfn.XLOOKUP(Orders_Table[[#This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7">
        <f>INDEX(products!$A$1:$G$49,MATCH($D600,products!$A$1:$A$49,0),MATCH(orders!K$1,products!$A$1:$G$1,0))</f>
        <v>0.2</v>
      </c>
      <c r="L600" s="9">
        <f>INDEX(products!$A$1:$G$49,MATCH($D600,products!$A$1:$A$49,0),MATCH(orders!L$1,products!$A$1:$G$1,0))</f>
        <v>2.9849999999999999</v>
      </c>
      <c r="M600" s="9">
        <f t="shared" si="27"/>
        <v>11.94</v>
      </c>
      <c r="N600" t="str">
        <f t="shared" si="28"/>
        <v>Robusta</v>
      </c>
      <c r="O600" t="str">
        <f t="shared" si="29"/>
        <v>Medium</v>
      </c>
      <c r="P600" t="str">
        <f>_xlfn.XLOOKUP(Orders_Table[[#This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7">
        <f>INDEX(products!$A$1:$G$49,MATCH($D601,products!$A$1:$A$49,0),MATCH(orders!K$1,products!$A$1:$G$1,0))</f>
        <v>0.2</v>
      </c>
      <c r="L601" s="9">
        <f>INDEX(products!$A$1:$G$49,MATCH($D601,products!$A$1:$A$49,0),MATCH(orders!L$1,products!$A$1:$G$1,0))</f>
        <v>2.9849999999999999</v>
      </c>
      <c r="M601" s="9">
        <f t="shared" si="27"/>
        <v>11.94</v>
      </c>
      <c r="N601" t="str">
        <f t="shared" si="28"/>
        <v>Arabica</v>
      </c>
      <c r="O601" t="str">
        <f t="shared" si="29"/>
        <v>Dark</v>
      </c>
      <c r="P601" t="str">
        <f>_xlfn.XLOOKUP(Orders_Table[[#This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7">
        <f>INDEX(products!$A$1:$G$49,MATCH($D602,products!$A$1:$A$49,0),MATCH(orders!K$1,products!$A$1:$G$1,0))</f>
        <v>0.5</v>
      </c>
      <c r="L602" s="9">
        <f>INDEX(products!$A$1:$G$49,MATCH($D602,products!$A$1:$A$49,0),MATCH(orders!L$1,products!$A$1:$G$1,0))</f>
        <v>7.77</v>
      </c>
      <c r="M602" s="9">
        <f t="shared" si="27"/>
        <v>7.77</v>
      </c>
      <c r="N602" t="str">
        <f t="shared" si="28"/>
        <v>Liberica</v>
      </c>
      <c r="O602" t="str">
        <f t="shared" si="29"/>
        <v>Dark</v>
      </c>
      <c r="P602" t="str">
        <f>_xlfn.XLOOKUP(Orders_Table[[#This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7">
        <f>INDEX(products!$A$1:$G$49,MATCH($D603,products!$A$1:$A$49,0),MATCH(orders!K$1,products!$A$1:$G$1,0))</f>
        <v>2.5</v>
      </c>
      <c r="L603" s="9">
        <f>INDEX(products!$A$1:$G$49,MATCH($D603,products!$A$1:$A$49,0),MATCH(orders!L$1,products!$A$1:$G$1,0))</f>
        <v>27.484999999999996</v>
      </c>
      <c r="M603" s="9">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7">
        <f>INDEX(products!$A$1:$G$49,MATCH($D604,products!$A$1:$A$49,0),MATCH(orders!K$1,products!$A$1:$G$1,0))</f>
        <v>0.2</v>
      </c>
      <c r="L604" s="9">
        <f>INDEX(products!$A$1:$G$49,MATCH($D604,products!$A$1:$A$49,0),MATCH(orders!L$1,products!$A$1:$G$1,0))</f>
        <v>4.4550000000000001</v>
      </c>
      <c r="M604" s="9">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7">
        <f>INDEX(products!$A$1:$G$49,MATCH($D605,products!$A$1:$A$49,0),MATCH(orders!K$1,products!$A$1:$G$1,0))</f>
        <v>0.2</v>
      </c>
      <c r="L605" s="9">
        <f>INDEX(products!$A$1:$G$49,MATCH($D605,products!$A$1:$A$49,0),MATCH(orders!L$1,products!$A$1:$G$1,0))</f>
        <v>2.9849999999999999</v>
      </c>
      <c r="M605" s="9">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7">
        <f>INDEX(products!$A$1:$G$49,MATCH($D606,products!$A$1:$A$49,0),MATCH(orders!K$1,products!$A$1:$G$1,0))</f>
        <v>2.5</v>
      </c>
      <c r="L606" s="9">
        <f>INDEX(products!$A$1:$G$49,MATCH($D606,products!$A$1:$A$49,0),MATCH(orders!L$1,products!$A$1:$G$1,0))</f>
        <v>29.784999999999997</v>
      </c>
      <c r="M606" s="9">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7">
        <f>INDEX(products!$A$1:$G$49,MATCH($D607,products!$A$1:$A$49,0),MATCH(orders!K$1,products!$A$1:$G$1,0))</f>
        <v>2.5</v>
      </c>
      <c r="L607" s="9">
        <f>INDEX(products!$A$1:$G$49,MATCH($D607,products!$A$1:$A$49,0),MATCH(orders!L$1,products!$A$1:$G$1,0))</f>
        <v>29.784999999999997</v>
      </c>
      <c r="M607" s="9">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7">
        <f>INDEX(products!$A$1:$G$49,MATCH($D608,products!$A$1:$A$49,0),MATCH(orders!K$1,products!$A$1:$G$1,0))</f>
        <v>2.5</v>
      </c>
      <c r="L608" s="9">
        <f>INDEX(products!$A$1:$G$49,MATCH($D608,products!$A$1:$A$49,0),MATCH(orders!L$1,products!$A$1:$G$1,0))</f>
        <v>36.454999999999998</v>
      </c>
      <c r="M608" s="9">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7">
        <f>INDEX(products!$A$1:$G$49,MATCH($D609,products!$A$1:$A$49,0),MATCH(orders!K$1,products!$A$1:$G$1,0))</f>
        <v>0.2</v>
      </c>
      <c r="L609" s="9">
        <f>INDEX(products!$A$1:$G$49,MATCH($D609,products!$A$1:$A$49,0),MATCH(orders!L$1,products!$A$1:$G$1,0))</f>
        <v>3.645</v>
      </c>
      <c r="M609" s="9">
        <f t="shared" si="27"/>
        <v>3.645</v>
      </c>
      <c r="N609" t="str">
        <f t="shared" si="28"/>
        <v>Excelsa</v>
      </c>
      <c r="O609" t="str">
        <f t="shared" si="29"/>
        <v>Dark</v>
      </c>
      <c r="P609" t="str">
        <f>_xlfn.XLOOKUP(Orders_Table[[#This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7">
        <f>INDEX(products!$A$1:$G$49,MATCH($D610,products!$A$1:$A$49,0),MATCH(orders!K$1,products!$A$1:$G$1,0))</f>
        <v>2.5</v>
      </c>
      <c r="L610" s="9">
        <f>INDEX(products!$A$1:$G$49,MATCH($D610,products!$A$1:$A$49,0),MATCH(orders!L$1,products!$A$1:$G$1,0))</f>
        <v>27.945</v>
      </c>
      <c r="M610" s="9">
        <f t="shared" si="27"/>
        <v>55.89</v>
      </c>
      <c r="N610" t="str">
        <f t="shared" si="28"/>
        <v>Excelsa</v>
      </c>
      <c r="O610" t="str">
        <f t="shared" si="29"/>
        <v>Dark</v>
      </c>
      <c r="P610" t="str">
        <f>_xlfn.XLOOKUP(Orders_Table[[#This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7">
        <f>INDEX(products!$A$1:$G$49,MATCH($D611,products!$A$1:$A$49,0),MATCH(orders!K$1,products!$A$1:$G$1,0))</f>
        <v>0.2</v>
      </c>
      <c r="L611" s="9">
        <f>INDEX(products!$A$1:$G$49,MATCH($D611,products!$A$1:$A$49,0),MATCH(orders!L$1,products!$A$1:$G$1,0))</f>
        <v>4.3650000000000002</v>
      </c>
      <c r="M611" s="9">
        <f t="shared" si="27"/>
        <v>26.19</v>
      </c>
      <c r="N611" t="str">
        <f t="shared" si="28"/>
        <v>Liberica</v>
      </c>
      <c r="O611" t="str">
        <f t="shared" si="29"/>
        <v>Medium</v>
      </c>
      <c r="P611" t="str">
        <f>_xlfn.XLOOKUP(Orders_Table[[#This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7">
        <f>INDEX(products!$A$1:$G$49,MATCH($D612,products!$A$1:$A$49,0),MATCH(orders!K$1,products!$A$1:$G$1,0))</f>
        <v>1</v>
      </c>
      <c r="L612" s="9">
        <f>INDEX(products!$A$1:$G$49,MATCH($D612,products!$A$1:$A$49,0),MATCH(orders!L$1,products!$A$1:$G$1,0))</f>
        <v>9.9499999999999993</v>
      </c>
      <c r="M612" s="9">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7">
        <f>INDEX(products!$A$1:$G$49,MATCH($D613,products!$A$1:$A$49,0),MATCH(orders!K$1,products!$A$1:$G$1,0))</f>
        <v>2.5</v>
      </c>
      <c r="L613" s="9">
        <f>INDEX(products!$A$1:$G$49,MATCH($D613,products!$A$1:$A$49,0),MATCH(orders!L$1,products!$A$1:$G$1,0))</f>
        <v>34.154999999999994</v>
      </c>
      <c r="M613" s="9">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7">
        <f>INDEX(products!$A$1:$G$49,MATCH($D614,products!$A$1:$A$49,0),MATCH(orders!K$1,products!$A$1:$G$1,0))</f>
        <v>0.2</v>
      </c>
      <c r="L614" s="9">
        <f>INDEX(products!$A$1:$G$49,MATCH($D614,products!$A$1:$A$49,0),MATCH(orders!L$1,products!$A$1:$G$1,0))</f>
        <v>3.375</v>
      </c>
      <c r="M614" s="9">
        <f t="shared" si="27"/>
        <v>13.5</v>
      </c>
      <c r="N614" t="str">
        <f t="shared" si="28"/>
        <v>Arabica</v>
      </c>
      <c r="O614" t="str">
        <f t="shared" si="29"/>
        <v>Medium</v>
      </c>
      <c r="P614" t="str">
        <f>_xlfn.XLOOKUP(Orders_Table[[#This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7">
        <f>INDEX(products!$A$1:$G$49,MATCH($D615,products!$A$1:$A$49,0),MATCH(orders!K$1,products!$A$1:$G$1,0))</f>
        <v>0.5</v>
      </c>
      <c r="L615" s="9">
        <f>INDEX(products!$A$1:$G$49,MATCH($D615,products!$A$1:$A$49,0),MATCH(orders!L$1,products!$A$1:$G$1,0))</f>
        <v>5.97</v>
      </c>
      <c r="M615" s="9">
        <f t="shared" si="27"/>
        <v>5.97</v>
      </c>
      <c r="N615" t="str">
        <f t="shared" si="28"/>
        <v>Robusta</v>
      </c>
      <c r="O615" t="str">
        <f t="shared" si="29"/>
        <v>Medium</v>
      </c>
      <c r="P615" t="str">
        <f>_xlfn.XLOOKUP(Orders_Table[[#This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7">
        <f>INDEX(products!$A$1:$G$49,MATCH($D616,products!$A$1:$A$49,0),MATCH(orders!K$1,products!$A$1:$G$1,0))</f>
        <v>0.5</v>
      </c>
      <c r="L616" s="9">
        <f>INDEX(products!$A$1:$G$49,MATCH($D616,products!$A$1:$A$49,0),MATCH(orders!L$1,products!$A$1:$G$1,0))</f>
        <v>5.97</v>
      </c>
      <c r="M616" s="9">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7">
        <f>INDEX(products!$A$1:$G$49,MATCH($D617,products!$A$1:$A$49,0),MATCH(orders!K$1,products!$A$1:$G$1,0))</f>
        <v>2.5</v>
      </c>
      <c r="L617" s="9">
        <f>INDEX(products!$A$1:$G$49,MATCH($D617,products!$A$1:$A$49,0),MATCH(orders!L$1,products!$A$1:$G$1,0))</f>
        <v>36.454999999999998</v>
      </c>
      <c r="M617" s="9">
        <f t="shared" si="27"/>
        <v>72.91</v>
      </c>
      <c r="N617" t="str">
        <f t="shared" si="28"/>
        <v>Liberica</v>
      </c>
      <c r="O617" t="str">
        <f t="shared" si="29"/>
        <v>Light</v>
      </c>
      <c r="P617" t="str">
        <f>_xlfn.XLOOKUP(Orders_Table[[#This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7">
        <f>INDEX(products!$A$1:$G$49,MATCH($D618,products!$A$1:$A$49,0),MATCH(orders!K$1,products!$A$1:$G$1,0))</f>
        <v>2.5</v>
      </c>
      <c r="L618" s="9">
        <f>INDEX(products!$A$1:$G$49,MATCH($D618,products!$A$1:$A$49,0),MATCH(orders!L$1,products!$A$1:$G$1,0))</f>
        <v>31.624999999999996</v>
      </c>
      <c r="M618" s="9">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7">
        <f>INDEX(products!$A$1:$G$49,MATCH($D619,products!$A$1:$A$49,0),MATCH(orders!K$1,products!$A$1:$G$1,0))</f>
        <v>2.5</v>
      </c>
      <c r="L619" s="9">
        <f>INDEX(products!$A$1:$G$49,MATCH($D619,products!$A$1:$A$49,0),MATCH(orders!L$1,products!$A$1:$G$1,0))</f>
        <v>33.464999999999996</v>
      </c>
      <c r="M619" s="9">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7">
        <f>INDEX(products!$A$1:$G$49,MATCH($D620,products!$A$1:$A$49,0),MATCH(orders!K$1,products!$A$1:$G$1,0))</f>
        <v>1</v>
      </c>
      <c r="L620" s="9">
        <f>INDEX(products!$A$1:$G$49,MATCH($D620,products!$A$1:$A$49,0),MATCH(orders!L$1,products!$A$1:$G$1,0))</f>
        <v>12.15</v>
      </c>
      <c r="M620" s="9">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7">
        <f>INDEX(products!$A$1:$G$49,MATCH($D621,products!$A$1:$A$49,0),MATCH(orders!K$1,products!$A$1:$G$1,0))</f>
        <v>0.5</v>
      </c>
      <c r="L621" s="9">
        <f>INDEX(products!$A$1:$G$49,MATCH($D621,products!$A$1:$A$49,0),MATCH(orders!L$1,products!$A$1:$G$1,0))</f>
        <v>7.77</v>
      </c>
      <c r="M621" s="9">
        <f t="shared" si="27"/>
        <v>15.54</v>
      </c>
      <c r="N621" t="str">
        <f t="shared" si="28"/>
        <v>Liberica</v>
      </c>
      <c r="O621" t="str">
        <f t="shared" si="29"/>
        <v>Dark</v>
      </c>
      <c r="P621" t="str">
        <f>_xlfn.XLOOKUP(Orders_Table[[#This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7">
        <f>INDEX(products!$A$1:$G$49,MATCH($D622,products!$A$1:$A$49,0),MATCH(orders!K$1,products!$A$1:$G$1,0))</f>
        <v>0.2</v>
      </c>
      <c r="L622" s="9">
        <f>INDEX(products!$A$1:$G$49,MATCH($D622,products!$A$1:$A$49,0),MATCH(orders!L$1,products!$A$1:$G$1,0))</f>
        <v>3.375</v>
      </c>
      <c r="M622" s="9">
        <f t="shared" si="27"/>
        <v>20.25</v>
      </c>
      <c r="N622" t="str">
        <f t="shared" si="28"/>
        <v>Arabica</v>
      </c>
      <c r="O622" t="str">
        <f t="shared" si="29"/>
        <v>Medium</v>
      </c>
      <c r="P622" t="str">
        <f>_xlfn.XLOOKUP(Orders_Table[[#This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7">
        <f>INDEX(products!$A$1:$G$49,MATCH($D623,products!$A$1:$A$49,0),MATCH(orders!K$1,products!$A$1:$G$1,0))</f>
        <v>1</v>
      </c>
      <c r="L623" s="9">
        <f>INDEX(products!$A$1:$G$49,MATCH($D623,products!$A$1:$A$49,0),MATCH(orders!L$1,products!$A$1:$G$1,0))</f>
        <v>12.95</v>
      </c>
      <c r="M623" s="9">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7">
        <f>INDEX(products!$A$1:$G$49,MATCH($D624,products!$A$1:$A$49,0),MATCH(orders!K$1,products!$A$1:$G$1,0))</f>
        <v>2.5</v>
      </c>
      <c r="L624" s="9">
        <f>INDEX(products!$A$1:$G$49,MATCH($D624,products!$A$1:$A$49,0),MATCH(orders!L$1,products!$A$1:$G$1,0))</f>
        <v>33.464999999999996</v>
      </c>
      <c r="M624" s="9">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7">
        <f>INDEX(products!$A$1:$G$49,MATCH($D625,products!$A$1:$A$49,0),MATCH(orders!K$1,products!$A$1:$G$1,0))</f>
        <v>1</v>
      </c>
      <c r="L625" s="9">
        <f>INDEX(products!$A$1:$G$49,MATCH($D625,products!$A$1:$A$49,0),MATCH(orders!L$1,products!$A$1:$G$1,0))</f>
        <v>12.15</v>
      </c>
      <c r="M625" s="9">
        <f t="shared" si="27"/>
        <v>12.15</v>
      </c>
      <c r="N625" t="str">
        <f t="shared" si="28"/>
        <v>Excelsa</v>
      </c>
      <c r="O625" t="str">
        <f t="shared" si="29"/>
        <v>Dark</v>
      </c>
      <c r="P625" t="str">
        <f>_xlfn.XLOOKUP(Orders_Table[[#This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7">
        <f>INDEX(products!$A$1:$G$49,MATCH($D626,products!$A$1:$A$49,0),MATCH(orders!K$1,products!$A$1:$G$1,0))</f>
        <v>2.5</v>
      </c>
      <c r="L626" s="9">
        <f>INDEX(products!$A$1:$G$49,MATCH($D626,products!$A$1:$A$49,0),MATCH(orders!L$1,products!$A$1:$G$1,0))</f>
        <v>31.624999999999996</v>
      </c>
      <c r="M626" s="9">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7">
        <f>INDEX(products!$A$1:$G$49,MATCH($D627,products!$A$1:$A$49,0),MATCH(orders!K$1,products!$A$1:$G$1,0))</f>
        <v>0.5</v>
      </c>
      <c r="L627" s="9">
        <f>INDEX(products!$A$1:$G$49,MATCH($D627,products!$A$1:$A$49,0),MATCH(orders!L$1,products!$A$1:$G$1,0))</f>
        <v>7.169999999999999</v>
      </c>
      <c r="M627" s="9">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7">
        <f>INDEX(products!$A$1:$G$49,MATCH($D628,products!$A$1:$A$49,0),MATCH(orders!K$1,products!$A$1:$G$1,0))</f>
        <v>2.5</v>
      </c>
      <c r="L628" s="9">
        <f>INDEX(products!$A$1:$G$49,MATCH($D628,products!$A$1:$A$49,0),MATCH(orders!L$1,products!$A$1:$G$1,0))</f>
        <v>25.874999999999996</v>
      </c>
      <c r="M628" s="9">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7">
        <f>INDEX(products!$A$1:$G$49,MATCH($D629,products!$A$1:$A$49,0),MATCH(orders!K$1,products!$A$1:$G$1,0))</f>
        <v>2.5</v>
      </c>
      <c r="L629" s="9">
        <f>INDEX(products!$A$1:$G$49,MATCH($D629,products!$A$1:$A$49,0),MATCH(orders!L$1,products!$A$1:$G$1,0))</f>
        <v>31.624999999999996</v>
      </c>
      <c r="M629" s="9">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7">
        <f>INDEX(products!$A$1:$G$49,MATCH($D630,products!$A$1:$A$49,0),MATCH(orders!K$1,products!$A$1:$G$1,0))</f>
        <v>0.2</v>
      </c>
      <c r="L630" s="9">
        <f>INDEX(products!$A$1:$G$49,MATCH($D630,products!$A$1:$A$49,0),MATCH(orders!L$1,products!$A$1:$G$1,0))</f>
        <v>4.4550000000000001</v>
      </c>
      <c r="M630" s="9">
        <f t="shared" si="27"/>
        <v>26.73</v>
      </c>
      <c r="N630" t="str">
        <f t="shared" si="28"/>
        <v>Excelsa</v>
      </c>
      <c r="O630" t="str">
        <f t="shared" si="29"/>
        <v>Light</v>
      </c>
      <c r="P630" t="str">
        <f>_xlfn.XLOOKUP(Orders_Table[[#This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7">
        <f>INDEX(products!$A$1:$G$49,MATCH($D631,products!$A$1:$A$49,0),MATCH(orders!K$1,products!$A$1:$G$1,0))</f>
        <v>0.5</v>
      </c>
      <c r="L631" s="9">
        <f>INDEX(products!$A$1:$G$49,MATCH($D631,products!$A$1:$A$49,0),MATCH(orders!L$1,products!$A$1:$G$1,0))</f>
        <v>7.77</v>
      </c>
      <c r="M631" s="9">
        <f t="shared" si="27"/>
        <v>31.08</v>
      </c>
      <c r="N631" t="str">
        <f t="shared" si="28"/>
        <v>Liberica</v>
      </c>
      <c r="O631" t="str">
        <f t="shared" si="29"/>
        <v>Dark</v>
      </c>
      <c r="P631" t="str">
        <f>_xlfn.XLOOKUP(Orders_Table[[#This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7">
        <f>INDEX(products!$A$1:$G$49,MATCH($D632,products!$A$1:$A$49,0),MATCH(orders!K$1,products!$A$1:$G$1,0))</f>
        <v>0.2</v>
      </c>
      <c r="L632" s="9">
        <f>INDEX(products!$A$1:$G$49,MATCH($D632,products!$A$1:$A$49,0),MATCH(orders!L$1,products!$A$1:$G$1,0))</f>
        <v>2.9849999999999999</v>
      </c>
      <c r="M632" s="9">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7">
        <f>INDEX(products!$A$1:$G$49,MATCH($D633,products!$A$1:$A$49,0),MATCH(orders!K$1,products!$A$1:$G$1,0))</f>
        <v>2.5</v>
      </c>
      <c r="L633" s="9">
        <f>INDEX(products!$A$1:$G$49,MATCH($D633,products!$A$1:$A$49,0),MATCH(orders!L$1,products!$A$1:$G$1,0))</f>
        <v>20.584999999999997</v>
      </c>
      <c r="M633" s="9">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7">
        <f>INDEX(products!$A$1:$G$49,MATCH($D634,products!$A$1:$A$49,0),MATCH(orders!K$1,products!$A$1:$G$1,0))</f>
        <v>0.5</v>
      </c>
      <c r="L634" s="9">
        <f>INDEX(products!$A$1:$G$49,MATCH($D634,products!$A$1:$A$49,0),MATCH(orders!L$1,products!$A$1:$G$1,0))</f>
        <v>8.91</v>
      </c>
      <c r="M634" s="9">
        <f t="shared" si="27"/>
        <v>35.64</v>
      </c>
      <c r="N634" t="str">
        <f t="shared" si="28"/>
        <v>Excelsa</v>
      </c>
      <c r="O634" t="str">
        <f t="shared" si="29"/>
        <v>Light</v>
      </c>
      <c r="P634" t="str">
        <f>_xlfn.XLOOKUP(Orders_Table[[#This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7">
        <f>INDEX(products!$A$1:$G$49,MATCH($D635,products!$A$1:$A$49,0),MATCH(orders!K$1,products!$A$1:$G$1,0))</f>
        <v>1</v>
      </c>
      <c r="L635" s="9">
        <f>INDEX(products!$A$1:$G$49,MATCH($D635,products!$A$1:$A$49,0),MATCH(orders!L$1,products!$A$1:$G$1,0))</f>
        <v>11.95</v>
      </c>
      <c r="M635" s="9">
        <f t="shared" si="27"/>
        <v>47.8</v>
      </c>
      <c r="N635" t="str">
        <f t="shared" si="28"/>
        <v>Robusta</v>
      </c>
      <c r="O635" t="str">
        <f t="shared" si="29"/>
        <v>Light</v>
      </c>
      <c r="P635" t="str">
        <f>_xlfn.XLOOKUP(Orders_Table[[#This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7">
        <f>INDEX(products!$A$1:$G$49,MATCH($D636,products!$A$1:$A$49,0),MATCH(orders!K$1,products!$A$1:$G$1,0))</f>
        <v>1</v>
      </c>
      <c r="L636" s="9">
        <f>INDEX(products!$A$1:$G$49,MATCH($D636,products!$A$1:$A$49,0),MATCH(orders!L$1,products!$A$1:$G$1,0))</f>
        <v>14.55</v>
      </c>
      <c r="M636" s="9">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7">
        <f>INDEX(products!$A$1:$G$49,MATCH($D637,products!$A$1:$A$49,0),MATCH(orders!K$1,products!$A$1:$G$1,0))</f>
        <v>0.5</v>
      </c>
      <c r="L637" s="9">
        <f>INDEX(products!$A$1:$G$49,MATCH($D637,products!$A$1:$A$49,0),MATCH(orders!L$1,products!$A$1:$G$1,0))</f>
        <v>8.91</v>
      </c>
      <c r="M637" s="9">
        <f t="shared" si="27"/>
        <v>35.64</v>
      </c>
      <c r="N637" t="str">
        <f t="shared" si="28"/>
        <v>Excelsa</v>
      </c>
      <c r="O637" t="str">
        <f t="shared" si="29"/>
        <v>Light</v>
      </c>
      <c r="P637" t="str">
        <f>_xlfn.XLOOKUP(Orders_Table[[#This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7">
        <f>INDEX(products!$A$1:$G$49,MATCH($D638,products!$A$1:$A$49,0),MATCH(orders!K$1,products!$A$1:$G$1,0))</f>
        <v>1</v>
      </c>
      <c r="L638" s="9">
        <f>INDEX(products!$A$1:$G$49,MATCH($D638,products!$A$1:$A$49,0),MATCH(orders!L$1,products!$A$1:$G$1,0))</f>
        <v>15.85</v>
      </c>
      <c r="M638" s="9">
        <f t="shared" si="27"/>
        <v>95.1</v>
      </c>
      <c r="N638" t="str">
        <f t="shared" si="28"/>
        <v>Liberica</v>
      </c>
      <c r="O638" t="str">
        <f t="shared" si="29"/>
        <v>Light</v>
      </c>
      <c r="P638" t="str">
        <f>_xlfn.XLOOKUP(Orders_Table[[#This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7">
        <f>INDEX(products!$A$1:$G$49,MATCH($D639,products!$A$1:$A$49,0),MATCH(orders!K$1,products!$A$1:$G$1,0))</f>
        <v>2.5</v>
      </c>
      <c r="L639" s="9">
        <f>INDEX(products!$A$1:$G$49,MATCH($D639,products!$A$1:$A$49,0),MATCH(orders!L$1,products!$A$1:$G$1,0))</f>
        <v>31.624999999999996</v>
      </c>
      <c r="M639" s="9">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7">
        <f>INDEX(products!$A$1:$G$49,MATCH($D640,products!$A$1:$A$49,0),MATCH(orders!K$1,products!$A$1:$G$1,0))</f>
        <v>2.5</v>
      </c>
      <c r="L640" s="9">
        <f>INDEX(products!$A$1:$G$49,MATCH($D640,products!$A$1:$A$49,0),MATCH(orders!L$1,products!$A$1:$G$1,0))</f>
        <v>25.874999999999996</v>
      </c>
      <c r="M640" s="9">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7">
        <f>INDEX(products!$A$1:$G$49,MATCH($D641,products!$A$1:$A$49,0),MATCH(orders!K$1,products!$A$1:$G$1,0))</f>
        <v>0.2</v>
      </c>
      <c r="L641" s="9">
        <f>INDEX(products!$A$1:$G$49,MATCH($D641,products!$A$1:$A$49,0),MATCH(orders!L$1,products!$A$1:$G$1,0))</f>
        <v>3.8849999999999998</v>
      </c>
      <c r="M641" s="9">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7">
        <f>INDEX(products!$A$1:$G$49,MATCH($D642,products!$A$1:$A$49,0),MATCH(orders!K$1,products!$A$1:$G$1,0))</f>
        <v>2.5</v>
      </c>
      <c r="L642" s="9">
        <f>INDEX(products!$A$1:$G$49,MATCH($D642,products!$A$1:$A$49,0),MATCH(orders!L$1,products!$A$1:$G$1,0))</f>
        <v>27.484999999999996</v>
      </c>
      <c r="M642" s="9">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7">
        <f>INDEX(products!$A$1:$G$49,MATCH($D643,products!$A$1:$A$49,0),MATCH(orders!K$1,products!$A$1:$G$1,0))</f>
        <v>1</v>
      </c>
      <c r="L643" s="9">
        <f>INDEX(products!$A$1:$G$49,MATCH($D643,products!$A$1:$A$49,0),MATCH(orders!L$1,products!$A$1:$G$1,0))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7">
        <f>INDEX(products!$A$1:$G$49,MATCH($D644,products!$A$1:$A$49,0),MATCH(orders!K$1,products!$A$1:$G$1,0))</f>
        <v>0.2</v>
      </c>
      <c r="L644" s="9">
        <f>INDEX(products!$A$1:$G$49,MATCH($D644,products!$A$1:$A$49,0),MATCH(orders!L$1,products!$A$1:$G$1,0))</f>
        <v>4.125</v>
      </c>
      <c r="M644" s="9">
        <f t="shared" si="30"/>
        <v>8.25</v>
      </c>
      <c r="N644" t="str">
        <f t="shared" si="31"/>
        <v>Excelsa</v>
      </c>
      <c r="O644" t="str">
        <f t="shared" si="32"/>
        <v>Medium</v>
      </c>
      <c r="P644" t="str">
        <f>_xlfn.XLOOKUP(Orders_Table[[#This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7">
        <f>INDEX(products!$A$1:$G$49,MATCH($D645,products!$A$1:$A$49,0),MATCH(orders!K$1,products!$A$1:$G$1,0))</f>
        <v>2.5</v>
      </c>
      <c r="L645" s="9">
        <f>INDEX(products!$A$1:$G$49,MATCH($D645,products!$A$1:$A$49,0),MATCH(orders!L$1,products!$A$1:$G$1,0))</f>
        <v>34.154999999999994</v>
      </c>
      <c r="M645" s="9">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7">
        <f>INDEX(products!$A$1:$G$49,MATCH($D646,products!$A$1:$A$49,0),MATCH(orders!K$1,products!$A$1:$G$1,0))</f>
        <v>2.5</v>
      </c>
      <c r="L646" s="9">
        <f>INDEX(products!$A$1:$G$49,MATCH($D646,products!$A$1:$A$49,0),MATCH(orders!L$1,products!$A$1:$G$1,0))</f>
        <v>20.584999999999997</v>
      </c>
      <c r="M646" s="9">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7">
        <f>INDEX(products!$A$1:$G$49,MATCH($D647,products!$A$1:$A$49,0),MATCH(orders!K$1,products!$A$1:$G$1,0))</f>
        <v>2.5</v>
      </c>
      <c r="L647" s="9">
        <f>INDEX(products!$A$1:$G$49,MATCH($D647,products!$A$1:$A$49,0),MATCH(orders!L$1,products!$A$1:$G$1,0))</f>
        <v>22.884999999999998</v>
      </c>
      <c r="M647" s="9">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7">
        <f>INDEX(products!$A$1:$G$49,MATCH($D648,products!$A$1:$A$49,0),MATCH(orders!K$1,products!$A$1:$G$1,0))</f>
        <v>1</v>
      </c>
      <c r="L648" s="9">
        <f>INDEX(products!$A$1:$G$49,MATCH($D648,products!$A$1:$A$49,0),MATCH(orders!L$1,products!$A$1:$G$1,0))</f>
        <v>9.9499999999999993</v>
      </c>
      <c r="M648" s="9">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7">
        <f>INDEX(products!$A$1:$G$49,MATCH($D649,products!$A$1:$A$49,0),MATCH(orders!K$1,products!$A$1:$G$1,0))</f>
        <v>0.5</v>
      </c>
      <c r="L649" s="9">
        <f>INDEX(products!$A$1:$G$49,MATCH($D649,products!$A$1:$A$49,0),MATCH(orders!L$1,products!$A$1:$G$1,0))</f>
        <v>9.51</v>
      </c>
      <c r="M649" s="9">
        <f t="shared" si="30"/>
        <v>28.53</v>
      </c>
      <c r="N649" t="str">
        <f t="shared" si="31"/>
        <v>Liberica</v>
      </c>
      <c r="O649" t="str">
        <f t="shared" si="32"/>
        <v>Light</v>
      </c>
      <c r="P649" t="str">
        <f>_xlfn.XLOOKUP(Orders_Table[[#This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7">
        <f>INDEX(products!$A$1:$G$49,MATCH($D650,products!$A$1:$A$49,0),MATCH(orders!K$1,products!$A$1:$G$1,0))</f>
        <v>0.2</v>
      </c>
      <c r="L650" s="9">
        <f>INDEX(products!$A$1:$G$49,MATCH($D650,products!$A$1:$A$49,0),MATCH(orders!L$1,products!$A$1:$G$1,0))</f>
        <v>2.6849999999999996</v>
      </c>
      <c r="M650" s="9">
        <f t="shared" si="30"/>
        <v>16.11</v>
      </c>
      <c r="N650" t="str">
        <f t="shared" si="31"/>
        <v>Robusta</v>
      </c>
      <c r="O650" t="str">
        <f t="shared" si="32"/>
        <v>Dark</v>
      </c>
      <c r="P650" t="str">
        <f>_xlfn.XLOOKUP(Orders_Table[[#This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7">
        <f>INDEX(products!$A$1:$G$49,MATCH($D651,products!$A$1:$A$49,0),MATCH(orders!K$1,products!$A$1:$G$1,0))</f>
        <v>1</v>
      </c>
      <c r="L651" s="9">
        <f>INDEX(products!$A$1:$G$49,MATCH($D651,products!$A$1:$A$49,0),MATCH(orders!L$1,products!$A$1:$G$1,0))</f>
        <v>15.85</v>
      </c>
      <c r="M651" s="9">
        <f t="shared" si="30"/>
        <v>95.1</v>
      </c>
      <c r="N651" t="str">
        <f t="shared" si="31"/>
        <v>Liberica</v>
      </c>
      <c r="O651" t="str">
        <f t="shared" si="32"/>
        <v>Light</v>
      </c>
      <c r="P651" t="str">
        <f>_xlfn.XLOOKUP(Orders_Table[[#This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7">
        <f>INDEX(products!$A$1:$G$49,MATCH($D652,products!$A$1:$A$49,0),MATCH(orders!K$1,products!$A$1:$G$1,0))</f>
        <v>0.5</v>
      </c>
      <c r="L652" s="9">
        <f>INDEX(products!$A$1:$G$49,MATCH($D652,products!$A$1:$A$49,0),MATCH(orders!L$1,products!$A$1:$G$1,0))</f>
        <v>5.3699999999999992</v>
      </c>
      <c r="M652" s="9">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7">
        <f>INDEX(products!$A$1:$G$49,MATCH($D653,products!$A$1:$A$49,0),MATCH(orders!K$1,products!$A$1:$G$1,0))</f>
        <v>1</v>
      </c>
      <c r="L653" s="9">
        <f>INDEX(products!$A$1:$G$49,MATCH($D653,products!$A$1:$A$49,0),MATCH(orders!L$1,products!$A$1:$G$1,0))</f>
        <v>11.95</v>
      </c>
      <c r="M653" s="9">
        <f t="shared" si="30"/>
        <v>47.8</v>
      </c>
      <c r="N653" t="str">
        <f t="shared" si="31"/>
        <v>Robusta</v>
      </c>
      <c r="O653" t="str">
        <f t="shared" si="32"/>
        <v>Light</v>
      </c>
      <c r="P653" t="str">
        <f>_xlfn.XLOOKUP(Orders_Table[[#This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7">
        <f>INDEX(products!$A$1:$G$49,MATCH($D654,products!$A$1:$A$49,0),MATCH(orders!K$1,products!$A$1:$G$1,0))</f>
        <v>1</v>
      </c>
      <c r="L654" s="9">
        <f>INDEX(products!$A$1:$G$49,MATCH($D654,products!$A$1:$A$49,0),MATCH(orders!L$1,products!$A$1:$G$1,0))</f>
        <v>15.85</v>
      </c>
      <c r="M654" s="9">
        <f t="shared" si="30"/>
        <v>63.4</v>
      </c>
      <c r="N654" t="str">
        <f t="shared" si="31"/>
        <v>Liberica</v>
      </c>
      <c r="O654" t="str">
        <f t="shared" si="32"/>
        <v>Light</v>
      </c>
      <c r="P654" t="str">
        <f>_xlfn.XLOOKUP(Orders_Table[[#This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7">
        <f>INDEX(products!$A$1:$G$49,MATCH($D655,products!$A$1:$A$49,0),MATCH(orders!K$1,products!$A$1:$G$1,0))</f>
        <v>2.5</v>
      </c>
      <c r="L655" s="9">
        <f>INDEX(products!$A$1:$G$49,MATCH($D655,products!$A$1:$A$49,0),MATCH(orders!L$1,products!$A$1:$G$1,0))</f>
        <v>25.874999999999996</v>
      </c>
      <c r="M655" s="9">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7">
        <f>INDEX(products!$A$1:$G$49,MATCH($D656,products!$A$1:$A$49,0),MATCH(orders!K$1,products!$A$1:$G$1,0))</f>
        <v>2.5</v>
      </c>
      <c r="L656" s="9">
        <f>INDEX(products!$A$1:$G$49,MATCH($D656,products!$A$1:$A$49,0),MATCH(orders!L$1,products!$A$1:$G$1,0))</f>
        <v>22.884999999999998</v>
      </c>
      <c r="M656" s="9">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7">
        <f>INDEX(products!$A$1:$G$49,MATCH($D657,products!$A$1:$A$49,0),MATCH(orders!K$1,products!$A$1:$G$1,0))</f>
        <v>2.5</v>
      </c>
      <c r="L657" s="9">
        <f>INDEX(products!$A$1:$G$49,MATCH($D657,products!$A$1:$A$49,0),MATCH(orders!L$1,products!$A$1:$G$1,0))</f>
        <v>22.884999999999998</v>
      </c>
      <c r="M657" s="9">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7">
        <f>INDEX(products!$A$1:$G$49,MATCH($D658,products!$A$1:$A$49,0),MATCH(orders!K$1,products!$A$1:$G$1,0))</f>
        <v>1</v>
      </c>
      <c r="L658" s="9">
        <f>INDEX(products!$A$1:$G$49,MATCH($D658,products!$A$1:$A$49,0),MATCH(orders!L$1,products!$A$1:$G$1,0))</f>
        <v>12.95</v>
      </c>
      <c r="M658" s="9">
        <f t="shared" si="30"/>
        <v>51.8</v>
      </c>
      <c r="N658" t="str">
        <f t="shared" si="31"/>
        <v>Liberica</v>
      </c>
      <c r="O658" t="str">
        <f t="shared" si="32"/>
        <v>Dark</v>
      </c>
      <c r="P658" t="str">
        <f>_xlfn.XLOOKUP(Orders_Table[[#This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7">
        <f>INDEX(products!$A$1:$G$49,MATCH($D659,products!$A$1:$A$49,0),MATCH(orders!K$1,products!$A$1:$G$1,0))</f>
        <v>0.5</v>
      </c>
      <c r="L659" s="9">
        <f>INDEX(products!$A$1:$G$49,MATCH($D659,products!$A$1:$A$49,0),MATCH(orders!L$1,products!$A$1:$G$1,0))</f>
        <v>6.75</v>
      </c>
      <c r="M659" s="9">
        <f t="shared" si="30"/>
        <v>13.5</v>
      </c>
      <c r="N659" t="str">
        <f t="shared" si="31"/>
        <v>Arabica</v>
      </c>
      <c r="O659" t="str">
        <f t="shared" si="32"/>
        <v>Medium</v>
      </c>
      <c r="P659" t="str">
        <f>_xlfn.XLOOKUP(Orders_Table[[#This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7">
        <f>INDEX(products!$A$1:$G$49,MATCH($D660,products!$A$1:$A$49,0),MATCH(orders!K$1,products!$A$1:$G$1,0))</f>
        <v>0.5</v>
      </c>
      <c r="L660" s="9">
        <f>INDEX(products!$A$1:$G$49,MATCH($D660,products!$A$1:$A$49,0),MATCH(orders!L$1,products!$A$1:$G$1,0))</f>
        <v>8.25</v>
      </c>
      <c r="M660" s="9">
        <f t="shared" si="30"/>
        <v>24.75</v>
      </c>
      <c r="N660" t="str">
        <f t="shared" si="31"/>
        <v>Excelsa</v>
      </c>
      <c r="O660" t="str">
        <f t="shared" si="32"/>
        <v>Medium</v>
      </c>
      <c r="P660" t="str">
        <f>_xlfn.XLOOKUP(Orders_Table[[#This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7">
        <f>INDEX(products!$A$1:$G$49,MATCH($D661,products!$A$1:$A$49,0),MATCH(orders!K$1,products!$A$1:$G$1,0))</f>
        <v>2.5</v>
      </c>
      <c r="L661" s="9">
        <f>INDEX(products!$A$1:$G$49,MATCH($D661,products!$A$1:$A$49,0),MATCH(orders!L$1,products!$A$1:$G$1,0))</f>
        <v>22.884999999999998</v>
      </c>
      <c r="M661" s="9">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7">
        <f>INDEX(products!$A$1:$G$49,MATCH($D662,products!$A$1:$A$49,0),MATCH(orders!K$1,products!$A$1:$G$1,0))</f>
        <v>0.5</v>
      </c>
      <c r="L662" s="9">
        <f>INDEX(products!$A$1:$G$49,MATCH($D662,products!$A$1:$A$49,0),MATCH(orders!L$1,products!$A$1:$G$1,0))</f>
        <v>8.91</v>
      </c>
      <c r="M662" s="9">
        <f t="shared" si="30"/>
        <v>53.46</v>
      </c>
      <c r="N662" t="str">
        <f t="shared" si="31"/>
        <v>Excelsa</v>
      </c>
      <c r="O662" t="str">
        <f t="shared" si="32"/>
        <v>Light</v>
      </c>
      <c r="P662" t="str">
        <f>_xlfn.XLOOKUP(Orders_Table[[#This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7">
        <f>INDEX(products!$A$1:$G$49,MATCH($D663,products!$A$1:$A$49,0),MATCH(orders!K$1,products!$A$1:$G$1,0))</f>
        <v>0.2</v>
      </c>
      <c r="L663" s="9">
        <f>INDEX(products!$A$1:$G$49,MATCH($D663,products!$A$1:$A$49,0),MATCH(orders!L$1,products!$A$1:$G$1,0))</f>
        <v>3.375</v>
      </c>
      <c r="M663" s="9">
        <f t="shared" si="30"/>
        <v>20.25</v>
      </c>
      <c r="N663" t="str">
        <f t="shared" si="31"/>
        <v>Arabica</v>
      </c>
      <c r="O663" t="str">
        <f t="shared" si="32"/>
        <v>Medium</v>
      </c>
      <c r="P663" t="str">
        <f>_xlfn.XLOOKUP(Orders_Table[[#This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7">
        <f>INDEX(products!$A$1:$G$49,MATCH($D664,products!$A$1:$A$49,0),MATCH(orders!K$1,products!$A$1:$G$1,0))</f>
        <v>2.5</v>
      </c>
      <c r="L664" s="9">
        <f>INDEX(products!$A$1:$G$49,MATCH($D664,products!$A$1:$A$49,0),MATCH(orders!L$1,products!$A$1:$G$1,0))</f>
        <v>29.784999999999997</v>
      </c>
      <c r="M664" s="9">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7">
        <f>INDEX(products!$A$1:$G$49,MATCH($D665,products!$A$1:$A$49,0),MATCH(orders!K$1,products!$A$1:$G$1,0))</f>
        <v>1</v>
      </c>
      <c r="L665" s="9">
        <f>INDEX(products!$A$1:$G$49,MATCH($D665,products!$A$1:$A$49,0),MATCH(orders!L$1,products!$A$1:$G$1,0))</f>
        <v>11.25</v>
      </c>
      <c r="M665" s="9">
        <f t="shared" si="30"/>
        <v>67.5</v>
      </c>
      <c r="N665" t="str">
        <f t="shared" si="31"/>
        <v>Arabica</v>
      </c>
      <c r="O665" t="str">
        <f t="shared" si="32"/>
        <v>Medium</v>
      </c>
      <c r="P665" t="str">
        <f>_xlfn.XLOOKUP(Orders_Table[[#This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7">
        <f>INDEX(products!$A$1:$G$49,MATCH($D666,products!$A$1:$A$49,0),MATCH(orders!K$1,products!$A$1:$G$1,0))</f>
        <v>1</v>
      </c>
      <c r="L666" s="9">
        <f>INDEX(products!$A$1:$G$49,MATCH($D666,products!$A$1:$A$49,0),MATCH(orders!L$1,products!$A$1:$G$1,0))</f>
        <v>12.15</v>
      </c>
      <c r="M666" s="9">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7">
        <f>INDEX(products!$A$1:$G$49,MATCH($D667,products!$A$1:$A$49,0),MATCH(orders!K$1,products!$A$1:$G$1,0))</f>
        <v>0.2</v>
      </c>
      <c r="L667" s="9">
        <f>INDEX(products!$A$1:$G$49,MATCH($D667,products!$A$1:$A$49,0),MATCH(orders!L$1,products!$A$1:$G$1,0))</f>
        <v>3.8849999999999998</v>
      </c>
      <c r="M667" s="9">
        <f t="shared" si="30"/>
        <v>7.77</v>
      </c>
      <c r="N667" t="str">
        <f t="shared" si="31"/>
        <v>Liberica</v>
      </c>
      <c r="O667" t="str">
        <f t="shared" si="32"/>
        <v>Dark</v>
      </c>
      <c r="P667" t="str">
        <f>_xlfn.XLOOKUP(Orders_Table[[#This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7">
        <f>INDEX(products!$A$1:$G$49,MATCH($D668,products!$A$1:$A$49,0),MATCH(orders!K$1,products!$A$1:$G$1,0))</f>
        <v>2.5</v>
      </c>
      <c r="L668" s="9">
        <f>INDEX(products!$A$1:$G$49,MATCH($D668,products!$A$1:$A$49,0),MATCH(orders!L$1,products!$A$1:$G$1,0))</f>
        <v>22.884999999999998</v>
      </c>
      <c r="M668" s="9">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7">
        <f>INDEX(products!$A$1:$G$49,MATCH($D669,products!$A$1:$A$49,0),MATCH(orders!K$1,products!$A$1:$G$1,0))</f>
        <v>1</v>
      </c>
      <c r="L669" s="9">
        <f>INDEX(products!$A$1:$G$49,MATCH($D669,products!$A$1:$A$49,0),MATCH(orders!L$1,products!$A$1:$G$1,0))</f>
        <v>9.9499999999999993</v>
      </c>
      <c r="M669" s="9">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7">
        <f>INDEX(products!$A$1:$G$49,MATCH($D670,products!$A$1:$A$49,0),MATCH(orders!K$1,products!$A$1:$G$1,0))</f>
        <v>2.5</v>
      </c>
      <c r="L670" s="9">
        <f>INDEX(products!$A$1:$G$49,MATCH($D670,products!$A$1:$A$49,0),MATCH(orders!L$1,products!$A$1:$G$1,0))</f>
        <v>27.484999999999996</v>
      </c>
      <c r="M670" s="9">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7">
        <f>INDEX(products!$A$1:$G$49,MATCH($D671,products!$A$1:$A$49,0),MATCH(orders!K$1,products!$A$1:$G$1,0))</f>
        <v>2.5</v>
      </c>
      <c r="L671" s="9">
        <f>INDEX(products!$A$1:$G$49,MATCH($D671,products!$A$1:$A$49,0),MATCH(orders!L$1,products!$A$1:$G$1,0))</f>
        <v>33.464999999999996</v>
      </c>
      <c r="M671" s="9">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7">
        <f>INDEX(products!$A$1:$G$49,MATCH($D672,products!$A$1:$A$49,0),MATCH(orders!K$1,products!$A$1:$G$1,0))</f>
        <v>0.2</v>
      </c>
      <c r="L672" s="9">
        <f>INDEX(products!$A$1:$G$49,MATCH($D672,products!$A$1:$A$49,0),MATCH(orders!L$1,products!$A$1:$G$1,0))</f>
        <v>4.3650000000000002</v>
      </c>
      <c r="M672" s="9">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7">
        <f>INDEX(products!$A$1:$G$49,MATCH($D673,products!$A$1:$A$49,0),MATCH(orders!K$1,products!$A$1:$G$1,0))</f>
        <v>1</v>
      </c>
      <c r="L673" s="9">
        <f>INDEX(products!$A$1:$G$49,MATCH($D673,products!$A$1:$A$49,0),MATCH(orders!L$1,products!$A$1:$G$1,0))</f>
        <v>11.95</v>
      </c>
      <c r="M673" s="9">
        <f t="shared" si="30"/>
        <v>59.75</v>
      </c>
      <c r="N673" t="str">
        <f t="shared" si="31"/>
        <v>Robusta</v>
      </c>
      <c r="O673" t="str">
        <f t="shared" si="32"/>
        <v>Light</v>
      </c>
      <c r="P673" t="str">
        <f>_xlfn.XLOOKUP(Orders_Table[[#This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7">
        <f>INDEX(products!$A$1:$G$49,MATCH($D674,products!$A$1:$A$49,0),MATCH(orders!K$1,products!$A$1:$G$1,0))</f>
        <v>0.5</v>
      </c>
      <c r="L674" s="9">
        <f>INDEX(products!$A$1:$G$49,MATCH($D674,products!$A$1:$A$49,0),MATCH(orders!L$1,products!$A$1:$G$1,0))</f>
        <v>8.73</v>
      </c>
      <c r="M674" s="9">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7">
        <f>INDEX(products!$A$1:$G$49,MATCH($D675,products!$A$1:$A$49,0),MATCH(orders!K$1,products!$A$1:$G$1,0))</f>
        <v>1</v>
      </c>
      <c r="L675" s="9">
        <f>INDEX(products!$A$1:$G$49,MATCH($D675,products!$A$1:$A$49,0),MATCH(orders!L$1,products!$A$1:$G$1,0))</f>
        <v>13.75</v>
      </c>
      <c r="M675" s="9">
        <f t="shared" si="30"/>
        <v>82.5</v>
      </c>
      <c r="N675" t="str">
        <f t="shared" si="31"/>
        <v>Excelsa</v>
      </c>
      <c r="O675" t="str">
        <f t="shared" si="32"/>
        <v>Medium</v>
      </c>
      <c r="P675" t="str">
        <f>_xlfn.XLOOKUP(Orders_Table[[#This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7">
        <f>INDEX(products!$A$1:$G$49,MATCH($D676,products!$A$1:$A$49,0),MATCH(orders!K$1,products!$A$1:$G$1,0))</f>
        <v>2.5</v>
      </c>
      <c r="L676" s="9">
        <f>INDEX(products!$A$1:$G$49,MATCH($D676,products!$A$1:$A$49,0),MATCH(orders!L$1,products!$A$1:$G$1,0))</f>
        <v>29.784999999999997</v>
      </c>
      <c r="M676" s="9">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7">
        <f>INDEX(products!$A$1:$G$49,MATCH($D677,products!$A$1:$A$49,0),MATCH(orders!K$1,products!$A$1:$G$1,0))</f>
        <v>2.5</v>
      </c>
      <c r="L677" s="9">
        <f>INDEX(products!$A$1:$G$49,MATCH($D677,products!$A$1:$A$49,0),MATCH(orders!L$1,products!$A$1:$G$1,0))</f>
        <v>29.784999999999997</v>
      </c>
      <c r="M677" s="9">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7">
        <f>INDEX(products!$A$1:$G$49,MATCH($D678,products!$A$1:$A$49,0),MATCH(orders!K$1,products!$A$1:$G$1,0))</f>
        <v>0.5</v>
      </c>
      <c r="L678" s="9">
        <f>INDEX(products!$A$1:$G$49,MATCH($D678,products!$A$1:$A$49,0),MATCH(orders!L$1,products!$A$1:$G$1,0))</f>
        <v>9.51</v>
      </c>
      <c r="M678" s="9">
        <f t="shared" si="30"/>
        <v>47.55</v>
      </c>
      <c r="N678" t="str">
        <f t="shared" si="31"/>
        <v>Liberica</v>
      </c>
      <c r="O678" t="str">
        <f t="shared" si="32"/>
        <v>Light</v>
      </c>
      <c r="P678" t="str">
        <f>_xlfn.XLOOKUP(Orders_Table[[#This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7">
        <f>INDEX(products!$A$1:$G$49,MATCH($D679,products!$A$1:$A$49,0),MATCH(orders!K$1,products!$A$1:$G$1,0))</f>
        <v>0.5</v>
      </c>
      <c r="L679" s="9">
        <f>INDEX(products!$A$1:$G$49,MATCH($D679,products!$A$1:$A$49,0),MATCH(orders!L$1,products!$A$1:$G$1,0))</f>
        <v>8.73</v>
      </c>
      <c r="M679" s="9">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7">
        <f>INDEX(products!$A$1:$G$49,MATCH($D680,products!$A$1:$A$49,0),MATCH(orders!K$1,products!$A$1:$G$1,0))</f>
        <v>2.5</v>
      </c>
      <c r="L680" s="9">
        <f>INDEX(products!$A$1:$G$49,MATCH($D680,products!$A$1:$A$49,0),MATCH(orders!L$1,products!$A$1:$G$1,0))</f>
        <v>29.784999999999997</v>
      </c>
      <c r="M680" s="9">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7">
        <f>INDEX(products!$A$1:$G$49,MATCH($D681,products!$A$1:$A$49,0),MATCH(orders!K$1,products!$A$1:$G$1,0))</f>
        <v>2.5</v>
      </c>
      <c r="L681" s="9">
        <f>INDEX(products!$A$1:$G$49,MATCH($D681,products!$A$1:$A$49,0),MATCH(orders!L$1,products!$A$1:$G$1,0))</f>
        <v>27.484999999999996</v>
      </c>
      <c r="M681" s="9">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7">
        <f>INDEX(products!$A$1:$G$49,MATCH($D682,products!$A$1:$A$49,0),MATCH(orders!K$1,products!$A$1:$G$1,0))</f>
        <v>1</v>
      </c>
      <c r="L682" s="9">
        <f>INDEX(products!$A$1:$G$49,MATCH($D682,products!$A$1:$A$49,0),MATCH(orders!L$1,products!$A$1:$G$1,0))</f>
        <v>11.25</v>
      </c>
      <c r="M682" s="9">
        <f t="shared" si="30"/>
        <v>56.25</v>
      </c>
      <c r="N682" t="str">
        <f t="shared" si="31"/>
        <v>Arabica</v>
      </c>
      <c r="O682" t="str">
        <f t="shared" si="32"/>
        <v>Medium</v>
      </c>
      <c r="P682" t="str">
        <f>_xlfn.XLOOKUP(Orders_Table[[#This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7">
        <f>INDEX(products!$A$1:$G$49,MATCH($D683,products!$A$1:$A$49,0),MATCH(orders!K$1,products!$A$1:$G$1,0))</f>
        <v>0.2</v>
      </c>
      <c r="L683" s="9">
        <f>INDEX(products!$A$1:$G$49,MATCH($D683,products!$A$1:$A$49,0),MATCH(orders!L$1,products!$A$1:$G$1,0))</f>
        <v>4.7549999999999999</v>
      </c>
      <c r="M683" s="9">
        <f t="shared" si="30"/>
        <v>9.51</v>
      </c>
      <c r="N683" t="str">
        <f t="shared" si="31"/>
        <v>Liberica</v>
      </c>
      <c r="O683" t="str">
        <f t="shared" si="32"/>
        <v>Light</v>
      </c>
      <c r="P683" t="str">
        <f>_xlfn.XLOOKUP(Orders_Table[[#This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7">
        <f>INDEX(products!$A$1:$G$49,MATCH($D684,products!$A$1:$A$49,0),MATCH(orders!K$1,products!$A$1:$G$1,0))</f>
        <v>0.2</v>
      </c>
      <c r="L684" s="9">
        <f>INDEX(products!$A$1:$G$49,MATCH($D684,products!$A$1:$A$49,0),MATCH(orders!L$1,products!$A$1:$G$1,0))</f>
        <v>4.125</v>
      </c>
      <c r="M684" s="9">
        <f t="shared" si="30"/>
        <v>8.25</v>
      </c>
      <c r="N684" t="str">
        <f t="shared" si="31"/>
        <v>Excelsa</v>
      </c>
      <c r="O684" t="str">
        <f t="shared" si="32"/>
        <v>Medium</v>
      </c>
      <c r="P684" t="str">
        <f>_xlfn.XLOOKUP(Orders_Table[[#This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7">
        <f>INDEX(products!$A$1:$G$49,MATCH($D685,products!$A$1:$A$49,0),MATCH(orders!K$1,products!$A$1:$G$1,0))</f>
        <v>0.5</v>
      </c>
      <c r="L685" s="9">
        <f>INDEX(products!$A$1:$G$49,MATCH($D685,products!$A$1:$A$49,0),MATCH(orders!L$1,products!$A$1:$G$1,0))</f>
        <v>7.77</v>
      </c>
      <c r="M685" s="9">
        <f t="shared" si="30"/>
        <v>46.62</v>
      </c>
      <c r="N685" t="str">
        <f t="shared" si="31"/>
        <v>Liberica</v>
      </c>
      <c r="O685" t="str">
        <f t="shared" si="32"/>
        <v>Dark</v>
      </c>
      <c r="P685" t="str">
        <f>_xlfn.XLOOKUP(Orders_Table[[#This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7">
        <f>INDEX(products!$A$1:$G$49,MATCH($D686,products!$A$1:$A$49,0),MATCH(orders!K$1,products!$A$1:$G$1,0))</f>
        <v>1</v>
      </c>
      <c r="L686" s="9">
        <f>INDEX(products!$A$1:$G$49,MATCH($D686,products!$A$1:$A$49,0),MATCH(orders!L$1,products!$A$1:$G$1,0))</f>
        <v>11.95</v>
      </c>
      <c r="M686" s="9">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7">
        <f>INDEX(products!$A$1:$G$49,MATCH($D687,products!$A$1:$A$49,0),MATCH(orders!K$1,products!$A$1:$G$1,0))</f>
        <v>2.5</v>
      </c>
      <c r="L687" s="9">
        <f>INDEX(products!$A$1:$G$49,MATCH($D687,products!$A$1:$A$49,0),MATCH(orders!L$1,products!$A$1:$G$1,0))</f>
        <v>36.454999999999998</v>
      </c>
      <c r="M687" s="9">
        <f t="shared" si="30"/>
        <v>72.91</v>
      </c>
      <c r="N687" t="str">
        <f t="shared" si="31"/>
        <v>Liberica</v>
      </c>
      <c r="O687" t="str">
        <f t="shared" si="32"/>
        <v>Light</v>
      </c>
      <c r="P687" t="str">
        <f>_xlfn.XLOOKUP(Orders_Table[[#This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7">
        <f>INDEX(products!$A$1:$G$49,MATCH($D688,products!$A$1:$A$49,0),MATCH(orders!K$1,products!$A$1:$G$1,0))</f>
        <v>0.2</v>
      </c>
      <c r="L688" s="9">
        <f>INDEX(products!$A$1:$G$49,MATCH($D688,products!$A$1:$A$49,0),MATCH(orders!L$1,products!$A$1:$G$1,0))</f>
        <v>2.6849999999999996</v>
      </c>
      <c r="M688" s="9">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7">
        <f>INDEX(products!$A$1:$G$49,MATCH($D689,products!$A$1:$A$49,0),MATCH(orders!K$1,products!$A$1:$G$1,0))</f>
        <v>0.5</v>
      </c>
      <c r="L689" s="9">
        <f>INDEX(products!$A$1:$G$49,MATCH($D689,products!$A$1:$A$49,0),MATCH(orders!L$1,products!$A$1:$G$1,0))</f>
        <v>8.25</v>
      </c>
      <c r="M689" s="9">
        <f t="shared" si="30"/>
        <v>16.5</v>
      </c>
      <c r="N689" t="str">
        <f t="shared" si="31"/>
        <v>Excelsa</v>
      </c>
      <c r="O689" t="str">
        <f t="shared" si="32"/>
        <v>Medium</v>
      </c>
      <c r="P689" t="str">
        <f>_xlfn.XLOOKUP(Orders_Table[[#This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7">
        <f>INDEX(products!$A$1:$G$49,MATCH($D690,products!$A$1:$A$49,0),MATCH(orders!K$1,products!$A$1:$G$1,0))</f>
        <v>1</v>
      </c>
      <c r="L690" s="9">
        <f>INDEX(products!$A$1:$G$49,MATCH($D690,products!$A$1:$A$49,0),MATCH(orders!L$1,products!$A$1:$G$1,0))</f>
        <v>12.95</v>
      </c>
      <c r="M690" s="9">
        <f t="shared" si="30"/>
        <v>64.75</v>
      </c>
      <c r="N690" t="str">
        <f t="shared" si="31"/>
        <v>Arabica</v>
      </c>
      <c r="O690" t="str">
        <f t="shared" si="32"/>
        <v>Light</v>
      </c>
      <c r="P690" t="str">
        <f>_xlfn.XLOOKUP(Orders_Table[[#This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7">
        <f>INDEX(products!$A$1:$G$49,MATCH($D691,products!$A$1:$A$49,0),MATCH(orders!K$1,products!$A$1:$G$1,0))</f>
        <v>0.5</v>
      </c>
      <c r="L691" s="9">
        <f>INDEX(products!$A$1:$G$49,MATCH($D691,products!$A$1:$A$49,0),MATCH(orders!L$1,products!$A$1:$G$1,0))</f>
        <v>6.75</v>
      </c>
      <c r="M691" s="9">
        <f t="shared" si="30"/>
        <v>33.75</v>
      </c>
      <c r="N691" t="str">
        <f t="shared" si="31"/>
        <v>Arabica</v>
      </c>
      <c r="O691" t="str">
        <f t="shared" si="32"/>
        <v>Medium</v>
      </c>
      <c r="P691" t="str">
        <f>_xlfn.XLOOKUP(Orders_Table[[#This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7">
        <f>INDEX(products!$A$1:$G$49,MATCH($D692,products!$A$1:$A$49,0),MATCH(orders!K$1,products!$A$1:$G$1,0))</f>
        <v>2.5</v>
      </c>
      <c r="L692" s="9">
        <f>INDEX(products!$A$1:$G$49,MATCH($D692,products!$A$1:$A$49,0),MATCH(orders!L$1,products!$A$1:$G$1,0))</f>
        <v>29.784999999999997</v>
      </c>
      <c r="M692" s="9">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7">
        <f>INDEX(products!$A$1:$G$49,MATCH($D693,products!$A$1:$A$49,0),MATCH(orders!K$1,products!$A$1:$G$1,0))</f>
        <v>1</v>
      </c>
      <c r="L693" s="9">
        <f>INDEX(products!$A$1:$G$49,MATCH($D693,products!$A$1:$A$49,0),MATCH(orders!L$1,products!$A$1:$G$1,0))</f>
        <v>11.25</v>
      </c>
      <c r="M693" s="9">
        <f t="shared" si="30"/>
        <v>22.5</v>
      </c>
      <c r="N693" t="str">
        <f t="shared" si="31"/>
        <v>Arabica</v>
      </c>
      <c r="O693" t="str">
        <f t="shared" si="32"/>
        <v>Medium</v>
      </c>
      <c r="P693" t="str">
        <f>_xlfn.XLOOKUP(Orders_Table[[#This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7">
        <f>INDEX(products!$A$1:$G$49,MATCH($D694,products!$A$1:$A$49,0),MATCH(orders!K$1,products!$A$1:$G$1,0))</f>
        <v>1</v>
      </c>
      <c r="L694" s="9">
        <f>INDEX(products!$A$1:$G$49,MATCH($D694,products!$A$1:$A$49,0),MATCH(orders!L$1,products!$A$1:$G$1,0))</f>
        <v>12.95</v>
      </c>
      <c r="M694" s="9">
        <f t="shared" si="30"/>
        <v>12.95</v>
      </c>
      <c r="N694" t="str">
        <f t="shared" si="31"/>
        <v>Liberica</v>
      </c>
      <c r="O694" t="str">
        <f t="shared" si="32"/>
        <v>Dark</v>
      </c>
      <c r="P694" t="str">
        <f>_xlfn.XLOOKUP(Orders_Table[[#This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7">
        <f>INDEX(products!$A$1:$G$49,MATCH($D695,products!$A$1:$A$49,0),MATCH(orders!K$1,products!$A$1:$G$1,0))</f>
        <v>2.5</v>
      </c>
      <c r="L695" s="9">
        <f>INDEX(products!$A$1:$G$49,MATCH($D695,products!$A$1:$A$49,0),MATCH(orders!L$1,products!$A$1:$G$1,0))</f>
        <v>25.874999999999996</v>
      </c>
      <c r="M695" s="9">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7">
        <f>INDEX(products!$A$1:$G$49,MATCH($D696,products!$A$1:$A$49,0),MATCH(orders!K$1,products!$A$1:$G$1,0))</f>
        <v>0.5</v>
      </c>
      <c r="L696" s="9">
        <f>INDEX(products!$A$1:$G$49,MATCH($D696,products!$A$1:$A$49,0),MATCH(orders!L$1,products!$A$1:$G$1,0))</f>
        <v>7.29</v>
      </c>
      <c r="M696" s="9">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7">
        <f>INDEX(products!$A$1:$G$49,MATCH($D697,products!$A$1:$A$49,0),MATCH(orders!K$1,products!$A$1:$G$1,0))</f>
        <v>2.5</v>
      </c>
      <c r="L697" s="9">
        <f>INDEX(products!$A$1:$G$49,MATCH($D697,products!$A$1:$A$49,0),MATCH(orders!L$1,products!$A$1:$G$1,0))</f>
        <v>36.454999999999998</v>
      </c>
      <c r="M697" s="9">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7">
        <f>INDEX(products!$A$1:$G$49,MATCH($D698,products!$A$1:$A$49,0),MATCH(orders!K$1,products!$A$1:$G$1,0))</f>
        <v>0.5</v>
      </c>
      <c r="L698" s="9">
        <f>INDEX(products!$A$1:$G$49,MATCH($D698,products!$A$1:$A$49,0),MATCH(orders!L$1,products!$A$1:$G$1,0))</f>
        <v>7.77</v>
      </c>
      <c r="M698" s="9">
        <f t="shared" si="30"/>
        <v>31.08</v>
      </c>
      <c r="N698" t="str">
        <f t="shared" si="31"/>
        <v>Liberica</v>
      </c>
      <c r="O698" t="str">
        <f t="shared" si="32"/>
        <v>Dark</v>
      </c>
      <c r="P698" t="str">
        <f>_xlfn.XLOOKUP(Orders_Table[[#This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7">
        <f>INDEX(products!$A$1:$G$49,MATCH($D699,products!$A$1:$A$49,0),MATCH(orders!K$1,products!$A$1:$G$1,0))</f>
        <v>0.5</v>
      </c>
      <c r="L699" s="9">
        <f>INDEX(products!$A$1:$G$49,MATCH($D699,products!$A$1:$A$49,0),MATCH(orders!L$1,products!$A$1:$G$1,0))</f>
        <v>6.75</v>
      </c>
      <c r="M699" s="9">
        <f t="shared" si="30"/>
        <v>20.25</v>
      </c>
      <c r="N699" t="str">
        <f t="shared" si="31"/>
        <v>Arabica</v>
      </c>
      <c r="O699" t="str">
        <f t="shared" si="32"/>
        <v>Medium</v>
      </c>
      <c r="P699" t="str">
        <f>_xlfn.XLOOKUP(Orders_Table[[#This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7">
        <f>INDEX(products!$A$1:$G$49,MATCH($D700,products!$A$1:$A$49,0),MATCH(orders!K$1,products!$A$1:$G$1,0))</f>
        <v>1</v>
      </c>
      <c r="L700" s="9">
        <f>INDEX(products!$A$1:$G$49,MATCH($D700,products!$A$1:$A$49,0),MATCH(orders!L$1,products!$A$1:$G$1,0))</f>
        <v>12.95</v>
      </c>
      <c r="M700" s="9">
        <f t="shared" si="30"/>
        <v>25.9</v>
      </c>
      <c r="N700" t="str">
        <f t="shared" si="31"/>
        <v>Liberica</v>
      </c>
      <c r="O700" t="str">
        <f t="shared" si="32"/>
        <v>Dark</v>
      </c>
      <c r="P700" t="str">
        <f>_xlfn.XLOOKUP(Orders_Table[[#This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7">
        <f>INDEX(products!$A$1:$G$49,MATCH($D701,products!$A$1:$A$49,0),MATCH(orders!K$1,products!$A$1:$G$1,0))</f>
        <v>0.5</v>
      </c>
      <c r="L701" s="9">
        <f>INDEX(products!$A$1:$G$49,MATCH($D701,products!$A$1:$A$49,0),MATCH(orders!L$1,products!$A$1:$G$1,0))</f>
        <v>5.97</v>
      </c>
      <c r="M701" s="9">
        <f t="shared" si="30"/>
        <v>23.88</v>
      </c>
      <c r="N701" t="str">
        <f t="shared" si="31"/>
        <v>Arabica</v>
      </c>
      <c r="O701" t="str">
        <f t="shared" si="32"/>
        <v>Dark</v>
      </c>
      <c r="P701" t="str">
        <f>_xlfn.XLOOKUP(Orders_Table[[#This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7">
        <f>INDEX(products!$A$1:$G$49,MATCH($D702,products!$A$1:$A$49,0),MATCH(orders!K$1,products!$A$1:$G$1,0))</f>
        <v>0.5</v>
      </c>
      <c r="L702" s="9">
        <f>INDEX(products!$A$1:$G$49,MATCH($D702,products!$A$1:$A$49,0),MATCH(orders!L$1,products!$A$1:$G$1,0))</f>
        <v>9.51</v>
      </c>
      <c r="M702" s="9">
        <f t="shared" si="30"/>
        <v>19.02</v>
      </c>
      <c r="N702" t="str">
        <f t="shared" si="31"/>
        <v>Liberica</v>
      </c>
      <c r="O702" t="str">
        <f t="shared" si="32"/>
        <v>Light</v>
      </c>
      <c r="P702" t="str">
        <f>_xlfn.XLOOKUP(Orders_Table[[#This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7">
        <f>INDEX(products!$A$1:$G$49,MATCH($D703,products!$A$1:$A$49,0),MATCH(orders!K$1,products!$A$1:$G$1,0))</f>
        <v>0.5</v>
      </c>
      <c r="L703" s="9">
        <f>INDEX(products!$A$1:$G$49,MATCH($D703,products!$A$1:$A$49,0),MATCH(orders!L$1,products!$A$1:$G$1,0))</f>
        <v>5.97</v>
      </c>
      <c r="M703" s="9">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7">
        <f>INDEX(products!$A$1:$G$49,MATCH($D704,products!$A$1:$A$49,0),MATCH(orders!K$1,products!$A$1:$G$1,0))</f>
        <v>0.5</v>
      </c>
      <c r="L704" s="9">
        <f>INDEX(products!$A$1:$G$49,MATCH($D704,products!$A$1:$A$49,0),MATCH(orders!L$1,products!$A$1:$G$1,0))</f>
        <v>7.77</v>
      </c>
      <c r="M704" s="9">
        <f t="shared" si="30"/>
        <v>7.77</v>
      </c>
      <c r="N704" t="str">
        <f t="shared" si="31"/>
        <v>Arabica</v>
      </c>
      <c r="O704" t="str">
        <f t="shared" si="32"/>
        <v>Light</v>
      </c>
      <c r="P704" t="str">
        <f>_xlfn.XLOOKUP(Orders_Table[[#This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7">
        <f>INDEX(products!$A$1:$G$49,MATCH($D705,products!$A$1:$A$49,0),MATCH(orders!K$1,products!$A$1:$G$1,0))</f>
        <v>2.5</v>
      </c>
      <c r="L705" s="9">
        <f>INDEX(products!$A$1:$G$49,MATCH($D705,products!$A$1:$A$49,0),MATCH(orders!L$1,products!$A$1:$G$1,0))</f>
        <v>29.784999999999997</v>
      </c>
      <c r="M705" s="9">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7">
        <f>INDEX(products!$A$1:$G$49,MATCH($D706,products!$A$1:$A$49,0),MATCH(orders!K$1,products!$A$1:$G$1,0))</f>
        <v>0.2</v>
      </c>
      <c r="L706" s="9">
        <f>INDEX(products!$A$1:$G$49,MATCH($D706,products!$A$1:$A$49,0),MATCH(orders!L$1,products!$A$1:$G$1,0))</f>
        <v>3.645</v>
      </c>
      <c r="M706" s="9">
        <f t="shared" si="30"/>
        <v>21.87</v>
      </c>
      <c r="N706" t="str">
        <f t="shared" si="31"/>
        <v>Excelsa</v>
      </c>
      <c r="O706" t="str">
        <f t="shared" si="32"/>
        <v>Dark</v>
      </c>
      <c r="P706" t="str">
        <f>_xlfn.XLOOKUP(Orders_Table[[#This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7">
        <f>INDEX(products!$A$1:$G$49,MATCH($D707,products!$A$1:$A$49,0),MATCH(orders!K$1,products!$A$1:$G$1,0))</f>
        <v>0.5</v>
      </c>
      <c r="L707" s="9">
        <f>INDEX(products!$A$1:$G$49,MATCH($D707,products!$A$1:$A$49,0),MATCH(orders!L$1,products!$A$1:$G$1,0))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7">
        <f>INDEX(products!$A$1:$G$49,MATCH($D708,products!$A$1:$A$49,0),MATCH(orders!K$1,products!$A$1:$G$1,0))</f>
        <v>0.2</v>
      </c>
      <c r="L708" s="9">
        <f>INDEX(products!$A$1:$G$49,MATCH($D708,products!$A$1:$A$49,0),MATCH(orders!L$1,products!$A$1:$G$1,0))</f>
        <v>4.125</v>
      </c>
      <c r="M708" s="9">
        <f t="shared" si="33"/>
        <v>12.375</v>
      </c>
      <c r="N708" t="str">
        <f t="shared" si="34"/>
        <v>Excelsa</v>
      </c>
      <c r="O708" t="str">
        <f t="shared" si="35"/>
        <v>Medium</v>
      </c>
      <c r="P708" t="str">
        <f>_xlfn.XLOOKUP(Orders_Table[[#This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7">
        <f>INDEX(products!$A$1:$G$49,MATCH($D709,products!$A$1:$A$49,0),MATCH(orders!K$1,products!$A$1:$G$1,0))</f>
        <v>1</v>
      </c>
      <c r="L709" s="9">
        <f>INDEX(products!$A$1:$G$49,MATCH($D709,products!$A$1:$A$49,0),MATCH(orders!L$1,products!$A$1:$G$1,0))</f>
        <v>12.95</v>
      </c>
      <c r="M709" s="9">
        <f t="shared" si="33"/>
        <v>25.9</v>
      </c>
      <c r="N709" t="str">
        <f t="shared" si="34"/>
        <v>Liberica</v>
      </c>
      <c r="O709" t="str">
        <f t="shared" si="35"/>
        <v>Dark</v>
      </c>
      <c r="P709" t="str">
        <f>_xlfn.XLOOKUP(Orders_Table[[#This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7">
        <f>INDEX(products!$A$1:$G$49,MATCH($D710,products!$A$1:$A$49,0),MATCH(orders!K$1,products!$A$1:$G$1,0))</f>
        <v>0.5</v>
      </c>
      <c r="L710" s="9">
        <f>INDEX(products!$A$1:$G$49,MATCH($D710,products!$A$1:$A$49,0),MATCH(orders!L$1,products!$A$1:$G$1,0))</f>
        <v>6.75</v>
      </c>
      <c r="M710" s="9">
        <f t="shared" si="33"/>
        <v>13.5</v>
      </c>
      <c r="N710" t="str">
        <f t="shared" si="34"/>
        <v>Arabica</v>
      </c>
      <c r="O710" t="str">
        <f t="shared" si="35"/>
        <v>Medium</v>
      </c>
      <c r="P710" t="str">
        <f>_xlfn.XLOOKUP(Orders_Table[[#This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7">
        <f>INDEX(products!$A$1:$G$49,MATCH($D711,products!$A$1:$A$49,0),MATCH(orders!K$1,products!$A$1:$G$1,0))</f>
        <v>0.5</v>
      </c>
      <c r="L711" s="9">
        <f>INDEX(products!$A$1:$G$49,MATCH($D711,products!$A$1:$A$49,0),MATCH(orders!L$1,products!$A$1:$G$1,0))</f>
        <v>8.91</v>
      </c>
      <c r="M711" s="9">
        <f t="shared" si="33"/>
        <v>17.82</v>
      </c>
      <c r="N711" t="str">
        <f t="shared" si="34"/>
        <v>Excelsa</v>
      </c>
      <c r="O711" t="str">
        <f t="shared" si="35"/>
        <v>Light</v>
      </c>
      <c r="P711" t="str">
        <f>_xlfn.XLOOKUP(Orders_Table[[#This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7">
        <f>INDEX(products!$A$1:$G$49,MATCH($D712,products!$A$1:$A$49,0),MATCH(orders!K$1,products!$A$1:$G$1,0))</f>
        <v>0.5</v>
      </c>
      <c r="L712" s="9">
        <f>INDEX(products!$A$1:$G$49,MATCH($D712,products!$A$1:$A$49,0),MATCH(orders!L$1,products!$A$1:$G$1,0))</f>
        <v>8.25</v>
      </c>
      <c r="M712" s="9">
        <f t="shared" si="33"/>
        <v>24.75</v>
      </c>
      <c r="N712" t="str">
        <f t="shared" si="34"/>
        <v>Excelsa</v>
      </c>
      <c r="O712" t="str">
        <f t="shared" si="35"/>
        <v>Medium</v>
      </c>
      <c r="P712" t="str">
        <f>_xlfn.XLOOKUP(Orders_Table[[#This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7">
        <f>INDEX(products!$A$1:$G$49,MATCH($D713,products!$A$1:$A$49,0),MATCH(orders!K$1,products!$A$1:$G$1,0))</f>
        <v>0.2</v>
      </c>
      <c r="L713" s="9">
        <f>INDEX(products!$A$1:$G$49,MATCH($D713,products!$A$1:$A$49,0),MATCH(orders!L$1,products!$A$1:$G$1,0))</f>
        <v>2.9849999999999999</v>
      </c>
      <c r="M713" s="9">
        <f t="shared" si="33"/>
        <v>17.91</v>
      </c>
      <c r="N713" t="str">
        <f t="shared" si="34"/>
        <v>Robusta</v>
      </c>
      <c r="O713" t="str">
        <f t="shared" si="35"/>
        <v>Medium</v>
      </c>
      <c r="P713" t="str">
        <f>_xlfn.XLOOKUP(Orders_Table[[#This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7">
        <f>INDEX(products!$A$1:$G$49,MATCH($D714,products!$A$1:$A$49,0),MATCH(orders!K$1,products!$A$1:$G$1,0))</f>
        <v>0.5</v>
      </c>
      <c r="L714" s="9">
        <f>INDEX(products!$A$1:$G$49,MATCH($D714,products!$A$1:$A$49,0),MATCH(orders!L$1,products!$A$1:$G$1,0))</f>
        <v>8.25</v>
      </c>
      <c r="M714" s="9">
        <f t="shared" si="33"/>
        <v>16.5</v>
      </c>
      <c r="N714" t="str">
        <f t="shared" si="34"/>
        <v>Excelsa</v>
      </c>
      <c r="O714" t="str">
        <f t="shared" si="35"/>
        <v>Medium</v>
      </c>
      <c r="P714" t="str">
        <f>_xlfn.XLOOKUP(Orders_Table[[#This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7">
        <f>INDEX(products!$A$1:$G$49,MATCH($D715,products!$A$1:$A$49,0),MATCH(orders!K$1,products!$A$1:$G$1,0))</f>
        <v>0.2</v>
      </c>
      <c r="L715" s="9">
        <f>INDEX(products!$A$1:$G$49,MATCH($D715,products!$A$1:$A$49,0),MATCH(orders!L$1,products!$A$1:$G$1,0))</f>
        <v>2.9849999999999999</v>
      </c>
      <c r="M715" s="9">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7">
        <f>INDEX(products!$A$1:$G$49,MATCH($D716,products!$A$1:$A$49,0),MATCH(orders!K$1,products!$A$1:$G$1,0))</f>
        <v>0.2</v>
      </c>
      <c r="L716" s="9">
        <f>INDEX(products!$A$1:$G$49,MATCH($D716,products!$A$1:$A$49,0),MATCH(orders!L$1,products!$A$1:$G$1,0))</f>
        <v>3.645</v>
      </c>
      <c r="M716" s="9">
        <f t="shared" si="33"/>
        <v>14.58</v>
      </c>
      <c r="N716" t="str">
        <f t="shared" si="34"/>
        <v>Excelsa</v>
      </c>
      <c r="O716" t="str">
        <f t="shared" si="35"/>
        <v>Dark</v>
      </c>
      <c r="P716" t="str">
        <f>_xlfn.XLOOKUP(Orders_Table[[#This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7">
        <f>INDEX(products!$A$1:$G$49,MATCH($D717,products!$A$1:$A$49,0),MATCH(orders!K$1,products!$A$1:$G$1,0))</f>
        <v>1</v>
      </c>
      <c r="L717" s="9">
        <f>INDEX(products!$A$1:$G$49,MATCH($D717,products!$A$1:$A$49,0),MATCH(orders!L$1,products!$A$1:$G$1,0))</f>
        <v>14.85</v>
      </c>
      <c r="M717" s="9">
        <f t="shared" si="33"/>
        <v>89.1</v>
      </c>
      <c r="N717" t="str">
        <f t="shared" si="34"/>
        <v>Excelsa</v>
      </c>
      <c r="O717" t="str">
        <f t="shared" si="35"/>
        <v>Light</v>
      </c>
      <c r="P717" t="str">
        <f>_xlfn.XLOOKUP(Orders_Table[[#This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7">
        <f>INDEX(products!$A$1:$G$49,MATCH($D718,products!$A$1:$A$49,0),MATCH(orders!K$1,products!$A$1:$G$1,0))</f>
        <v>1</v>
      </c>
      <c r="L718" s="9">
        <f>INDEX(products!$A$1:$G$49,MATCH($D718,products!$A$1:$A$49,0),MATCH(orders!L$1,products!$A$1:$G$1,0))</f>
        <v>11.95</v>
      </c>
      <c r="M718" s="9">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7">
        <f>INDEX(products!$A$1:$G$49,MATCH($D719,products!$A$1:$A$49,0),MATCH(orders!K$1,products!$A$1:$G$1,0))</f>
        <v>2.5</v>
      </c>
      <c r="L719" s="9">
        <f>INDEX(products!$A$1:$G$49,MATCH($D719,products!$A$1:$A$49,0),MATCH(orders!L$1,products!$A$1:$G$1,0))</f>
        <v>22.884999999999998</v>
      </c>
      <c r="M719" s="9">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7">
        <f>INDEX(products!$A$1:$G$49,MATCH($D720,products!$A$1:$A$49,0),MATCH(orders!K$1,products!$A$1:$G$1,0))</f>
        <v>1</v>
      </c>
      <c r="L720" s="9">
        <f>INDEX(products!$A$1:$G$49,MATCH($D720,products!$A$1:$A$49,0),MATCH(orders!L$1,products!$A$1:$G$1,0))</f>
        <v>12.95</v>
      </c>
      <c r="M720" s="9">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7">
        <f>INDEX(products!$A$1:$G$49,MATCH($D721,products!$A$1:$A$49,0),MATCH(orders!K$1,products!$A$1:$G$1,0))</f>
        <v>1</v>
      </c>
      <c r="L721" s="9">
        <f>INDEX(products!$A$1:$G$49,MATCH($D721,products!$A$1:$A$49,0),MATCH(orders!L$1,products!$A$1:$G$1,0))</f>
        <v>15.85</v>
      </c>
      <c r="M721" s="9">
        <f t="shared" si="33"/>
        <v>79.25</v>
      </c>
      <c r="N721" t="str">
        <f t="shared" si="34"/>
        <v>Liberica</v>
      </c>
      <c r="O721" t="str">
        <f t="shared" si="35"/>
        <v>Light</v>
      </c>
      <c r="P721" t="str">
        <f>_xlfn.XLOOKUP(Orders_Table[[#This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7">
        <f>INDEX(products!$A$1:$G$49,MATCH($D722,products!$A$1:$A$49,0),MATCH(orders!K$1,products!$A$1:$G$1,0))</f>
        <v>0.5</v>
      </c>
      <c r="L722" s="9">
        <f>INDEX(products!$A$1:$G$49,MATCH($D722,products!$A$1:$A$49,0),MATCH(orders!L$1,products!$A$1:$G$1,0))</f>
        <v>7.29</v>
      </c>
      <c r="M722" s="9">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7">
        <f>INDEX(products!$A$1:$G$49,MATCH($D723,products!$A$1:$A$49,0),MATCH(orders!K$1,products!$A$1:$G$1,0))</f>
        <v>0.2</v>
      </c>
      <c r="L723" s="9">
        <f>INDEX(products!$A$1:$G$49,MATCH($D723,products!$A$1:$A$49,0),MATCH(orders!L$1,products!$A$1:$G$1,0))</f>
        <v>2.9849999999999999</v>
      </c>
      <c r="M723" s="9">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7">
        <f>INDEX(products!$A$1:$G$49,MATCH($D724,products!$A$1:$A$49,0),MATCH(orders!K$1,products!$A$1:$G$1,0))</f>
        <v>1</v>
      </c>
      <c r="L724" s="9">
        <f>INDEX(products!$A$1:$G$49,MATCH($D724,products!$A$1:$A$49,0),MATCH(orders!L$1,products!$A$1:$G$1,0))</f>
        <v>12.15</v>
      </c>
      <c r="M724" s="9">
        <f t="shared" si="33"/>
        <v>24.3</v>
      </c>
      <c r="N724" t="str">
        <f t="shared" si="34"/>
        <v>Excelsa</v>
      </c>
      <c r="O724" t="str">
        <f t="shared" si="35"/>
        <v>Dark</v>
      </c>
      <c r="P724" t="str">
        <f>_xlfn.XLOOKUP(Orders_Table[[#This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7">
        <f>INDEX(products!$A$1:$G$49,MATCH($D725,products!$A$1:$A$49,0),MATCH(orders!K$1,products!$A$1:$G$1,0))</f>
        <v>2.5</v>
      </c>
      <c r="L725" s="9">
        <f>INDEX(products!$A$1:$G$49,MATCH($D725,products!$A$1:$A$49,0),MATCH(orders!L$1,products!$A$1:$G$1,0))</f>
        <v>31.624999999999996</v>
      </c>
      <c r="M725" s="9">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7">
        <f>INDEX(products!$A$1:$G$49,MATCH($D726,products!$A$1:$A$49,0),MATCH(orders!K$1,products!$A$1:$G$1,0))</f>
        <v>0.2</v>
      </c>
      <c r="L726" s="9">
        <f>INDEX(products!$A$1:$G$49,MATCH($D726,products!$A$1:$A$49,0),MATCH(orders!L$1,products!$A$1:$G$1,0))</f>
        <v>3.375</v>
      </c>
      <c r="M726" s="9">
        <f t="shared" si="33"/>
        <v>6.75</v>
      </c>
      <c r="N726" t="str">
        <f t="shared" si="34"/>
        <v>Arabica</v>
      </c>
      <c r="O726" t="str">
        <f t="shared" si="35"/>
        <v>Medium</v>
      </c>
      <c r="P726" t="str">
        <f>_xlfn.XLOOKUP(Orders_Table[[#This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7">
        <f>INDEX(products!$A$1:$G$49,MATCH($D727,products!$A$1:$A$49,0),MATCH(orders!K$1,products!$A$1:$G$1,0))</f>
        <v>0.2</v>
      </c>
      <c r="L727" s="9">
        <f>INDEX(products!$A$1:$G$49,MATCH($D727,products!$A$1:$A$49,0),MATCH(orders!L$1,products!$A$1:$G$1,0))</f>
        <v>3.8849999999999998</v>
      </c>
      <c r="M727" s="9">
        <f t="shared" si="33"/>
        <v>23.31</v>
      </c>
      <c r="N727" t="str">
        <f t="shared" si="34"/>
        <v>Arabica</v>
      </c>
      <c r="O727" t="str">
        <f t="shared" si="35"/>
        <v>Light</v>
      </c>
      <c r="P727" t="str">
        <f>_xlfn.XLOOKUP(Orders_Table[[#This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7">
        <f>INDEX(products!$A$1:$G$49,MATCH($D728,products!$A$1:$A$49,0),MATCH(orders!K$1,products!$A$1:$G$1,0))</f>
        <v>2.5</v>
      </c>
      <c r="L728" s="9">
        <f>INDEX(products!$A$1:$G$49,MATCH($D728,products!$A$1:$A$49,0),MATCH(orders!L$1,products!$A$1:$G$1,0))</f>
        <v>36.454999999999998</v>
      </c>
      <c r="M728" s="9">
        <f t="shared" si="33"/>
        <v>145.82</v>
      </c>
      <c r="N728" t="str">
        <f t="shared" si="34"/>
        <v>Liberica</v>
      </c>
      <c r="O728" t="str">
        <f t="shared" si="35"/>
        <v>Light</v>
      </c>
      <c r="P728" t="str">
        <f>_xlfn.XLOOKUP(Orders_Table[[#This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7">
        <f>INDEX(products!$A$1:$G$49,MATCH($D729,products!$A$1:$A$49,0),MATCH(orders!K$1,products!$A$1:$G$1,0))</f>
        <v>0.5</v>
      </c>
      <c r="L729" s="9">
        <f>INDEX(products!$A$1:$G$49,MATCH($D729,products!$A$1:$A$49,0),MATCH(orders!L$1,products!$A$1:$G$1,0))</f>
        <v>5.97</v>
      </c>
      <c r="M729" s="9">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7">
        <f>INDEX(products!$A$1:$G$49,MATCH($D730,products!$A$1:$A$49,0),MATCH(orders!K$1,products!$A$1:$G$1,0))</f>
        <v>0.5</v>
      </c>
      <c r="L730" s="9">
        <f>INDEX(products!$A$1:$G$49,MATCH($D730,products!$A$1:$A$49,0),MATCH(orders!L$1,products!$A$1:$G$1,0))</f>
        <v>7.29</v>
      </c>
      <c r="M730" s="9">
        <f t="shared" si="33"/>
        <v>21.87</v>
      </c>
      <c r="N730" t="str">
        <f t="shared" si="34"/>
        <v>Excelsa</v>
      </c>
      <c r="O730" t="str">
        <f t="shared" si="35"/>
        <v>Dark</v>
      </c>
      <c r="P730" t="str">
        <f>_xlfn.XLOOKUP(Orders_Table[[#This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7">
        <f>INDEX(products!$A$1:$G$49,MATCH($D731,products!$A$1:$A$49,0),MATCH(orders!K$1,products!$A$1:$G$1,0))</f>
        <v>0.2</v>
      </c>
      <c r="L731" s="9">
        <f>INDEX(products!$A$1:$G$49,MATCH($D731,products!$A$1:$A$49,0),MATCH(orders!L$1,products!$A$1:$G$1,0))</f>
        <v>4.3650000000000002</v>
      </c>
      <c r="M731" s="9">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7">
        <f>INDEX(products!$A$1:$G$49,MATCH($D732,products!$A$1:$A$49,0),MATCH(orders!K$1,products!$A$1:$G$1,0))</f>
        <v>2.5</v>
      </c>
      <c r="L732" s="9">
        <f>INDEX(products!$A$1:$G$49,MATCH($D732,products!$A$1:$A$49,0),MATCH(orders!L$1,products!$A$1:$G$1,0))</f>
        <v>36.454999999999998</v>
      </c>
      <c r="M732" s="9">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7">
        <f>INDEX(products!$A$1:$G$49,MATCH($D733,products!$A$1:$A$49,0),MATCH(orders!K$1,products!$A$1:$G$1,0))</f>
        <v>0.2</v>
      </c>
      <c r="L733" s="9">
        <f>INDEX(products!$A$1:$G$49,MATCH($D733,products!$A$1:$A$49,0),MATCH(orders!L$1,products!$A$1:$G$1,0))</f>
        <v>3.8849999999999998</v>
      </c>
      <c r="M733" s="9">
        <f t="shared" si="33"/>
        <v>15.54</v>
      </c>
      <c r="N733" t="str">
        <f t="shared" si="34"/>
        <v>Liberica</v>
      </c>
      <c r="O733" t="str">
        <f t="shared" si="35"/>
        <v>Dark</v>
      </c>
      <c r="P733" t="str">
        <f>_xlfn.XLOOKUP(Orders_Table[[#This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7">
        <f>INDEX(products!$A$1:$G$49,MATCH($D734,products!$A$1:$A$49,0),MATCH(orders!K$1,products!$A$1:$G$1,0))</f>
        <v>0.2</v>
      </c>
      <c r="L734" s="9">
        <f>INDEX(products!$A$1:$G$49,MATCH($D734,products!$A$1:$A$49,0),MATCH(orders!L$1,products!$A$1:$G$1,0))</f>
        <v>4.4550000000000001</v>
      </c>
      <c r="M734" s="9">
        <f t="shared" si="33"/>
        <v>8.91</v>
      </c>
      <c r="N734" t="str">
        <f t="shared" si="34"/>
        <v>Excelsa</v>
      </c>
      <c r="O734" t="str">
        <f t="shared" si="35"/>
        <v>Light</v>
      </c>
      <c r="P734" t="str">
        <f>_xlfn.XLOOKUP(Orders_Table[[#This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7">
        <f>INDEX(products!$A$1:$G$49,MATCH($D735,products!$A$1:$A$49,0),MATCH(orders!K$1,products!$A$1:$G$1,0))</f>
        <v>2.5</v>
      </c>
      <c r="L735" s="9">
        <f>INDEX(products!$A$1:$G$49,MATCH($D735,products!$A$1:$A$49,0),MATCH(orders!L$1,products!$A$1:$G$1,0))</f>
        <v>33.464999999999996</v>
      </c>
      <c r="M735" s="9">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7">
        <f>INDEX(products!$A$1:$G$49,MATCH($D736,products!$A$1:$A$49,0),MATCH(orders!K$1,products!$A$1:$G$1,0))</f>
        <v>0.2</v>
      </c>
      <c r="L736" s="9">
        <f>INDEX(products!$A$1:$G$49,MATCH($D736,products!$A$1:$A$49,0),MATCH(orders!L$1,products!$A$1:$G$1,0))</f>
        <v>2.6849999999999996</v>
      </c>
      <c r="M736" s="9">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7">
        <f>INDEX(products!$A$1:$G$49,MATCH($D737,products!$A$1:$A$49,0),MATCH(orders!K$1,products!$A$1:$G$1,0))</f>
        <v>0.2</v>
      </c>
      <c r="L737" s="9">
        <f>INDEX(products!$A$1:$G$49,MATCH($D737,products!$A$1:$A$49,0),MATCH(orders!L$1,products!$A$1:$G$1,0))</f>
        <v>3.645</v>
      </c>
      <c r="M737" s="9">
        <f t="shared" si="33"/>
        <v>21.87</v>
      </c>
      <c r="N737" t="str">
        <f t="shared" si="34"/>
        <v>Excelsa</v>
      </c>
      <c r="O737" t="str">
        <f t="shared" si="35"/>
        <v>Dark</v>
      </c>
      <c r="P737" t="str">
        <f>_xlfn.XLOOKUP(Orders_Table[[#This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7">
        <f>INDEX(products!$A$1:$G$49,MATCH($D738,products!$A$1:$A$49,0),MATCH(orders!K$1,products!$A$1:$G$1,0))</f>
        <v>1</v>
      </c>
      <c r="L738" s="9">
        <f>INDEX(products!$A$1:$G$49,MATCH($D738,products!$A$1:$A$49,0),MATCH(orders!L$1,products!$A$1:$G$1,0))</f>
        <v>12.95</v>
      </c>
      <c r="M738" s="9">
        <f t="shared" si="33"/>
        <v>25.9</v>
      </c>
      <c r="N738" t="str">
        <f t="shared" si="34"/>
        <v>Liberica</v>
      </c>
      <c r="O738" t="str">
        <f t="shared" si="35"/>
        <v>Dark</v>
      </c>
      <c r="P738" t="str">
        <f>_xlfn.XLOOKUP(Orders_Table[[#This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7">
        <f>INDEX(products!$A$1:$G$49,MATCH($D739,products!$A$1:$A$49,0),MATCH(orders!K$1,products!$A$1:$G$1,0))</f>
        <v>1</v>
      </c>
      <c r="L739" s="9">
        <f>INDEX(products!$A$1:$G$49,MATCH($D739,products!$A$1:$A$49,0),MATCH(orders!L$1,products!$A$1:$G$1,0))</f>
        <v>11.25</v>
      </c>
      <c r="M739" s="9">
        <f t="shared" si="33"/>
        <v>56.25</v>
      </c>
      <c r="N739" t="str">
        <f t="shared" si="34"/>
        <v>Arabica</v>
      </c>
      <c r="O739" t="str">
        <f t="shared" si="35"/>
        <v>Medium</v>
      </c>
      <c r="P739" t="str">
        <f>_xlfn.XLOOKUP(Orders_Table[[#This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7">
        <f>INDEX(products!$A$1:$G$49,MATCH($D740,products!$A$1:$A$49,0),MATCH(orders!K$1,products!$A$1:$G$1,0))</f>
        <v>0.2</v>
      </c>
      <c r="L740" s="9">
        <f>INDEX(products!$A$1:$G$49,MATCH($D740,products!$A$1:$A$49,0),MATCH(orders!L$1,products!$A$1:$G$1,0))</f>
        <v>3.5849999999999995</v>
      </c>
      <c r="M740" s="9">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7">
        <f>INDEX(products!$A$1:$G$49,MATCH($D741,products!$A$1:$A$49,0),MATCH(orders!K$1,products!$A$1:$G$1,0))</f>
        <v>0.2</v>
      </c>
      <c r="L741" s="9">
        <f>INDEX(products!$A$1:$G$49,MATCH($D741,products!$A$1:$A$49,0),MATCH(orders!L$1,products!$A$1:$G$1,0))</f>
        <v>3.645</v>
      </c>
      <c r="M741" s="9">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7">
        <f>INDEX(products!$A$1:$G$49,MATCH($D742,products!$A$1:$A$49,0),MATCH(orders!K$1,products!$A$1:$G$1,0))</f>
        <v>0.5</v>
      </c>
      <c r="L742" s="9">
        <f>INDEX(products!$A$1:$G$49,MATCH($D742,products!$A$1:$A$49,0),MATCH(orders!L$1,products!$A$1:$G$1,0))</f>
        <v>7.169999999999999</v>
      </c>
      <c r="M742" s="9">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7">
        <f>INDEX(products!$A$1:$G$49,MATCH($D743,products!$A$1:$A$49,0),MATCH(orders!K$1,products!$A$1:$G$1,0))</f>
        <v>0.2</v>
      </c>
      <c r="L743" s="9">
        <f>INDEX(products!$A$1:$G$49,MATCH($D743,products!$A$1:$A$49,0),MATCH(orders!L$1,products!$A$1:$G$1,0))</f>
        <v>4.3650000000000002</v>
      </c>
      <c r="M743" s="9">
        <f t="shared" si="33"/>
        <v>8.73</v>
      </c>
      <c r="N743" t="str">
        <f t="shared" si="34"/>
        <v>Liberica</v>
      </c>
      <c r="O743" t="str">
        <f t="shared" si="35"/>
        <v>Medium</v>
      </c>
      <c r="P743" t="str">
        <f>_xlfn.XLOOKUP(Orders_Table[[#This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7">
        <f>INDEX(products!$A$1:$G$49,MATCH($D744,products!$A$1:$A$49,0),MATCH(orders!K$1,products!$A$1:$G$1,0))</f>
        <v>1</v>
      </c>
      <c r="L744" s="9">
        <f>INDEX(products!$A$1:$G$49,MATCH($D744,products!$A$1:$A$49,0),MATCH(orders!L$1,products!$A$1:$G$1,0))</f>
        <v>14.55</v>
      </c>
      <c r="M744" s="9">
        <f t="shared" si="33"/>
        <v>58.2</v>
      </c>
      <c r="N744" t="str">
        <f t="shared" si="34"/>
        <v>Liberica</v>
      </c>
      <c r="O744" t="str">
        <f t="shared" si="35"/>
        <v>Medium</v>
      </c>
      <c r="P744" t="str">
        <f>_xlfn.XLOOKUP(Orders_Table[[#This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7">
        <f>INDEX(products!$A$1:$G$49,MATCH($D745,products!$A$1:$A$49,0),MATCH(orders!K$1,products!$A$1:$G$1,0))</f>
        <v>0.5</v>
      </c>
      <c r="L745" s="9">
        <f>INDEX(products!$A$1:$G$49,MATCH($D745,products!$A$1:$A$49,0),MATCH(orders!L$1,products!$A$1:$G$1,0))</f>
        <v>5.97</v>
      </c>
      <c r="M745" s="9">
        <f t="shared" si="33"/>
        <v>17.91</v>
      </c>
      <c r="N745" t="str">
        <f t="shared" si="34"/>
        <v>Arabica</v>
      </c>
      <c r="O745" t="str">
        <f t="shared" si="35"/>
        <v>Dark</v>
      </c>
      <c r="P745" t="str">
        <f>_xlfn.XLOOKUP(Orders_Table[[#This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7">
        <f>INDEX(products!$A$1:$G$49,MATCH($D746,products!$A$1:$A$49,0),MATCH(orders!K$1,products!$A$1:$G$1,0))</f>
        <v>0.2</v>
      </c>
      <c r="L746" s="9">
        <f>INDEX(products!$A$1:$G$49,MATCH($D746,products!$A$1:$A$49,0),MATCH(orders!L$1,products!$A$1:$G$1,0))</f>
        <v>2.9849999999999999</v>
      </c>
      <c r="M746" s="9">
        <f t="shared" si="33"/>
        <v>17.91</v>
      </c>
      <c r="N746" t="str">
        <f t="shared" si="34"/>
        <v>Robusta</v>
      </c>
      <c r="O746" t="str">
        <f t="shared" si="35"/>
        <v>Medium</v>
      </c>
      <c r="P746" t="str">
        <f>_xlfn.XLOOKUP(Orders_Table[[#This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7">
        <f>INDEX(products!$A$1:$G$49,MATCH($D747,products!$A$1:$A$49,0),MATCH(orders!K$1,products!$A$1:$G$1,0))</f>
        <v>0.5</v>
      </c>
      <c r="L747" s="9">
        <f>INDEX(products!$A$1:$G$49,MATCH($D747,products!$A$1:$A$49,0),MATCH(orders!L$1,products!$A$1:$G$1,0))</f>
        <v>7.29</v>
      </c>
      <c r="M747" s="9">
        <f t="shared" si="33"/>
        <v>14.58</v>
      </c>
      <c r="N747" t="str">
        <f t="shared" si="34"/>
        <v>Excelsa</v>
      </c>
      <c r="O747" t="str">
        <f t="shared" si="35"/>
        <v>Dark</v>
      </c>
      <c r="P747" t="str">
        <f>_xlfn.XLOOKUP(Orders_Table[[#This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7">
        <f>INDEX(products!$A$1:$G$49,MATCH($D748,products!$A$1:$A$49,0),MATCH(orders!K$1,products!$A$1:$G$1,0))</f>
        <v>1</v>
      </c>
      <c r="L748" s="9">
        <f>INDEX(products!$A$1:$G$49,MATCH($D748,products!$A$1:$A$49,0),MATCH(orders!L$1,products!$A$1:$G$1,0))</f>
        <v>11.25</v>
      </c>
      <c r="M748" s="9">
        <f t="shared" si="33"/>
        <v>33.75</v>
      </c>
      <c r="N748" t="str">
        <f t="shared" si="34"/>
        <v>Arabica</v>
      </c>
      <c r="O748" t="str">
        <f t="shared" si="35"/>
        <v>Medium</v>
      </c>
      <c r="P748" t="str">
        <f>_xlfn.XLOOKUP(Orders_Table[[#This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7">
        <f>INDEX(products!$A$1:$G$49,MATCH($D749,products!$A$1:$A$49,0),MATCH(orders!K$1,products!$A$1:$G$1,0))</f>
        <v>0.5</v>
      </c>
      <c r="L749" s="9">
        <f>INDEX(products!$A$1:$G$49,MATCH($D749,products!$A$1:$A$49,0),MATCH(orders!L$1,products!$A$1:$G$1,0))</f>
        <v>8.73</v>
      </c>
      <c r="M749" s="9">
        <f t="shared" si="33"/>
        <v>34.92</v>
      </c>
      <c r="N749" t="str">
        <f t="shared" si="34"/>
        <v>Liberica</v>
      </c>
      <c r="O749" t="str">
        <f t="shared" si="35"/>
        <v>Medium</v>
      </c>
      <c r="P749" t="str">
        <f>_xlfn.XLOOKUP(Orders_Table[[#This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7">
        <f>INDEX(products!$A$1:$G$49,MATCH($D750,products!$A$1:$A$49,0),MATCH(orders!K$1,products!$A$1:$G$1,0))</f>
        <v>0.5</v>
      </c>
      <c r="L750" s="9">
        <f>INDEX(products!$A$1:$G$49,MATCH($D750,products!$A$1:$A$49,0),MATCH(orders!L$1,products!$A$1:$G$1,0))</f>
        <v>7.29</v>
      </c>
      <c r="M750" s="9">
        <f t="shared" si="33"/>
        <v>14.58</v>
      </c>
      <c r="N750" t="str">
        <f t="shared" si="34"/>
        <v>Excelsa</v>
      </c>
      <c r="O750" t="str">
        <f t="shared" si="35"/>
        <v>Dark</v>
      </c>
      <c r="P750" t="str">
        <f>_xlfn.XLOOKUP(Orders_Table[[#This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7">
        <f>INDEX(products!$A$1:$G$49,MATCH($D751,products!$A$1:$A$49,0),MATCH(orders!K$1,products!$A$1:$G$1,0))</f>
        <v>0.2</v>
      </c>
      <c r="L751" s="9">
        <f>INDEX(products!$A$1:$G$49,MATCH($D751,products!$A$1:$A$49,0),MATCH(orders!L$1,products!$A$1:$G$1,0))</f>
        <v>2.6849999999999996</v>
      </c>
      <c r="M751" s="9">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7">
        <f>INDEX(products!$A$1:$G$49,MATCH($D752,products!$A$1:$A$49,0),MATCH(orders!K$1,products!$A$1:$G$1,0))</f>
        <v>0.5</v>
      </c>
      <c r="L752" s="9">
        <f>INDEX(products!$A$1:$G$49,MATCH($D752,products!$A$1:$A$49,0),MATCH(orders!L$1,products!$A$1:$G$1,0))</f>
        <v>5.97</v>
      </c>
      <c r="M752" s="9">
        <f t="shared" si="33"/>
        <v>5.97</v>
      </c>
      <c r="N752" t="str">
        <f t="shared" si="34"/>
        <v>Robusta</v>
      </c>
      <c r="O752" t="str">
        <f t="shared" si="35"/>
        <v>Medium</v>
      </c>
      <c r="P752" t="str">
        <f>_xlfn.XLOOKUP(Orders_Table[[#This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7">
        <f>INDEX(products!$A$1:$G$49,MATCH($D753,products!$A$1:$A$49,0),MATCH(orders!K$1,products!$A$1:$G$1,0))</f>
        <v>0.5</v>
      </c>
      <c r="L753" s="9">
        <f>INDEX(products!$A$1:$G$49,MATCH($D753,products!$A$1:$A$49,0),MATCH(orders!L$1,products!$A$1:$G$1,0))</f>
        <v>9.51</v>
      </c>
      <c r="M753" s="9">
        <f t="shared" si="33"/>
        <v>19.02</v>
      </c>
      <c r="N753" t="str">
        <f t="shared" si="34"/>
        <v>Liberica</v>
      </c>
      <c r="O753" t="str">
        <f t="shared" si="35"/>
        <v>Light</v>
      </c>
      <c r="P753" t="str">
        <f>_xlfn.XLOOKUP(Orders_Table[[#This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7">
        <f>INDEX(products!$A$1:$G$49,MATCH($D754,products!$A$1:$A$49,0),MATCH(orders!K$1,products!$A$1:$G$1,0))</f>
        <v>1</v>
      </c>
      <c r="L754" s="9">
        <f>INDEX(products!$A$1:$G$49,MATCH($D754,products!$A$1:$A$49,0),MATCH(orders!L$1,products!$A$1:$G$1,0))</f>
        <v>13.75</v>
      </c>
      <c r="M754" s="9">
        <f t="shared" si="33"/>
        <v>27.5</v>
      </c>
      <c r="N754" t="str">
        <f t="shared" si="34"/>
        <v>Excelsa</v>
      </c>
      <c r="O754" t="str">
        <f t="shared" si="35"/>
        <v>Medium</v>
      </c>
      <c r="P754" t="str">
        <f>_xlfn.XLOOKUP(Orders_Table[[#This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7">
        <f>INDEX(products!$A$1:$G$49,MATCH($D755,products!$A$1:$A$49,0),MATCH(orders!K$1,products!$A$1:$G$1,0))</f>
        <v>0.5</v>
      </c>
      <c r="L755" s="9">
        <f>INDEX(products!$A$1:$G$49,MATCH($D755,products!$A$1:$A$49,0),MATCH(orders!L$1,products!$A$1:$G$1,0))</f>
        <v>5.97</v>
      </c>
      <c r="M755" s="9">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7">
        <f>INDEX(products!$A$1:$G$49,MATCH($D756,products!$A$1:$A$49,0),MATCH(orders!K$1,products!$A$1:$G$1,0))</f>
        <v>0.2</v>
      </c>
      <c r="L756" s="9">
        <f>INDEX(products!$A$1:$G$49,MATCH($D756,products!$A$1:$A$49,0),MATCH(orders!L$1,products!$A$1:$G$1,0))</f>
        <v>2.9849999999999999</v>
      </c>
      <c r="M756" s="9">
        <f t="shared" si="33"/>
        <v>17.91</v>
      </c>
      <c r="N756" t="str">
        <f t="shared" si="34"/>
        <v>Arabica</v>
      </c>
      <c r="O756" t="str">
        <f t="shared" si="35"/>
        <v>Dark</v>
      </c>
      <c r="P756" t="str">
        <f>_xlfn.XLOOKUP(Orders_Table[[#This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7">
        <f>INDEX(products!$A$1:$G$49,MATCH($D757,products!$A$1:$A$49,0),MATCH(orders!K$1,products!$A$1:$G$1,0))</f>
        <v>0.2</v>
      </c>
      <c r="L757" s="9">
        <f>INDEX(products!$A$1:$G$49,MATCH($D757,products!$A$1:$A$49,0),MATCH(orders!L$1,products!$A$1:$G$1,0))</f>
        <v>4.7549999999999999</v>
      </c>
      <c r="M757" s="9">
        <f t="shared" si="33"/>
        <v>28.53</v>
      </c>
      <c r="N757" t="str">
        <f t="shared" si="34"/>
        <v>Liberica</v>
      </c>
      <c r="O757" t="str">
        <f t="shared" si="35"/>
        <v>Light</v>
      </c>
      <c r="P757" t="str">
        <f>_xlfn.XLOOKUP(Orders_Table[[#This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7">
        <f>INDEX(products!$A$1:$G$49,MATCH($D758,products!$A$1:$A$49,0),MATCH(orders!K$1,products!$A$1:$G$1,0))</f>
        <v>1</v>
      </c>
      <c r="L758" s="9">
        <f>INDEX(products!$A$1:$G$49,MATCH($D758,products!$A$1:$A$49,0),MATCH(orders!L$1,products!$A$1:$G$1,0))</f>
        <v>8.9499999999999993</v>
      </c>
      <c r="M758" s="9">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7">
        <f>INDEX(products!$A$1:$G$49,MATCH($D759,products!$A$1:$A$49,0),MATCH(orders!K$1,products!$A$1:$G$1,0))</f>
        <v>0.5</v>
      </c>
      <c r="L759" s="9">
        <f>INDEX(products!$A$1:$G$49,MATCH($D759,products!$A$1:$A$49,0),MATCH(orders!L$1,products!$A$1:$G$1,0))</f>
        <v>5.97</v>
      </c>
      <c r="M759" s="9">
        <f t="shared" si="33"/>
        <v>17.91</v>
      </c>
      <c r="N759" t="str">
        <f t="shared" si="34"/>
        <v>Arabica</v>
      </c>
      <c r="O759" t="str">
        <f t="shared" si="35"/>
        <v>Dark</v>
      </c>
      <c r="P759" t="str">
        <f>_xlfn.XLOOKUP(Orders_Table[[#This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7">
        <f>INDEX(products!$A$1:$G$49,MATCH($D760,products!$A$1:$A$49,0),MATCH(orders!K$1,products!$A$1:$G$1,0))</f>
        <v>1</v>
      </c>
      <c r="L760" s="9">
        <f>INDEX(products!$A$1:$G$49,MATCH($D760,products!$A$1:$A$49,0),MATCH(orders!L$1,products!$A$1:$G$1,0))</f>
        <v>8.9499999999999993</v>
      </c>
      <c r="M760" s="9">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7">
        <f>INDEX(products!$A$1:$G$49,MATCH($D761,products!$A$1:$A$49,0),MATCH(orders!K$1,products!$A$1:$G$1,0))</f>
        <v>2.5</v>
      </c>
      <c r="L761" s="9">
        <f>INDEX(products!$A$1:$G$49,MATCH($D761,products!$A$1:$A$49,0),MATCH(orders!L$1,products!$A$1:$G$1,0))</f>
        <v>29.784999999999997</v>
      </c>
      <c r="M761" s="9">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7">
        <f>INDEX(products!$A$1:$G$49,MATCH($D762,products!$A$1:$A$49,0),MATCH(orders!K$1,products!$A$1:$G$1,0))</f>
        <v>0.5</v>
      </c>
      <c r="L762" s="9">
        <f>INDEX(products!$A$1:$G$49,MATCH($D762,products!$A$1:$A$49,0),MATCH(orders!L$1,products!$A$1:$G$1,0))</f>
        <v>8.91</v>
      </c>
      <c r="M762" s="9">
        <f t="shared" si="33"/>
        <v>44.55</v>
      </c>
      <c r="N762" t="str">
        <f t="shared" si="34"/>
        <v>Excelsa</v>
      </c>
      <c r="O762" t="str">
        <f t="shared" si="35"/>
        <v>Light</v>
      </c>
      <c r="P762" t="str">
        <f>_xlfn.XLOOKUP(Orders_Table[[#This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7">
        <f>INDEX(products!$A$1:$G$49,MATCH($D763,products!$A$1:$A$49,0),MATCH(orders!K$1,products!$A$1:$G$1,0))</f>
        <v>1</v>
      </c>
      <c r="L763" s="9">
        <f>INDEX(products!$A$1:$G$49,MATCH($D763,products!$A$1:$A$49,0),MATCH(orders!L$1,products!$A$1:$G$1,0))</f>
        <v>14.85</v>
      </c>
      <c r="M763" s="9">
        <f t="shared" si="33"/>
        <v>89.1</v>
      </c>
      <c r="N763" t="str">
        <f t="shared" si="34"/>
        <v>Excelsa</v>
      </c>
      <c r="O763" t="str">
        <f t="shared" si="35"/>
        <v>Light</v>
      </c>
      <c r="P763" t="str">
        <f>_xlfn.XLOOKUP(Orders_Table[[#This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7">
        <f>INDEX(products!$A$1:$G$49,MATCH($D764,products!$A$1:$A$49,0),MATCH(orders!K$1,products!$A$1:$G$1,0))</f>
        <v>0.5</v>
      </c>
      <c r="L764" s="9">
        <f>INDEX(products!$A$1:$G$49,MATCH($D764,products!$A$1:$A$49,0),MATCH(orders!L$1,products!$A$1:$G$1,0))</f>
        <v>8.73</v>
      </c>
      <c r="M764" s="9">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7">
        <f>INDEX(products!$A$1:$G$49,MATCH($D765,products!$A$1:$A$49,0),MATCH(orders!K$1,products!$A$1:$G$1,0))</f>
        <v>0.5</v>
      </c>
      <c r="L765" s="9">
        <f>INDEX(products!$A$1:$G$49,MATCH($D765,products!$A$1:$A$49,0),MATCH(orders!L$1,products!$A$1:$G$1,0))</f>
        <v>7.77</v>
      </c>
      <c r="M765" s="9">
        <f t="shared" si="33"/>
        <v>23.31</v>
      </c>
      <c r="N765" t="str">
        <f t="shared" si="34"/>
        <v>Arabica</v>
      </c>
      <c r="O765" t="str">
        <f t="shared" si="35"/>
        <v>Light</v>
      </c>
      <c r="P765" t="str">
        <f>_xlfn.XLOOKUP(Orders_Table[[#This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7">
        <f>INDEX(products!$A$1:$G$49,MATCH($D766,products!$A$1:$A$49,0),MATCH(orders!K$1,products!$A$1:$G$1,0))</f>
        <v>2.5</v>
      </c>
      <c r="L766" s="9">
        <f>INDEX(products!$A$1:$G$49,MATCH($D766,products!$A$1:$A$49,0),MATCH(orders!L$1,products!$A$1:$G$1,0))</f>
        <v>29.784999999999997</v>
      </c>
      <c r="M766" s="9">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7">
        <f>INDEX(products!$A$1:$G$49,MATCH($D767,products!$A$1:$A$49,0),MATCH(orders!K$1,products!$A$1:$G$1,0))</f>
        <v>1</v>
      </c>
      <c r="L767" s="9">
        <f>INDEX(products!$A$1:$G$49,MATCH($D767,products!$A$1:$A$49,0),MATCH(orders!L$1,products!$A$1:$G$1,0))</f>
        <v>9.9499999999999993</v>
      </c>
      <c r="M767" s="9">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7">
        <f>INDEX(products!$A$1:$G$49,MATCH($D768,products!$A$1:$A$49,0),MATCH(orders!K$1,products!$A$1:$G$1,0))</f>
        <v>0.5</v>
      </c>
      <c r="L768" s="9">
        <f>INDEX(products!$A$1:$G$49,MATCH($D768,products!$A$1:$A$49,0),MATCH(orders!L$1,products!$A$1:$G$1,0))</f>
        <v>7.77</v>
      </c>
      <c r="M768" s="9">
        <f t="shared" si="33"/>
        <v>15.54</v>
      </c>
      <c r="N768" t="str">
        <f t="shared" si="34"/>
        <v>Arabica</v>
      </c>
      <c r="O768" t="str">
        <f t="shared" si="35"/>
        <v>Light</v>
      </c>
      <c r="P768" t="str">
        <f>_xlfn.XLOOKUP(Orders_Table[[#This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7">
        <f>INDEX(products!$A$1:$G$49,MATCH($D769,products!$A$1:$A$49,0),MATCH(orders!K$1,products!$A$1:$G$1,0))</f>
        <v>2.5</v>
      </c>
      <c r="L769" s="9">
        <f>INDEX(products!$A$1:$G$49,MATCH($D769,products!$A$1:$A$49,0),MATCH(orders!L$1,products!$A$1:$G$1,0))</f>
        <v>29.784999999999997</v>
      </c>
      <c r="M769" s="9">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7">
        <f>INDEX(products!$A$1:$G$49,MATCH($D770,products!$A$1:$A$49,0),MATCH(orders!K$1,products!$A$1:$G$1,0))</f>
        <v>1</v>
      </c>
      <c r="L770" s="9">
        <f>INDEX(products!$A$1:$G$49,MATCH($D770,products!$A$1:$A$49,0),MATCH(orders!L$1,products!$A$1:$G$1,0))</f>
        <v>11.95</v>
      </c>
      <c r="M770" s="9">
        <f t="shared" si="33"/>
        <v>23.9</v>
      </c>
      <c r="N770" t="str">
        <f t="shared" si="34"/>
        <v>Robusta</v>
      </c>
      <c r="O770" t="str">
        <f t="shared" si="35"/>
        <v>Light</v>
      </c>
      <c r="P770" t="str">
        <f>_xlfn.XLOOKUP(Orders_Table[[#This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7">
        <f>INDEX(products!$A$1:$G$49,MATCH($D771,products!$A$1:$A$49,0),MATCH(orders!K$1,products!$A$1:$G$1,0))</f>
        <v>2.5</v>
      </c>
      <c r="L771" s="9">
        <f>INDEX(products!$A$1:$G$49,MATCH($D771,products!$A$1:$A$49,0),MATCH(orders!L$1,products!$A$1:$G$1,0))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7">
        <f>INDEX(products!$A$1:$G$49,MATCH($D772,products!$A$1:$A$49,0),MATCH(orders!K$1,products!$A$1:$G$1,0))</f>
        <v>1</v>
      </c>
      <c r="L772" s="9">
        <f>INDEX(products!$A$1:$G$49,MATCH($D772,products!$A$1:$A$49,0),MATCH(orders!L$1,products!$A$1:$G$1,0))</f>
        <v>9.9499999999999993</v>
      </c>
      <c r="M772" s="9">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7">
        <f>INDEX(products!$A$1:$G$49,MATCH($D773,products!$A$1:$A$49,0),MATCH(orders!K$1,products!$A$1:$G$1,0))</f>
        <v>0.5</v>
      </c>
      <c r="L773" s="9">
        <f>INDEX(products!$A$1:$G$49,MATCH($D773,products!$A$1:$A$49,0),MATCH(orders!L$1,products!$A$1:$G$1,0))</f>
        <v>7.169999999999999</v>
      </c>
      <c r="M773" s="9">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7">
        <f>INDEX(products!$A$1:$G$49,MATCH($D774,products!$A$1:$A$49,0),MATCH(orders!K$1,products!$A$1:$G$1,0))</f>
        <v>1</v>
      </c>
      <c r="L774" s="9">
        <f>INDEX(products!$A$1:$G$49,MATCH($D774,products!$A$1:$A$49,0),MATCH(orders!L$1,products!$A$1:$G$1,0))</f>
        <v>13.75</v>
      </c>
      <c r="M774" s="9">
        <f t="shared" si="36"/>
        <v>82.5</v>
      </c>
      <c r="N774" t="str">
        <f t="shared" si="37"/>
        <v>Excelsa</v>
      </c>
      <c r="O774" t="str">
        <f t="shared" si="38"/>
        <v>Medium</v>
      </c>
      <c r="P774" t="str">
        <f>_xlfn.XLOOKUP(Orders_Table[[#This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7">
        <f>INDEX(products!$A$1:$G$49,MATCH($D775,products!$A$1:$A$49,0),MATCH(orders!K$1,products!$A$1:$G$1,0))</f>
        <v>0.2</v>
      </c>
      <c r="L775" s="9">
        <f>INDEX(products!$A$1:$G$49,MATCH($D775,products!$A$1:$A$49,0),MATCH(orders!L$1,products!$A$1:$G$1,0))</f>
        <v>4.3650000000000002</v>
      </c>
      <c r="M775" s="9">
        <f t="shared" si="36"/>
        <v>8.73</v>
      </c>
      <c r="N775" t="str">
        <f t="shared" si="37"/>
        <v>Liberica</v>
      </c>
      <c r="O775" t="str">
        <f t="shared" si="38"/>
        <v>Medium</v>
      </c>
      <c r="P775" t="str">
        <f>_xlfn.XLOOKUP(Orders_Table[[#This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7">
        <f>INDEX(products!$A$1:$G$49,MATCH($D776,products!$A$1:$A$49,0),MATCH(orders!K$1,products!$A$1:$G$1,0))</f>
        <v>1</v>
      </c>
      <c r="L776" s="9">
        <f>INDEX(products!$A$1:$G$49,MATCH($D776,products!$A$1:$A$49,0),MATCH(orders!L$1,products!$A$1:$G$1,0))</f>
        <v>9.9499999999999993</v>
      </c>
      <c r="M776" s="9">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7">
        <f>INDEX(products!$A$1:$G$49,MATCH($D777,products!$A$1:$A$49,0),MATCH(orders!K$1,products!$A$1:$G$1,0))</f>
        <v>0.5</v>
      </c>
      <c r="L777" s="9">
        <f>INDEX(products!$A$1:$G$49,MATCH($D777,products!$A$1:$A$49,0),MATCH(orders!L$1,products!$A$1:$G$1,0))</f>
        <v>8.91</v>
      </c>
      <c r="M777" s="9">
        <f t="shared" si="36"/>
        <v>17.82</v>
      </c>
      <c r="N777" t="str">
        <f t="shared" si="37"/>
        <v>Excelsa</v>
      </c>
      <c r="O777" t="str">
        <f t="shared" si="38"/>
        <v>Light</v>
      </c>
      <c r="P777" t="str">
        <f>_xlfn.XLOOKUP(Orders_Table[[#This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7">
        <f>INDEX(products!$A$1:$G$49,MATCH($D778,products!$A$1:$A$49,0),MATCH(orders!K$1,products!$A$1:$G$1,0))</f>
        <v>0.5</v>
      </c>
      <c r="L778" s="9">
        <f>INDEX(products!$A$1:$G$49,MATCH($D778,products!$A$1:$A$49,0),MATCH(orders!L$1,products!$A$1:$G$1,0))</f>
        <v>6.75</v>
      </c>
      <c r="M778" s="9">
        <f t="shared" si="36"/>
        <v>20.25</v>
      </c>
      <c r="N778" t="str">
        <f t="shared" si="37"/>
        <v>Arabica</v>
      </c>
      <c r="O778" t="str">
        <f t="shared" si="38"/>
        <v>Medium</v>
      </c>
      <c r="P778" t="str">
        <f>_xlfn.XLOOKUP(Orders_Table[[#This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7">
        <f>INDEX(products!$A$1:$G$49,MATCH($D779,products!$A$1:$A$49,0),MATCH(orders!K$1,products!$A$1:$G$1,0))</f>
        <v>2.5</v>
      </c>
      <c r="L779" s="9">
        <f>INDEX(products!$A$1:$G$49,MATCH($D779,products!$A$1:$A$49,0),MATCH(orders!L$1,products!$A$1:$G$1,0))</f>
        <v>29.784999999999997</v>
      </c>
      <c r="M779" s="9">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7">
        <f>INDEX(products!$A$1:$G$49,MATCH($D780,products!$A$1:$A$49,0),MATCH(orders!K$1,products!$A$1:$G$1,0))</f>
        <v>0.5</v>
      </c>
      <c r="L780" s="9">
        <f>INDEX(products!$A$1:$G$49,MATCH($D780,products!$A$1:$A$49,0),MATCH(orders!L$1,products!$A$1:$G$1,0))</f>
        <v>9.51</v>
      </c>
      <c r="M780" s="9">
        <f t="shared" si="36"/>
        <v>19.02</v>
      </c>
      <c r="N780" t="str">
        <f t="shared" si="37"/>
        <v>Liberica</v>
      </c>
      <c r="O780" t="str">
        <f t="shared" si="38"/>
        <v>Light</v>
      </c>
      <c r="P780" t="str">
        <f>_xlfn.XLOOKUP(Orders_Table[[#This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7">
        <f>INDEX(products!$A$1:$G$49,MATCH($D781,products!$A$1:$A$49,0),MATCH(orders!K$1,products!$A$1:$G$1,0))</f>
        <v>1</v>
      </c>
      <c r="L781" s="9">
        <f>INDEX(products!$A$1:$G$49,MATCH($D781,products!$A$1:$A$49,0),MATCH(orders!L$1,products!$A$1:$G$1,0))</f>
        <v>12.95</v>
      </c>
      <c r="M781" s="9">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7">
        <f>INDEX(products!$A$1:$G$49,MATCH($D782,products!$A$1:$A$49,0),MATCH(orders!K$1,products!$A$1:$G$1,0))</f>
        <v>1</v>
      </c>
      <c r="L782" s="9">
        <f>INDEX(products!$A$1:$G$49,MATCH($D782,products!$A$1:$A$49,0),MATCH(orders!L$1,products!$A$1:$G$1,0))</f>
        <v>13.75</v>
      </c>
      <c r="M782" s="9">
        <f t="shared" si="36"/>
        <v>41.25</v>
      </c>
      <c r="N782" t="str">
        <f t="shared" si="37"/>
        <v>Excelsa</v>
      </c>
      <c r="O782" t="str">
        <f t="shared" si="38"/>
        <v>Medium</v>
      </c>
      <c r="P782" t="str">
        <f>_xlfn.XLOOKUP(Orders_Table[[#This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7">
        <f>INDEX(products!$A$1:$G$49,MATCH($D783,products!$A$1:$A$49,0),MATCH(orders!K$1,products!$A$1:$G$1,0))</f>
        <v>2.5</v>
      </c>
      <c r="L783" s="9">
        <f>INDEX(products!$A$1:$G$49,MATCH($D783,products!$A$1:$A$49,0),MATCH(orders!L$1,products!$A$1:$G$1,0))</f>
        <v>36.454999999999998</v>
      </c>
      <c r="M783" s="9">
        <f t="shared" si="36"/>
        <v>145.82</v>
      </c>
      <c r="N783" t="str">
        <f t="shared" si="37"/>
        <v>Liberica</v>
      </c>
      <c r="O783" t="str">
        <f t="shared" si="38"/>
        <v>Light</v>
      </c>
      <c r="P783" t="str">
        <f>_xlfn.XLOOKUP(Orders_Table[[#This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7">
        <f>INDEX(products!$A$1:$G$49,MATCH($D784,products!$A$1:$A$49,0),MATCH(orders!K$1,products!$A$1:$G$1,0))</f>
        <v>0.2</v>
      </c>
      <c r="L784" s="9">
        <f>INDEX(products!$A$1:$G$49,MATCH($D784,products!$A$1:$A$49,0),MATCH(orders!L$1,products!$A$1:$G$1,0))</f>
        <v>4.4550000000000001</v>
      </c>
      <c r="M784" s="9">
        <f t="shared" si="36"/>
        <v>26.73</v>
      </c>
      <c r="N784" t="str">
        <f t="shared" si="37"/>
        <v>Excelsa</v>
      </c>
      <c r="O784" t="str">
        <f t="shared" si="38"/>
        <v>Light</v>
      </c>
      <c r="P784" t="str">
        <f>_xlfn.XLOOKUP(Orders_Table[[#This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7">
        <f>INDEX(products!$A$1:$G$49,MATCH($D785,products!$A$1:$A$49,0),MATCH(orders!K$1,products!$A$1:$G$1,0))</f>
        <v>0.5</v>
      </c>
      <c r="L785" s="9">
        <f>INDEX(products!$A$1:$G$49,MATCH($D785,products!$A$1:$A$49,0),MATCH(orders!L$1,products!$A$1:$G$1,0))</f>
        <v>8.73</v>
      </c>
      <c r="M785" s="9">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7">
        <f>INDEX(products!$A$1:$G$49,MATCH($D786,products!$A$1:$A$49,0),MATCH(orders!K$1,products!$A$1:$G$1,0))</f>
        <v>1</v>
      </c>
      <c r="L786" s="9">
        <f>INDEX(products!$A$1:$G$49,MATCH($D786,products!$A$1:$A$49,0),MATCH(orders!L$1,products!$A$1:$G$1,0))</f>
        <v>15.85</v>
      </c>
      <c r="M786" s="9">
        <f t="shared" si="36"/>
        <v>31.7</v>
      </c>
      <c r="N786" t="str">
        <f t="shared" si="37"/>
        <v>Liberica</v>
      </c>
      <c r="O786" t="str">
        <f t="shared" si="38"/>
        <v>Light</v>
      </c>
      <c r="P786" t="str">
        <f>_xlfn.XLOOKUP(Orders_Table[[#This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7">
        <f>INDEX(products!$A$1:$G$49,MATCH($D787,products!$A$1:$A$49,0),MATCH(orders!K$1,products!$A$1:$G$1,0))</f>
        <v>2.5</v>
      </c>
      <c r="L787" s="9">
        <f>INDEX(products!$A$1:$G$49,MATCH($D787,products!$A$1:$A$49,0),MATCH(orders!L$1,products!$A$1:$G$1,0))</f>
        <v>22.884999999999998</v>
      </c>
      <c r="M787" s="9">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7">
        <f>INDEX(products!$A$1:$G$49,MATCH($D788,products!$A$1:$A$49,0),MATCH(orders!K$1,products!$A$1:$G$1,0))</f>
        <v>2.5</v>
      </c>
      <c r="L788" s="9">
        <f>INDEX(products!$A$1:$G$49,MATCH($D788,products!$A$1:$A$49,0),MATCH(orders!L$1,products!$A$1:$G$1,0))</f>
        <v>27.945</v>
      </c>
      <c r="M788" s="9">
        <f t="shared" si="36"/>
        <v>27.945</v>
      </c>
      <c r="N788" t="str">
        <f t="shared" si="37"/>
        <v>Excelsa</v>
      </c>
      <c r="O788" t="str">
        <f t="shared" si="38"/>
        <v>Dark</v>
      </c>
      <c r="P788" t="str">
        <f>_xlfn.XLOOKUP(Orders_Table[[#This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7">
        <f>INDEX(products!$A$1:$G$49,MATCH($D789,products!$A$1:$A$49,0),MATCH(orders!K$1,products!$A$1:$G$1,0))</f>
        <v>1</v>
      </c>
      <c r="L789" s="9">
        <f>INDEX(products!$A$1:$G$49,MATCH($D789,products!$A$1:$A$49,0),MATCH(orders!L$1,products!$A$1:$G$1,0))</f>
        <v>13.75</v>
      </c>
      <c r="M789" s="9">
        <f t="shared" si="36"/>
        <v>82.5</v>
      </c>
      <c r="N789" t="str">
        <f t="shared" si="37"/>
        <v>Excelsa</v>
      </c>
      <c r="O789" t="str">
        <f t="shared" si="38"/>
        <v>Medium</v>
      </c>
      <c r="P789" t="str">
        <f>_xlfn.XLOOKUP(Orders_Table[[#This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7">
        <f>INDEX(products!$A$1:$G$49,MATCH($D790,products!$A$1:$A$49,0),MATCH(orders!K$1,products!$A$1:$G$1,0))</f>
        <v>2.5</v>
      </c>
      <c r="L790" s="9">
        <f>INDEX(products!$A$1:$G$49,MATCH($D790,products!$A$1:$A$49,0),MATCH(orders!L$1,products!$A$1:$G$1,0))</f>
        <v>22.884999999999998</v>
      </c>
      <c r="M790" s="9">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7">
        <f>INDEX(products!$A$1:$G$49,MATCH($D791,products!$A$1:$A$49,0),MATCH(orders!K$1,products!$A$1:$G$1,0))</f>
        <v>1</v>
      </c>
      <c r="L791" s="9">
        <f>INDEX(products!$A$1:$G$49,MATCH($D791,products!$A$1:$A$49,0),MATCH(orders!L$1,products!$A$1:$G$1,0))</f>
        <v>12.95</v>
      </c>
      <c r="M791" s="9">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7">
        <f>INDEX(products!$A$1:$G$49,MATCH($D792,products!$A$1:$A$49,0),MATCH(orders!K$1,products!$A$1:$G$1,0))</f>
        <v>0.5</v>
      </c>
      <c r="L792" s="9">
        <f>INDEX(products!$A$1:$G$49,MATCH($D792,products!$A$1:$A$49,0),MATCH(orders!L$1,products!$A$1:$G$1,0))</f>
        <v>7.77</v>
      </c>
      <c r="M792" s="9">
        <f t="shared" si="36"/>
        <v>23.31</v>
      </c>
      <c r="N792" t="str">
        <f t="shared" si="37"/>
        <v>Arabica</v>
      </c>
      <c r="O792" t="str">
        <f t="shared" si="38"/>
        <v>Light</v>
      </c>
      <c r="P792" t="str">
        <f>_xlfn.XLOOKUP(Orders_Table[[#This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7">
        <f>INDEX(products!$A$1:$G$49,MATCH($D793,products!$A$1:$A$49,0),MATCH(orders!K$1,products!$A$1:$G$1,0))</f>
        <v>0.2</v>
      </c>
      <c r="L793" s="9">
        <f>INDEX(products!$A$1:$G$49,MATCH($D793,products!$A$1:$A$49,0),MATCH(orders!L$1,products!$A$1:$G$1,0))</f>
        <v>4.7549999999999999</v>
      </c>
      <c r="M793" s="9">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7">
        <f>INDEX(products!$A$1:$G$49,MATCH($D794,products!$A$1:$A$49,0),MATCH(orders!K$1,products!$A$1:$G$1,0))</f>
        <v>0.5</v>
      </c>
      <c r="L794" s="9">
        <f>INDEX(products!$A$1:$G$49,MATCH($D794,products!$A$1:$A$49,0),MATCH(orders!L$1,products!$A$1:$G$1,0))</f>
        <v>8.73</v>
      </c>
      <c r="M794" s="9">
        <f t="shared" si="36"/>
        <v>52.38</v>
      </c>
      <c r="N794" t="str">
        <f t="shared" si="37"/>
        <v>Liberica</v>
      </c>
      <c r="O794" t="str">
        <f t="shared" si="38"/>
        <v>Medium</v>
      </c>
      <c r="P794" t="str">
        <f>_xlfn.XLOOKUP(Orders_Table[[#This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7">
        <f>INDEX(products!$A$1:$G$49,MATCH($D795,products!$A$1:$A$49,0),MATCH(orders!K$1,products!$A$1:$G$1,0))</f>
        <v>0.2</v>
      </c>
      <c r="L795" s="9">
        <f>INDEX(products!$A$1:$G$49,MATCH($D795,products!$A$1:$A$49,0),MATCH(orders!L$1,products!$A$1:$G$1,0))</f>
        <v>3.5849999999999995</v>
      </c>
      <c r="M795" s="9">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7">
        <f>INDEX(products!$A$1:$G$49,MATCH($D796,products!$A$1:$A$49,0),MATCH(orders!K$1,products!$A$1:$G$1,0))</f>
        <v>2.5</v>
      </c>
      <c r="L796" s="9">
        <f>INDEX(products!$A$1:$G$49,MATCH($D796,products!$A$1:$A$49,0),MATCH(orders!L$1,products!$A$1:$G$1,0))</f>
        <v>29.784999999999997</v>
      </c>
      <c r="M796" s="9">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7">
        <f>INDEX(products!$A$1:$G$49,MATCH($D797,products!$A$1:$A$49,0),MATCH(orders!K$1,products!$A$1:$G$1,0))</f>
        <v>0.5</v>
      </c>
      <c r="L797" s="9">
        <f>INDEX(products!$A$1:$G$49,MATCH($D797,products!$A$1:$A$49,0),MATCH(orders!L$1,products!$A$1:$G$1,0))</f>
        <v>7.169999999999999</v>
      </c>
      <c r="M797" s="9">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7">
        <f>INDEX(products!$A$1:$G$49,MATCH($D798,products!$A$1:$A$49,0),MATCH(orders!K$1,products!$A$1:$G$1,0))</f>
        <v>0.5</v>
      </c>
      <c r="L798" s="9">
        <f>INDEX(products!$A$1:$G$49,MATCH($D798,products!$A$1:$A$49,0),MATCH(orders!L$1,products!$A$1:$G$1,0))</f>
        <v>9.51</v>
      </c>
      <c r="M798" s="9">
        <f t="shared" si="36"/>
        <v>9.51</v>
      </c>
      <c r="N798" t="str">
        <f t="shared" si="37"/>
        <v>Liberica</v>
      </c>
      <c r="O798" t="str">
        <f t="shared" si="38"/>
        <v>Light</v>
      </c>
      <c r="P798" t="str">
        <f>_xlfn.XLOOKUP(Orders_Table[[#This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7">
        <f>INDEX(products!$A$1:$G$49,MATCH($D799,products!$A$1:$A$49,0),MATCH(orders!K$1,products!$A$1:$G$1,0))</f>
        <v>0.5</v>
      </c>
      <c r="L799" s="9">
        <f>INDEX(products!$A$1:$G$49,MATCH($D799,products!$A$1:$A$49,0),MATCH(orders!L$1,products!$A$1:$G$1,0))</f>
        <v>7.77</v>
      </c>
      <c r="M799" s="9">
        <f t="shared" si="36"/>
        <v>31.08</v>
      </c>
      <c r="N799" t="str">
        <f t="shared" si="37"/>
        <v>Arabica</v>
      </c>
      <c r="O799" t="str">
        <f t="shared" si="38"/>
        <v>Light</v>
      </c>
      <c r="P799" t="str">
        <f>_xlfn.XLOOKUP(Orders_Table[[#This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7">
        <f>INDEX(products!$A$1:$G$49,MATCH($D800,products!$A$1:$A$49,0),MATCH(orders!K$1,products!$A$1:$G$1,0))</f>
        <v>0.2</v>
      </c>
      <c r="L800" s="9">
        <f>INDEX(products!$A$1:$G$49,MATCH($D800,products!$A$1:$A$49,0),MATCH(orders!L$1,products!$A$1:$G$1,0))</f>
        <v>2.6849999999999996</v>
      </c>
      <c r="M800" s="9">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7">
        <f>INDEX(products!$A$1:$G$49,MATCH($D801,products!$A$1:$A$49,0),MATCH(orders!K$1,products!$A$1:$G$1,0))</f>
        <v>1</v>
      </c>
      <c r="L801" s="9">
        <f>INDEX(products!$A$1:$G$49,MATCH($D801,products!$A$1:$A$49,0),MATCH(orders!L$1,products!$A$1:$G$1,0))</f>
        <v>12.15</v>
      </c>
      <c r="M801" s="9">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7">
        <f>INDEX(products!$A$1:$G$49,MATCH($D802,products!$A$1:$A$49,0),MATCH(orders!K$1,products!$A$1:$G$1,0))</f>
        <v>0.2</v>
      </c>
      <c r="L802" s="9">
        <f>INDEX(products!$A$1:$G$49,MATCH($D802,products!$A$1:$A$49,0),MATCH(orders!L$1,products!$A$1:$G$1,0))</f>
        <v>2.6849999999999996</v>
      </c>
      <c r="M802" s="9">
        <f t="shared" si="36"/>
        <v>16.11</v>
      </c>
      <c r="N802" t="str">
        <f t="shared" si="37"/>
        <v>Robusta</v>
      </c>
      <c r="O802" t="str">
        <f t="shared" si="38"/>
        <v>Dark</v>
      </c>
      <c r="P802" t="str">
        <f>_xlfn.XLOOKUP(Orders_Table[[#This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7">
        <f>INDEX(products!$A$1:$G$49,MATCH($D803,products!$A$1:$A$49,0),MATCH(orders!K$1,products!$A$1:$G$1,0))</f>
        <v>2.5</v>
      </c>
      <c r="L803" s="9">
        <f>INDEX(products!$A$1:$G$49,MATCH($D803,products!$A$1:$A$49,0),MATCH(orders!L$1,products!$A$1:$G$1,0))</f>
        <v>20.584999999999997</v>
      </c>
      <c r="M803" s="9">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7">
        <f>INDEX(products!$A$1:$G$49,MATCH($D804,products!$A$1:$A$49,0),MATCH(orders!K$1,products!$A$1:$G$1,0))</f>
        <v>0.2</v>
      </c>
      <c r="L804" s="9">
        <f>INDEX(products!$A$1:$G$49,MATCH($D804,products!$A$1:$A$49,0),MATCH(orders!L$1,products!$A$1:$G$1,0))</f>
        <v>2.6849999999999996</v>
      </c>
      <c r="M804" s="9">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7">
        <f>INDEX(products!$A$1:$G$49,MATCH($D805,products!$A$1:$A$49,0),MATCH(orders!K$1,products!$A$1:$G$1,0))</f>
        <v>2.5</v>
      </c>
      <c r="L805" s="9">
        <f>INDEX(products!$A$1:$G$49,MATCH($D805,products!$A$1:$A$49,0),MATCH(orders!L$1,products!$A$1:$G$1,0))</f>
        <v>31.624999999999996</v>
      </c>
      <c r="M805" s="9">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7">
        <f>INDEX(products!$A$1:$G$49,MATCH($D806,products!$A$1:$A$49,0),MATCH(orders!K$1,products!$A$1:$G$1,0))</f>
        <v>1</v>
      </c>
      <c r="L806" s="9">
        <f>INDEX(products!$A$1:$G$49,MATCH($D806,products!$A$1:$A$49,0),MATCH(orders!L$1,products!$A$1:$G$1,0))</f>
        <v>11.95</v>
      </c>
      <c r="M806" s="9">
        <f t="shared" si="36"/>
        <v>23.9</v>
      </c>
      <c r="N806" t="str">
        <f t="shared" si="37"/>
        <v>Robusta</v>
      </c>
      <c r="O806" t="str">
        <f t="shared" si="38"/>
        <v>Light</v>
      </c>
      <c r="P806" t="str">
        <f>_xlfn.XLOOKUP(Orders_Table[[#This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7">
        <f>INDEX(products!$A$1:$G$49,MATCH($D807,products!$A$1:$A$49,0),MATCH(orders!K$1,products!$A$1:$G$1,0))</f>
        <v>0.5</v>
      </c>
      <c r="L807" s="9">
        <f>INDEX(products!$A$1:$G$49,MATCH($D807,products!$A$1:$A$49,0),MATCH(orders!L$1,products!$A$1:$G$1,0))</f>
        <v>5.97</v>
      </c>
      <c r="M807" s="9">
        <f t="shared" si="36"/>
        <v>5.97</v>
      </c>
      <c r="N807" t="str">
        <f t="shared" si="37"/>
        <v>Robusta</v>
      </c>
      <c r="O807" t="str">
        <f t="shared" si="38"/>
        <v>Medium</v>
      </c>
      <c r="P807" t="str">
        <f>_xlfn.XLOOKUP(Orders_Table[[#This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7">
        <f>INDEX(products!$A$1:$G$49,MATCH($D808,products!$A$1:$A$49,0),MATCH(orders!K$1,products!$A$1:$G$1,0))</f>
        <v>0.2</v>
      </c>
      <c r="L808" s="9">
        <f>INDEX(products!$A$1:$G$49,MATCH($D808,products!$A$1:$A$49,0),MATCH(orders!L$1,products!$A$1:$G$1,0))</f>
        <v>3.8849999999999998</v>
      </c>
      <c r="M808" s="9">
        <f t="shared" si="36"/>
        <v>7.77</v>
      </c>
      <c r="N808" t="str">
        <f t="shared" si="37"/>
        <v>Liberica</v>
      </c>
      <c r="O808" t="str">
        <f t="shared" si="38"/>
        <v>Dark</v>
      </c>
      <c r="P808" t="str">
        <f>_xlfn.XLOOKUP(Orders_Table[[#This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7">
        <f>INDEX(products!$A$1:$G$49,MATCH($D809,products!$A$1:$A$49,0),MATCH(orders!K$1,products!$A$1:$G$1,0))</f>
        <v>0.5</v>
      </c>
      <c r="L809" s="9">
        <f>INDEX(products!$A$1:$G$49,MATCH($D809,products!$A$1:$A$49,0),MATCH(orders!L$1,products!$A$1:$G$1,0))</f>
        <v>7.77</v>
      </c>
      <c r="M809" s="9">
        <f t="shared" si="36"/>
        <v>23.31</v>
      </c>
      <c r="N809" t="str">
        <f t="shared" si="37"/>
        <v>Liberica</v>
      </c>
      <c r="O809" t="str">
        <f t="shared" si="38"/>
        <v>Dark</v>
      </c>
      <c r="P809" t="str">
        <f>_xlfn.XLOOKUP(Orders_Table[[#This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7">
        <f>INDEX(products!$A$1:$G$49,MATCH($D810,products!$A$1:$A$49,0),MATCH(orders!K$1,products!$A$1:$G$1,0))</f>
        <v>2.5</v>
      </c>
      <c r="L810" s="9">
        <f>INDEX(products!$A$1:$G$49,MATCH($D810,products!$A$1:$A$49,0),MATCH(orders!L$1,products!$A$1:$G$1,0))</f>
        <v>27.484999999999996</v>
      </c>
      <c r="M810" s="9">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7">
        <f>INDEX(products!$A$1:$G$49,MATCH($D811,products!$A$1:$A$49,0),MATCH(orders!K$1,products!$A$1:$G$1,0))</f>
        <v>0.2</v>
      </c>
      <c r="L811" s="9">
        <f>INDEX(products!$A$1:$G$49,MATCH($D811,products!$A$1:$A$49,0),MATCH(orders!L$1,products!$A$1:$G$1,0))</f>
        <v>2.6849999999999996</v>
      </c>
      <c r="M811" s="9">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7">
        <f>INDEX(products!$A$1:$G$49,MATCH($D812,products!$A$1:$A$49,0),MATCH(orders!K$1,products!$A$1:$G$1,0))</f>
        <v>0.5</v>
      </c>
      <c r="L812" s="9">
        <f>INDEX(products!$A$1:$G$49,MATCH($D812,products!$A$1:$A$49,0),MATCH(orders!L$1,products!$A$1:$G$1,0))</f>
        <v>9.51</v>
      </c>
      <c r="M812" s="9">
        <f t="shared" si="36"/>
        <v>28.53</v>
      </c>
      <c r="N812" t="str">
        <f t="shared" si="37"/>
        <v>Liberica</v>
      </c>
      <c r="O812" t="str">
        <f t="shared" si="38"/>
        <v>Light</v>
      </c>
      <c r="P812" t="str">
        <f>_xlfn.XLOOKUP(Orders_Table[[#This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7">
        <f>INDEX(products!$A$1:$G$49,MATCH($D813,products!$A$1:$A$49,0),MATCH(orders!K$1,products!$A$1:$G$1,0))</f>
        <v>1</v>
      </c>
      <c r="L813" s="9">
        <f>INDEX(products!$A$1:$G$49,MATCH($D813,products!$A$1:$A$49,0),MATCH(orders!L$1,products!$A$1:$G$1,0))</f>
        <v>11.25</v>
      </c>
      <c r="M813" s="9">
        <f t="shared" si="36"/>
        <v>67.5</v>
      </c>
      <c r="N813" t="str">
        <f t="shared" si="37"/>
        <v>Arabica</v>
      </c>
      <c r="O813" t="str">
        <f t="shared" si="38"/>
        <v>Medium</v>
      </c>
      <c r="P813" t="str">
        <f>_xlfn.XLOOKUP(Orders_Table[[#This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7">
        <f>INDEX(products!$A$1:$G$49,MATCH($D814,products!$A$1:$A$49,0),MATCH(orders!K$1,products!$A$1:$G$1,0))</f>
        <v>2.5</v>
      </c>
      <c r="L814" s="9">
        <f>INDEX(products!$A$1:$G$49,MATCH($D814,products!$A$1:$A$49,0),MATCH(orders!L$1,products!$A$1:$G$1,0))</f>
        <v>29.784999999999997</v>
      </c>
      <c r="M814" s="9">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7">
        <f>INDEX(products!$A$1:$G$49,MATCH($D815,products!$A$1:$A$49,0),MATCH(orders!K$1,products!$A$1:$G$1,0))</f>
        <v>2.5</v>
      </c>
      <c r="L815" s="9">
        <f>INDEX(products!$A$1:$G$49,MATCH($D815,products!$A$1:$A$49,0),MATCH(orders!L$1,products!$A$1:$G$1,0))</f>
        <v>31.624999999999996</v>
      </c>
      <c r="M815" s="9">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7">
        <f>INDEX(products!$A$1:$G$49,MATCH($D816,products!$A$1:$A$49,0),MATCH(orders!K$1,products!$A$1:$G$1,0))</f>
        <v>0.2</v>
      </c>
      <c r="L816" s="9">
        <f>INDEX(products!$A$1:$G$49,MATCH($D816,products!$A$1:$A$49,0),MATCH(orders!L$1,products!$A$1:$G$1,0))</f>
        <v>4.4550000000000001</v>
      </c>
      <c r="M816" s="9">
        <f t="shared" si="36"/>
        <v>8.91</v>
      </c>
      <c r="N816" t="str">
        <f t="shared" si="37"/>
        <v>Excelsa</v>
      </c>
      <c r="O816" t="str">
        <f t="shared" si="38"/>
        <v>Light</v>
      </c>
      <c r="P816" t="str">
        <f>_xlfn.XLOOKUP(Orders_Table[[#This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7">
        <f>INDEX(products!$A$1:$G$49,MATCH($D817,products!$A$1:$A$49,0),MATCH(orders!K$1,products!$A$1:$G$1,0))</f>
        <v>0.5</v>
      </c>
      <c r="L817" s="9">
        <f>INDEX(products!$A$1:$G$49,MATCH($D817,products!$A$1:$A$49,0),MATCH(orders!L$1,products!$A$1:$G$1,0))</f>
        <v>5.97</v>
      </c>
      <c r="M817" s="9">
        <f t="shared" si="36"/>
        <v>35.82</v>
      </c>
      <c r="N817" t="str">
        <f t="shared" si="37"/>
        <v>Robusta</v>
      </c>
      <c r="O817" t="str">
        <f t="shared" si="38"/>
        <v>Medium</v>
      </c>
      <c r="P817" t="str">
        <f>_xlfn.XLOOKUP(Orders_Table[[#This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7">
        <f>INDEX(products!$A$1:$G$49,MATCH($D818,products!$A$1:$A$49,0),MATCH(orders!K$1,products!$A$1:$G$1,0))</f>
        <v>0.5</v>
      </c>
      <c r="L818" s="9">
        <f>INDEX(products!$A$1:$G$49,MATCH($D818,products!$A$1:$A$49,0),MATCH(orders!L$1,products!$A$1:$G$1,0))</f>
        <v>9.51</v>
      </c>
      <c r="M818" s="9">
        <f t="shared" si="36"/>
        <v>38.04</v>
      </c>
      <c r="N818" t="str">
        <f t="shared" si="37"/>
        <v>Liberica</v>
      </c>
      <c r="O818" t="str">
        <f t="shared" si="38"/>
        <v>Light</v>
      </c>
      <c r="P818" t="str">
        <f>_xlfn.XLOOKUP(Orders_Table[[#This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7">
        <f>INDEX(products!$A$1:$G$49,MATCH($D819,products!$A$1:$A$49,0),MATCH(orders!K$1,products!$A$1:$G$1,0))</f>
        <v>0.5</v>
      </c>
      <c r="L819" s="9">
        <f>INDEX(products!$A$1:$G$49,MATCH($D819,products!$A$1:$A$49,0),MATCH(orders!L$1,products!$A$1:$G$1,0))</f>
        <v>7.77</v>
      </c>
      <c r="M819" s="9">
        <f t="shared" si="36"/>
        <v>15.54</v>
      </c>
      <c r="N819" t="str">
        <f t="shared" si="37"/>
        <v>Liberica</v>
      </c>
      <c r="O819" t="str">
        <f t="shared" si="38"/>
        <v>Dark</v>
      </c>
      <c r="P819" t="str">
        <f>_xlfn.XLOOKUP(Orders_Table[[#This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7">
        <f>INDEX(products!$A$1:$G$49,MATCH($D820,products!$A$1:$A$49,0),MATCH(orders!K$1,products!$A$1:$G$1,0))</f>
        <v>1</v>
      </c>
      <c r="L820" s="9">
        <f>INDEX(products!$A$1:$G$49,MATCH($D820,products!$A$1:$A$49,0),MATCH(orders!L$1,products!$A$1:$G$1,0))</f>
        <v>15.85</v>
      </c>
      <c r="M820" s="9">
        <f t="shared" si="36"/>
        <v>79.25</v>
      </c>
      <c r="N820" t="str">
        <f t="shared" si="37"/>
        <v>Liberica</v>
      </c>
      <c r="O820" t="str">
        <f t="shared" si="38"/>
        <v>Light</v>
      </c>
      <c r="P820" t="str">
        <f>_xlfn.XLOOKUP(Orders_Table[[#This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7">
        <f>INDEX(products!$A$1:$G$49,MATCH($D821,products!$A$1:$A$49,0),MATCH(orders!K$1,products!$A$1:$G$1,0))</f>
        <v>0.2</v>
      </c>
      <c r="L821" s="9">
        <f>INDEX(products!$A$1:$G$49,MATCH($D821,products!$A$1:$A$49,0),MATCH(orders!L$1,products!$A$1:$G$1,0))</f>
        <v>4.7549999999999999</v>
      </c>
      <c r="M821" s="9">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7">
        <f>INDEX(products!$A$1:$G$49,MATCH($D822,products!$A$1:$A$49,0),MATCH(orders!K$1,products!$A$1:$G$1,0))</f>
        <v>1</v>
      </c>
      <c r="L822" s="9">
        <f>INDEX(products!$A$1:$G$49,MATCH($D822,products!$A$1:$A$49,0),MATCH(orders!L$1,products!$A$1:$G$1,0))</f>
        <v>13.75</v>
      </c>
      <c r="M822" s="9">
        <f t="shared" si="36"/>
        <v>55</v>
      </c>
      <c r="N822" t="str">
        <f t="shared" si="37"/>
        <v>Excelsa</v>
      </c>
      <c r="O822" t="str">
        <f t="shared" si="38"/>
        <v>Medium</v>
      </c>
      <c r="P822" t="str">
        <f>_xlfn.XLOOKUP(Orders_Table[[#This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7">
        <f>INDEX(products!$A$1:$G$49,MATCH($D823,products!$A$1:$A$49,0),MATCH(orders!K$1,products!$A$1:$G$1,0))</f>
        <v>0.5</v>
      </c>
      <c r="L823" s="9">
        <f>INDEX(products!$A$1:$G$49,MATCH($D823,products!$A$1:$A$49,0),MATCH(orders!L$1,products!$A$1:$G$1,0))</f>
        <v>5.3699999999999992</v>
      </c>
      <c r="M823" s="9">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7">
        <f>INDEX(products!$A$1:$G$49,MATCH($D824,products!$A$1:$A$49,0),MATCH(orders!K$1,products!$A$1:$G$1,0))</f>
        <v>2.5</v>
      </c>
      <c r="L824" s="9">
        <f>INDEX(products!$A$1:$G$49,MATCH($D824,products!$A$1:$A$49,0),MATCH(orders!L$1,products!$A$1:$G$1,0))</f>
        <v>34.154999999999994</v>
      </c>
      <c r="M824" s="9">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7">
        <f>INDEX(products!$A$1:$G$49,MATCH($D825,products!$A$1:$A$49,0),MATCH(orders!K$1,products!$A$1:$G$1,0))</f>
        <v>1</v>
      </c>
      <c r="L825" s="9">
        <f>INDEX(products!$A$1:$G$49,MATCH($D825,products!$A$1:$A$49,0),MATCH(orders!L$1,products!$A$1:$G$1,0))</f>
        <v>15.85</v>
      </c>
      <c r="M825" s="9">
        <f t="shared" si="36"/>
        <v>47.55</v>
      </c>
      <c r="N825" t="str">
        <f t="shared" si="37"/>
        <v>Liberica</v>
      </c>
      <c r="O825" t="str">
        <f t="shared" si="38"/>
        <v>Light</v>
      </c>
      <c r="P825" t="str">
        <f>_xlfn.XLOOKUP(Orders_Table[[#This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7">
        <f>INDEX(products!$A$1:$G$49,MATCH($D826,products!$A$1:$A$49,0),MATCH(orders!K$1,products!$A$1:$G$1,0))</f>
        <v>0.2</v>
      </c>
      <c r="L826" s="9">
        <f>INDEX(products!$A$1:$G$49,MATCH($D826,products!$A$1:$A$49,0),MATCH(orders!L$1,products!$A$1:$G$1,0))</f>
        <v>3.375</v>
      </c>
      <c r="M826" s="9">
        <f t="shared" si="36"/>
        <v>16.875</v>
      </c>
      <c r="N826" t="str">
        <f t="shared" si="37"/>
        <v>Arabica</v>
      </c>
      <c r="O826" t="str">
        <f t="shared" si="38"/>
        <v>Medium</v>
      </c>
      <c r="P826" t="str">
        <f>_xlfn.XLOOKUP(Orders_Table[[#This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7">
        <f>INDEX(products!$A$1:$G$49,MATCH($D827,products!$A$1:$A$49,0),MATCH(orders!K$1,products!$A$1:$G$1,0))</f>
        <v>1</v>
      </c>
      <c r="L827" s="9">
        <f>INDEX(products!$A$1:$G$49,MATCH($D827,products!$A$1:$A$49,0),MATCH(orders!L$1,products!$A$1:$G$1,0))</f>
        <v>9.9499999999999993</v>
      </c>
      <c r="M827" s="9">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7">
        <f>INDEX(products!$A$1:$G$49,MATCH($D828,products!$A$1:$A$49,0),MATCH(orders!K$1,products!$A$1:$G$1,0))</f>
        <v>0.5</v>
      </c>
      <c r="L828" s="9">
        <f>INDEX(products!$A$1:$G$49,MATCH($D828,products!$A$1:$A$49,0),MATCH(orders!L$1,products!$A$1:$G$1,0))</f>
        <v>8.25</v>
      </c>
      <c r="M828" s="9">
        <f t="shared" si="36"/>
        <v>41.25</v>
      </c>
      <c r="N828" t="str">
        <f t="shared" si="37"/>
        <v>Excelsa</v>
      </c>
      <c r="O828" t="str">
        <f t="shared" si="38"/>
        <v>Medium</v>
      </c>
      <c r="P828" t="str">
        <f>_xlfn.XLOOKUP(Orders_Table[[#This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7">
        <f>INDEX(products!$A$1:$G$49,MATCH($D829,products!$A$1:$A$49,0),MATCH(orders!K$1,products!$A$1:$G$1,0))</f>
        <v>0.2</v>
      </c>
      <c r="L829" s="9">
        <f>INDEX(products!$A$1:$G$49,MATCH($D829,products!$A$1:$A$49,0),MATCH(orders!L$1,products!$A$1:$G$1,0))</f>
        <v>4.125</v>
      </c>
      <c r="M829" s="9">
        <f t="shared" si="36"/>
        <v>20.625</v>
      </c>
      <c r="N829" t="str">
        <f t="shared" si="37"/>
        <v>Excelsa</v>
      </c>
      <c r="O829" t="str">
        <f t="shared" si="38"/>
        <v>Medium</v>
      </c>
      <c r="P829" t="str">
        <f>_xlfn.XLOOKUP(Orders_Table[[#This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7">
        <f>INDEX(products!$A$1:$G$49,MATCH($D830,products!$A$1:$A$49,0),MATCH(orders!K$1,products!$A$1:$G$1,0))</f>
        <v>2.5</v>
      </c>
      <c r="L830" s="9">
        <f>INDEX(products!$A$1:$G$49,MATCH($D830,products!$A$1:$A$49,0),MATCH(orders!L$1,products!$A$1:$G$1,0))</f>
        <v>22.884999999999998</v>
      </c>
      <c r="M830" s="9">
        <f t="shared" si="36"/>
        <v>137.31</v>
      </c>
      <c r="N830" t="str">
        <f t="shared" si="37"/>
        <v>Arabica</v>
      </c>
      <c r="O830" t="str">
        <f t="shared" si="38"/>
        <v>Dark</v>
      </c>
      <c r="P830" t="str">
        <f>_xlfn.XLOOKUP(Orders_Table[[#This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7">
        <f>INDEX(products!$A$1:$G$49,MATCH($D831,products!$A$1:$A$49,0),MATCH(orders!K$1,products!$A$1:$G$1,0))</f>
        <v>0.2</v>
      </c>
      <c r="L831" s="9">
        <f>INDEX(products!$A$1:$G$49,MATCH($D831,products!$A$1:$A$49,0),MATCH(orders!L$1,products!$A$1:$G$1,0))</f>
        <v>2.9849999999999999</v>
      </c>
      <c r="M831" s="9">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7">
        <f>INDEX(products!$A$1:$G$49,MATCH($D832,products!$A$1:$A$49,0),MATCH(orders!K$1,products!$A$1:$G$1,0))</f>
        <v>1</v>
      </c>
      <c r="L832" s="9">
        <f>INDEX(products!$A$1:$G$49,MATCH($D832,products!$A$1:$A$49,0),MATCH(orders!L$1,products!$A$1:$G$1,0))</f>
        <v>13.75</v>
      </c>
      <c r="M832" s="9">
        <f t="shared" si="36"/>
        <v>27.5</v>
      </c>
      <c r="N832" t="str">
        <f t="shared" si="37"/>
        <v>Excelsa</v>
      </c>
      <c r="O832" t="str">
        <f t="shared" si="38"/>
        <v>Medium</v>
      </c>
      <c r="P832" t="str">
        <f>_xlfn.XLOOKUP(Orders_Table[[#This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7">
        <f>INDEX(products!$A$1:$G$49,MATCH($D833,products!$A$1:$A$49,0),MATCH(orders!K$1,products!$A$1:$G$1,0))</f>
        <v>0.2</v>
      </c>
      <c r="L833" s="9">
        <f>INDEX(products!$A$1:$G$49,MATCH($D833,products!$A$1:$A$49,0),MATCH(orders!L$1,products!$A$1:$G$1,0))</f>
        <v>2.9849999999999999</v>
      </c>
      <c r="M833" s="9">
        <f t="shared" si="36"/>
        <v>5.97</v>
      </c>
      <c r="N833" t="str">
        <f t="shared" si="37"/>
        <v>Arabica</v>
      </c>
      <c r="O833" t="str">
        <f t="shared" si="38"/>
        <v>Dark</v>
      </c>
      <c r="P833" t="str">
        <f>_xlfn.XLOOKUP(Orders_Table[[#This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7">
        <f>INDEX(products!$A$1:$G$49,MATCH($D834,products!$A$1:$A$49,0),MATCH(orders!K$1,products!$A$1:$G$1,0))</f>
        <v>1</v>
      </c>
      <c r="L834" s="9">
        <f>INDEX(products!$A$1:$G$49,MATCH($D834,products!$A$1:$A$49,0),MATCH(orders!L$1,products!$A$1:$G$1,0))</f>
        <v>9.9499999999999993</v>
      </c>
      <c r="M834" s="9">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7">
        <f>INDEX(products!$A$1:$G$49,MATCH($D835,products!$A$1:$A$49,0),MATCH(orders!K$1,products!$A$1:$G$1,0))</f>
        <v>2.5</v>
      </c>
      <c r="L835" s="9">
        <f>INDEX(products!$A$1:$G$49,MATCH($D835,products!$A$1:$A$49,0),MATCH(orders!L$1,products!$A$1:$G$1,0))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7">
        <f>INDEX(products!$A$1:$G$49,MATCH($D836,products!$A$1:$A$49,0),MATCH(orders!K$1,products!$A$1:$G$1,0))</f>
        <v>2.5</v>
      </c>
      <c r="L836" s="9">
        <f>INDEX(products!$A$1:$G$49,MATCH($D836,products!$A$1:$A$49,0),MATCH(orders!L$1,products!$A$1:$G$1,0))</f>
        <v>22.884999999999998</v>
      </c>
      <c r="M836" s="9">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7">
        <f>INDEX(products!$A$1:$G$49,MATCH($D837,products!$A$1:$A$49,0),MATCH(orders!K$1,products!$A$1:$G$1,0))</f>
        <v>0.5</v>
      </c>
      <c r="L837" s="9">
        <f>INDEX(products!$A$1:$G$49,MATCH($D837,products!$A$1:$A$49,0),MATCH(orders!L$1,products!$A$1:$G$1,0))</f>
        <v>8.91</v>
      </c>
      <c r="M837" s="9">
        <f t="shared" si="39"/>
        <v>8.91</v>
      </c>
      <c r="N837" t="str">
        <f t="shared" si="40"/>
        <v>Excelsa</v>
      </c>
      <c r="O837" t="str">
        <f t="shared" si="41"/>
        <v>Light</v>
      </c>
      <c r="P837" t="str">
        <f>_xlfn.XLOOKUP(Orders_Table[[#This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7">
        <f>INDEX(products!$A$1:$G$49,MATCH($D838,products!$A$1:$A$49,0),MATCH(orders!K$1,products!$A$1:$G$1,0))</f>
        <v>0.2</v>
      </c>
      <c r="L838" s="9">
        <f>INDEX(products!$A$1:$G$49,MATCH($D838,products!$A$1:$A$49,0),MATCH(orders!L$1,products!$A$1:$G$1,0))</f>
        <v>2.9849999999999999</v>
      </c>
      <c r="M838" s="9">
        <f t="shared" si="39"/>
        <v>11.94</v>
      </c>
      <c r="N838" t="str">
        <f t="shared" si="40"/>
        <v>Arabica</v>
      </c>
      <c r="O838" t="str">
        <f t="shared" si="41"/>
        <v>Dark</v>
      </c>
      <c r="P838" t="str">
        <f>_xlfn.XLOOKUP(Orders_Table[[#This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7">
        <f>INDEX(products!$A$1:$G$49,MATCH($D839,products!$A$1:$A$49,0),MATCH(orders!K$1,products!$A$1:$G$1,0))</f>
        <v>2.5</v>
      </c>
      <c r="L839" s="9">
        <f>INDEX(products!$A$1:$G$49,MATCH($D839,products!$A$1:$A$49,0),MATCH(orders!L$1,products!$A$1:$G$1,0))</f>
        <v>33.464999999999996</v>
      </c>
      <c r="M839" s="9">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7">
        <f>INDEX(products!$A$1:$G$49,MATCH($D840,products!$A$1:$A$49,0),MATCH(orders!K$1,products!$A$1:$G$1,0))</f>
        <v>2.5</v>
      </c>
      <c r="L840" s="9">
        <f>INDEX(products!$A$1:$G$49,MATCH($D840,products!$A$1:$A$49,0),MATCH(orders!L$1,products!$A$1:$G$1,0))</f>
        <v>22.884999999999998</v>
      </c>
      <c r="M840" s="9">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7">
        <f>INDEX(products!$A$1:$G$49,MATCH($D841,products!$A$1:$A$49,0),MATCH(orders!K$1,products!$A$1:$G$1,0))</f>
        <v>0.5</v>
      </c>
      <c r="L841" s="9">
        <f>INDEX(products!$A$1:$G$49,MATCH($D841,products!$A$1:$A$49,0),MATCH(orders!L$1,products!$A$1:$G$1,0))</f>
        <v>8.25</v>
      </c>
      <c r="M841" s="9">
        <f t="shared" si="39"/>
        <v>41.25</v>
      </c>
      <c r="N841" t="str">
        <f t="shared" si="40"/>
        <v>Excelsa</v>
      </c>
      <c r="O841" t="str">
        <f t="shared" si="41"/>
        <v>Medium</v>
      </c>
      <c r="P841" t="str">
        <f>_xlfn.XLOOKUP(Orders_Table[[#This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7">
        <f>INDEX(products!$A$1:$G$49,MATCH($D842,products!$A$1:$A$49,0),MATCH(orders!K$1,products!$A$1:$G$1,0))</f>
        <v>0.5</v>
      </c>
      <c r="L842" s="9">
        <f>INDEX(products!$A$1:$G$49,MATCH($D842,products!$A$1:$A$49,0),MATCH(orders!L$1,products!$A$1:$G$1,0))</f>
        <v>7.169999999999999</v>
      </c>
      <c r="M842" s="9">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7">
        <f>INDEX(products!$A$1:$G$49,MATCH($D843,products!$A$1:$A$49,0),MATCH(orders!K$1,products!$A$1:$G$1,0))</f>
        <v>0.2</v>
      </c>
      <c r="L843" s="9">
        <f>INDEX(products!$A$1:$G$49,MATCH($D843,products!$A$1:$A$49,0),MATCH(orders!L$1,products!$A$1:$G$1,0))</f>
        <v>4.3650000000000002</v>
      </c>
      <c r="M843" s="9">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7">
        <f>INDEX(products!$A$1:$G$49,MATCH($D844,products!$A$1:$A$49,0),MATCH(orders!K$1,products!$A$1:$G$1,0))</f>
        <v>0.2</v>
      </c>
      <c r="L844" s="9">
        <f>INDEX(products!$A$1:$G$49,MATCH($D844,products!$A$1:$A$49,0),MATCH(orders!L$1,products!$A$1:$G$1,0))</f>
        <v>4.125</v>
      </c>
      <c r="M844" s="9">
        <f t="shared" si="39"/>
        <v>8.25</v>
      </c>
      <c r="N844" t="str">
        <f t="shared" si="40"/>
        <v>Excelsa</v>
      </c>
      <c r="O844" t="str">
        <f t="shared" si="41"/>
        <v>Medium</v>
      </c>
      <c r="P844" t="str">
        <f>_xlfn.XLOOKUP(Orders_Table[[#This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7">
        <f>INDEX(products!$A$1:$G$49,MATCH($D845,products!$A$1:$A$49,0),MATCH(orders!K$1,products!$A$1:$G$1,0))</f>
        <v>0.2</v>
      </c>
      <c r="L845" s="9">
        <f>INDEX(products!$A$1:$G$49,MATCH($D845,products!$A$1:$A$49,0),MATCH(orders!L$1,products!$A$1:$G$1,0))</f>
        <v>4.125</v>
      </c>
      <c r="M845" s="9">
        <f t="shared" si="39"/>
        <v>8.25</v>
      </c>
      <c r="N845" t="str">
        <f t="shared" si="40"/>
        <v>Excelsa</v>
      </c>
      <c r="O845" t="str">
        <f t="shared" si="41"/>
        <v>Medium</v>
      </c>
      <c r="P845" t="str">
        <f>_xlfn.XLOOKUP(Orders_Table[[#This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7">
        <f>INDEX(products!$A$1:$G$49,MATCH($D846,products!$A$1:$A$49,0),MATCH(orders!K$1,products!$A$1:$G$1,0))</f>
        <v>0.5</v>
      </c>
      <c r="L846" s="9">
        <f>INDEX(products!$A$1:$G$49,MATCH($D846,products!$A$1:$A$49,0),MATCH(orders!L$1,products!$A$1:$G$1,0))</f>
        <v>5.97</v>
      </c>
      <c r="M846" s="9">
        <f t="shared" si="39"/>
        <v>35.82</v>
      </c>
      <c r="N846" t="str">
        <f t="shared" si="40"/>
        <v>Arabica</v>
      </c>
      <c r="O846" t="str">
        <f t="shared" si="41"/>
        <v>Dark</v>
      </c>
      <c r="P846" t="str">
        <f>_xlfn.XLOOKUP(Orders_Table[[#This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7">
        <f>INDEX(products!$A$1:$G$49,MATCH($D847,products!$A$1:$A$49,0),MATCH(orders!K$1,products!$A$1:$G$1,0))</f>
        <v>2.5</v>
      </c>
      <c r="L847" s="9">
        <f>INDEX(products!$A$1:$G$49,MATCH($D847,products!$A$1:$A$49,0),MATCH(orders!L$1,products!$A$1:$G$1,0))</f>
        <v>27.945</v>
      </c>
      <c r="M847" s="9">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7">
        <f>INDEX(products!$A$1:$G$49,MATCH($D848,products!$A$1:$A$49,0),MATCH(orders!K$1,products!$A$1:$G$1,0))</f>
        <v>2.5</v>
      </c>
      <c r="L848" s="9">
        <f>INDEX(products!$A$1:$G$49,MATCH($D848,products!$A$1:$A$49,0),MATCH(orders!L$1,products!$A$1:$G$1,0))</f>
        <v>25.874999999999996</v>
      </c>
      <c r="M848" s="9">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7">
        <f>INDEX(products!$A$1:$G$49,MATCH($D849,products!$A$1:$A$49,0),MATCH(orders!K$1,products!$A$1:$G$1,0))</f>
        <v>0.2</v>
      </c>
      <c r="L849" s="9">
        <f>INDEX(products!$A$1:$G$49,MATCH($D849,products!$A$1:$A$49,0),MATCH(orders!L$1,products!$A$1:$G$1,0))</f>
        <v>2.9849999999999999</v>
      </c>
      <c r="M849" s="9">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7">
        <f>INDEX(products!$A$1:$G$49,MATCH($D850,products!$A$1:$A$49,0),MATCH(orders!K$1,products!$A$1:$G$1,0))</f>
        <v>0.5</v>
      </c>
      <c r="L850" s="9">
        <f>INDEX(products!$A$1:$G$49,MATCH($D850,products!$A$1:$A$49,0),MATCH(orders!L$1,products!$A$1:$G$1,0))</f>
        <v>8.91</v>
      </c>
      <c r="M850" s="9">
        <f t="shared" si="39"/>
        <v>53.46</v>
      </c>
      <c r="N850" t="str">
        <f t="shared" si="40"/>
        <v>Excelsa</v>
      </c>
      <c r="O850" t="str">
        <f t="shared" si="41"/>
        <v>Light</v>
      </c>
      <c r="P850" t="str">
        <f>_xlfn.XLOOKUP(Orders_Table[[#This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7">
        <f>INDEX(products!$A$1:$G$49,MATCH($D851,products!$A$1:$A$49,0),MATCH(orders!K$1,products!$A$1:$G$1,0))</f>
        <v>0.2</v>
      </c>
      <c r="L851" s="9">
        <f>INDEX(products!$A$1:$G$49,MATCH($D851,products!$A$1:$A$49,0),MATCH(orders!L$1,products!$A$1:$G$1,0))</f>
        <v>3.8849999999999998</v>
      </c>
      <c r="M851" s="9">
        <f t="shared" si="39"/>
        <v>23.31</v>
      </c>
      <c r="N851" t="str">
        <f t="shared" si="40"/>
        <v>Arabica</v>
      </c>
      <c r="O851" t="str">
        <f t="shared" si="41"/>
        <v>Light</v>
      </c>
      <c r="P851" t="str">
        <f>_xlfn.XLOOKUP(Orders_Table[[#This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7">
        <f>INDEX(products!$A$1:$G$49,MATCH($D852,products!$A$1:$A$49,0),MATCH(orders!K$1,products!$A$1:$G$1,0))</f>
        <v>0.2</v>
      </c>
      <c r="L852" s="9">
        <f>INDEX(products!$A$1:$G$49,MATCH($D852,products!$A$1:$A$49,0),MATCH(orders!L$1,products!$A$1:$G$1,0))</f>
        <v>3.375</v>
      </c>
      <c r="M852" s="9">
        <f t="shared" si="39"/>
        <v>6.75</v>
      </c>
      <c r="N852" t="str">
        <f t="shared" si="40"/>
        <v>Arabica</v>
      </c>
      <c r="O852" t="str">
        <f t="shared" si="41"/>
        <v>Medium</v>
      </c>
      <c r="P852" t="str">
        <f>_xlfn.XLOOKUP(Orders_Table[[#This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7">
        <f>INDEX(products!$A$1:$G$49,MATCH($D853,products!$A$1:$A$49,0),MATCH(orders!K$1,products!$A$1:$G$1,0))</f>
        <v>0.5</v>
      </c>
      <c r="L853" s="9">
        <f>INDEX(products!$A$1:$G$49,MATCH($D853,products!$A$1:$A$49,0),MATCH(orders!L$1,products!$A$1:$G$1,0))</f>
        <v>7.77</v>
      </c>
      <c r="M853" s="9">
        <f t="shared" si="39"/>
        <v>7.77</v>
      </c>
      <c r="N853" t="str">
        <f t="shared" si="40"/>
        <v>Liberica</v>
      </c>
      <c r="O853" t="str">
        <f t="shared" si="41"/>
        <v>Dark</v>
      </c>
      <c r="P853" t="str">
        <f>_xlfn.XLOOKUP(Orders_Table[[#This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7">
        <f>INDEX(products!$A$1:$G$49,MATCH($D854,products!$A$1:$A$49,0),MATCH(orders!K$1,products!$A$1:$G$1,0))</f>
        <v>2.5</v>
      </c>
      <c r="L854" s="9">
        <f>INDEX(products!$A$1:$G$49,MATCH($D854,products!$A$1:$A$49,0),MATCH(orders!L$1,products!$A$1:$G$1,0))</f>
        <v>29.784999999999997</v>
      </c>
      <c r="M854" s="9">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7">
        <f>INDEX(products!$A$1:$G$49,MATCH($D855,products!$A$1:$A$49,0),MATCH(orders!K$1,products!$A$1:$G$1,0))</f>
        <v>1</v>
      </c>
      <c r="L855" s="9">
        <f>INDEX(products!$A$1:$G$49,MATCH($D855,products!$A$1:$A$49,0),MATCH(orders!L$1,products!$A$1:$G$1,0))</f>
        <v>9.9499999999999993</v>
      </c>
      <c r="M855" s="9">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7">
        <f>INDEX(products!$A$1:$G$49,MATCH($D856,products!$A$1:$A$49,0),MATCH(orders!K$1,products!$A$1:$G$1,0))</f>
        <v>0.5</v>
      </c>
      <c r="L856" s="9">
        <f>INDEX(products!$A$1:$G$49,MATCH($D856,products!$A$1:$A$49,0),MATCH(orders!L$1,products!$A$1:$G$1,0))</f>
        <v>7.169999999999999</v>
      </c>
      <c r="M856" s="9">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7">
        <f>INDEX(products!$A$1:$G$49,MATCH($D857,products!$A$1:$A$49,0),MATCH(orders!K$1,products!$A$1:$G$1,0))</f>
        <v>2.5</v>
      </c>
      <c r="L857" s="9">
        <f>INDEX(products!$A$1:$G$49,MATCH($D857,products!$A$1:$A$49,0),MATCH(orders!L$1,products!$A$1:$G$1,0))</f>
        <v>29.784999999999997</v>
      </c>
      <c r="M857" s="9">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7">
        <f>INDEX(products!$A$1:$G$49,MATCH($D858,products!$A$1:$A$49,0),MATCH(orders!K$1,products!$A$1:$G$1,0))</f>
        <v>0.2</v>
      </c>
      <c r="L858" s="9">
        <f>INDEX(products!$A$1:$G$49,MATCH($D858,products!$A$1:$A$49,0),MATCH(orders!L$1,products!$A$1:$G$1,0))</f>
        <v>4.3650000000000002</v>
      </c>
      <c r="M858" s="9">
        <f t="shared" si="39"/>
        <v>8.73</v>
      </c>
      <c r="N858" t="str">
        <f t="shared" si="40"/>
        <v>Liberica</v>
      </c>
      <c r="O858" t="str">
        <f t="shared" si="41"/>
        <v>Medium</v>
      </c>
      <c r="P858" t="str">
        <f>_xlfn.XLOOKUP(Orders_Table[[#This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7">
        <f>INDEX(products!$A$1:$G$49,MATCH($D859,products!$A$1:$A$49,0),MATCH(orders!K$1,products!$A$1:$G$1,0))</f>
        <v>2.5</v>
      </c>
      <c r="L859" s="9">
        <f>INDEX(products!$A$1:$G$49,MATCH($D859,products!$A$1:$A$49,0),MATCH(orders!L$1,products!$A$1:$G$1,0))</f>
        <v>27.484999999999996</v>
      </c>
      <c r="M859" s="9">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7">
        <f>INDEX(products!$A$1:$G$49,MATCH($D860,products!$A$1:$A$49,0),MATCH(orders!K$1,products!$A$1:$G$1,0))</f>
        <v>0.5</v>
      </c>
      <c r="L860" s="9">
        <f>INDEX(products!$A$1:$G$49,MATCH($D860,products!$A$1:$A$49,0),MATCH(orders!L$1,products!$A$1:$G$1,0))</f>
        <v>8.73</v>
      </c>
      <c r="M860" s="9">
        <f t="shared" si="39"/>
        <v>34.92</v>
      </c>
      <c r="N860" t="str">
        <f t="shared" si="40"/>
        <v>Liberica</v>
      </c>
      <c r="O860" t="str">
        <f t="shared" si="41"/>
        <v>Medium</v>
      </c>
      <c r="P860" t="str">
        <f>_xlfn.XLOOKUP(Orders_Table[[#This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7">
        <f>INDEX(products!$A$1:$G$49,MATCH($D861,products!$A$1:$A$49,0),MATCH(orders!K$1,products!$A$1:$G$1,0))</f>
        <v>2.5</v>
      </c>
      <c r="L861" s="9">
        <f>INDEX(products!$A$1:$G$49,MATCH($D861,products!$A$1:$A$49,0),MATCH(orders!L$1,products!$A$1:$G$1,0))</f>
        <v>29.784999999999997</v>
      </c>
      <c r="M861" s="9">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7">
        <f>INDEX(products!$A$1:$G$49,MATCH($D862,products!$A$1:$A$49,0),MATCH(orders!K$1,products!$A$1:$G$1,0))</f>
        <v>2.5</v>
      </c>
      <c r="L862" s="9">
        <f>INDEX(products!$A$1:$G$49,MATCH($D862,products!$A$1:$A$49,0),MATCH(orders!L$1,products!$A$1:$G$1,0))</f>
        <v>25.874999999999996</v>
      </c>
      <c r="M862" s="9">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7">
        <f>INDEX(products!$A$1:$G$49,MATCH($D863,products!$A$1:$A$49,0),MATCH(orders!K$1,products!$A$1:$G$1,0))</f>
        <v>1</v>
      </c>
      <c r="L863" s="9">
        <f>INDEX(products!$A$1:$G$49,MATCH($D863,products!$A$1:$A$49,0),MATCH(orders!L$1,products!$A$1:$G$1,0))</f>
        <v>12.95</v>
      </c>
      <c r="M863" s="9">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7">
        <f>INDEX(products!$A$1:$G$49,MATCH($D864,products!$A$1:$A$49,0),MATCH(orders!K$1,products!$A$1:$G$1,0))</f>
        <v>1</v>
      </c>
      <c r="L864" s="9">
        <f>INDEX(products!$A$1:$G$49,MATCH($D864,products!$A$1:$A$49,0),MATCH(orders!L$1,products!$A$1:$G$1,0))</f>
        <v>9.9499999999999993</v>
      </c>
      <c r="M864" s="9">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7">
        <f>INDEX(products!$A$1:$G$49,MATCH($D865,products!$A$1:$A$49,0),MATCH(orders!K$1,products!$A$1:$G$1,0))</f>
        <v>1</v>
      </c>
      <c r="L865" s="9">
        <f>INDEX(products!$A$1:$G$49,MATCH($D865,products!$A$1:$A$49,0),MATCH(orders!L$1,products!$A$1:$G$1,0))</f>
        <v>14.55</v>
      </c>
      <c r="M865" s="9">
        <f t="shared" si="39"/>
        <v>29.1</v>
      </c>
      <c r="N865" t="str">
        <f t="shared" si="40"/>
        <v>Liberica</v>
      </c>
      <c r="O865" t="str">
        <f t="shared" si="41"/>
        <v>Medium</v>
      </c>
      <c r="P865" t="str">
        <f>_xlfn.XLOOKUP(Orders_Table[[#This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7">
        <f>INDEX(products!$A$1:$G$49,MATCH($D866,products!$A$1:$A$49,0),MATCH(orders!K$1,products!$A$1:$G$1,0))</f>
        <v>0.2</v>
      </c>
      <c r="L866" s="9">
        <f>INDEX(products!$A$1:$G$49,MATCH($D866,products!$A$1:$A$49,0),MATCH(orders!L$1,products!$A$1:$G$1,0))</f>
        <v>3.5849999999999995</v>
      </c>
      <c r="M866" s="9">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7">
        <f>INDEX(products!$A$1:$G$49,MATCH($D867,products!$A$1:$A$49,0),MATCH(orders!K$1,products!$A$1:$G$1,0))</f>
        <v>0.5</v>
      </c>
      <c r="L867" s="9">
        <f>INDEX(products!$A$1:$G$49,MATCH($D867,products!$A$1:$A$49,0),MATCH(orders!L$1,products!$A$1:$G$1,0))</f>
        <v>6.75</v>
      </c>
      <c r="M867" s="9">
        <f t="shared" si="39"/>
        <v>6.75</v>
      </c>
      <c r="N867" t="str">
        <f t="shared" si="40"/>
        <v>Arabica</v>
      </c>
      <c r="O867" t="str">
        <f t="shared" si="41"/>
        <v>Medium</v>
      </c>
      <c r="P867" t="str">
        <f>_xlfn.XLOOKUP(Orders_Table[[#This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7">
        <f>INDEX(products!$A$1:$G$49,MATCH($D868,products!$A$1:$A$49,0),MATCH(orders!K$1,products!$A$1:$G$1,0))</f>
        <v>0.5</v>
      </c>
      <c r="L868" s="9">
        <f>INDEX(products!$A$1:$G$49,MATCH($D868,products!$A$1:$A$49,0),MATCH(orders!L$1,products!$A$1:$G$1,0))</f>
        <v>5.97</v>
      </c>
      <c r="M868" s="9">
        <f t="shared" si="39"/>
        <v>17.91</v>
      </c>
      <c r="N868" t="str">
        <f t="shared" si="40"/>
        <v>Arabica</v>
      </c>
      <c r="O868" t="str">
        <f t="shared" si="41"/>
        <v>Dark</v>
      </c>
      <c r="P868" t="str">
        <f>_xlfn.XLOOKUP(Orders_Table[[#This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7">
        <f>INDEX(products!$A$1:$G$49,MATCH($D869,products!$A$1:$A$49,0),MATCH(orders!K$1,products!$A$1:$G$1,0))</f>
        <v>2.5</v>
      </c>
      <c r="L869" s="9">
        <f>INDEX(products!$A$1:$G$49,MATCH($D869,products!$A$1:$A$49,0),MATCH(orders!L$1,products!$A$1:$G$1,0))</f>
        <v>29.784999999999997</v>
      </c>
      <c r="M869" s="9">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7">
        <f>INDEX(products!$A$1:$G$49,MATCH($D870,products!$A$1:$A$49,0),MATCH(orders!K$1,products!$A$1:$G$1,0))</f>
        <v>0.5</v>
      </c>
      <c r="L870" s="9">
        <f>INDEX(products!$A$1:$G$49,MATCH($D870,products!$A$1:$A$49,0),MATCH(orders!L$1,products!$A$1:$G$1,0))</f>
        <v>8.25</v>
      </c>
      <c r="M870" s="9">
        <f t="shared" si="39"/>
        <v>41.25</v>
      </c>
      <c r="N870" t="str">
        <f t="shared" si="40"/>
        <v>Excelsa</v>
      </c>
      <c r="O870" t="str">
        <f t="shared" si="41"/>
        <v>Medium</v>
      </c>
      <c r="P870" t="str">
        <f>_xlfn.XLOOKUP(Orders_Table[[#This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7">
        <f>INDEX(products!$A$1:$G$49,MATCH($D871,products!$A$1:$A$49,0),MATCH(orders!K$1,products!$A$1:$G$1,0))</f>
        <v>0.5</v>
      </c>
      <c r="L871" s="9">
        <f>INDEX(products!$A$1:$G$49,MATCH($D871,products!$A$1:$A$49,0),MATCH(orders!L$1,products!$A$1:$G$1,0))</f>
        <v>5.97</v>
      </c>
      <c r="M871" s="9">
        <f t="shared" si="39"/>
        <v>17.91</v>
      </c>
      <c r="N871" t="str">
        <f t="shared" si="40"/>
        <v>Robusta</v>
      </c>
      <c r="O871" t="str">
        <f t="shared" si="41"/>
        <v>Medium</v>
      </c>
      <c r="P871" t="str">
        <f>_xlfn.XLOOKUP(Orders_Table[[#This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7">
        <f>INDEX(products!$A$1:$G$49,MATCH($D872,products!$A$1:$A$49,0),MATCH(orders!K$1,products!$A$1:$G$1,0))</f>
        <v>0.5</v>
      </c>
      <c r="L872" s="9">
        <f>INDEX(products!$A$1:$G$49,MATCH($D872,products!$A$1:$A$49,0),MATCH(orders!L$1,products!$A$1:$G$1,0))</f>
        <v>7.29</v>
      </c>
      <c r="M872" s="9">
        <f t="shared" si="39"/>
        <v>7.29</v>
      </c>
      <c r="N872" t="str">
        <f t="shared" si="40"/>
        <v>Excelsa</v>
      </c>
      <c r="O872" t="str">
        <f t="shared" si="41"/>
        <v>Dark</v>
      </c>
      <c r="P872" t="str">
        <f>_xlfn.XLOOKUP(Orders_Table[[#This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7">
        <f>INDEX(products!$A$1:$G$49,MATCH($D873,products!$A$1:$A$49,0),MATCH(orders!K$1,products!$A$1:$G$1,0))</f>
        <v>1</v>
      </c>
      <c r="L873" s="9">
        <f>INDEX(products!$A$1:$G$49,MATCH($D873,products!$A$1:$A$49,0),MATCH(orders!L$1,products!$A$1:$G$1,0))</f>
        <v>14.85</v>
      </c>
      <c r="M873" s="9">
        <f t="shared" si="39"/>
        <v>29.7</v>
      </c>
      <c r="N873" t="str">
        <f t="shared" si="40"/>
        <v>Excelsa</v>
      </c>
      <c r="O873" t="str">
        <f t="shared" si="41"/>
        <v>Light</v>
      </c>
      <c r="P873" t="str">
        <f>_xlfn.XLOOKUP(Orders_Table[[#This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7">
        <f>INDEX(products!$A$1:$G$49,MATCH($D874,products!$A$1:$A$49,0),MATCH(orders!K$1,products!$A$1:$G$1,0))</f>
        <v>1</v>
      </c>
      <c r="L874" s="9">
        <f>INDEX(products!$A$1:$G$49,MATCH($D874,products!$A$1:$A$49,0),MATCH(orders!L$1,products!$A$1:$G$1,0))</f>
        <v>11.25</v>
      </c>
      <c r="M874" s="9">
        <f t="shared" si="39"/>
        <v>22.5</v>
      </c>
      <c r="N874" t="str">
        <f t="shared" si="40"/>
        <v>Arabica</v>
      </c>
      <c r="O874" t="str">
        <f t="shared" si="41"/>
        <v>Medium</v>
      </c>
      <c r="P874" t="str">
        <f>_xlfn.XLOOKUP(Orders_Table[[#This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7">
        <f>INDEX(products!$A$1:$G$49,MATCH($D875,products!$A$1:$A$49,0),MATCH(orders!K$1,products!$A$1:$G$1,0))</f>
        <v>0.2</v>
      </c>
      <c r="L875" s="9">
        <f>INDEX(products!$A$1:$G$49,MATCH($D875,products!$A$1:$A$49,0),MATCH(orders!L$1,products!$A$1:$G$1,0))</f>
        <v>2.9849999999999999</v>
      </c>
      <c r="M875" s="9">
        <f t="shared" si="39"/>
        <v>11.94</v>
      </c>
      <c r="N875" t="str">
        <f t="shared" si="40"/>
        <v>Robusta</v>
      </c>
      <c r="O875" t="str">
        <f t="shared" si="41"/>
        <v>Medium</v>
      </c>
      <c r="P875" t="str">
        <f>_xlfn.XLOOKUP(Orders_Table[[#This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7">
        <f>INDEX(products!$A$1:$G$49,MATCH($D876,products!$A$1:$A$49,0),MATCH(orders!K$1,products!$A$1:$G$1,0))</f>
        <v>1</v>
      </c>
      <c r="L876" s="9">
        <f>INDEX(products!$A$1:$G$49,MATCH($D876,products!$A$1:$A$49,0),MATCH(orders!L$1,products!$A$1:$G$1,0))</f>
        <v>12.95</v>
      </c>
      <c r="M876" s="9">
        <f t="shared" si="39"/>
        <v>25.9</v>
      </c>
      <c r="N876" t="str">
        <f t="shared" si="40"/>
        <v>Arabica</v>
      </c>
      <c r="O876" t="str">
        <f t="shared" si="41"/>
        <v>Light</v>
      </c>
      <c r="P876" t="str">
        <f>_xlfn.XLOOKUP(Orders_Table[[#This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7">
        <f>INDEX(products!$A$1:$G$49,MATCH($D877,products!$A$1:$A$49,0),MATCH(orders!K$1,products!$A$1:$G$1,0))</f>
        <v>0.5</v>
      </c>
      <c r="L877" s="9">
        <f>INDEX(products!$A$1:$G$49,MATCH($D877,products!$A$1:$A$49,0),MATCH(orders!L$1,products!$A$1:$G$1,0))</f>
        <v>8.73</v>
      </c>
      <c r="M877" s="9">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7">
        <f>INDEX(products!$A$1:$G$49,MATCH($D878,products!$A$1:$A$49,0),MATCH(orders!K$1,products!$A$1:$G$1,0))</f>
        <v>0.5</v>
      </c>
      <c r="L878" s="9">
        <f>INDEX(products!$A$1:$G$49,MATCH($D878,products!$A$1:$A$49,0),MATCH(orders!L$1,products!$A$1:$G$1,0))</f>
        <v>7.77</v>
      </c>
      <c r="M878" s="9">
        <f t="shared" si="39"/>
        <v>46.62</v>
      </c>
      <c r="N878" t="str">
        <f t="shared" si="40"/>
        <v>Arabica</v>
      </c>
      <c r="O878" t="str">
        <f t="shared" si="41"/>
        <v>Light</v>
      </c>
      <c r="P878" t="str">
        <f>_xlfn.XLOOKUP(Orders_Table[[#This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7">
        <f>INDEX(products!$A$1:$G$49,MATCH($D879,products!$A$1:$A$49,0),MATCH(orders!K$1,products!$A$1:$G$1,0))</f>
        <v>0.5</v>
      </c>
      <c r="L879" s="9">
        <f>INDEX(products!$A$1:$G$49,MATCH($D879,products!$A$1:$A$49,0),MATCH(orders!L$1,products!$A$1:$G$1,0))</f>
        <v>9.51</v>
      </c>
      <c r="M879" s="9">
        <f t="shared" si="39"/>
        <v>28.53</v>
      </c>
      <c r="N879" t="str">
        <f t="shared" si="40"/>
        <v>Liberica</v>
      </c>
      <c r="O879" t="str">
        <f t="shared" si="41"/>
        <v>Light</v>
      </c>
      <c r="P879" t="str">
        <f>_xlfn.XLOOKUP(Orders_Table[[#This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7">
        <f>INDEX(products!$A$1:$G$49,MATCH($D880,products!$A$1:$A$49,0),MATCH(orders!K$1,products!$A$1:$G$1,0))</f>
        <v>2.5</v>
      </c>
      <c r="L880" s="9">
        <f>INDEX(products!$A$1:$G$49,MATCH($D880,products!$A$1:$A$49,0),MATCH(orders!L$1,products!$A$1:$G$1,0))</f>
        <v>27.484999999999996</v>
      </c>
      <c r="M880" s="9">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7">
        <f>INDEX(products!$A$1:$G$49,MATCH($D881,products!$A$1:$A$49,0),MATCH(orders!K$1,products!$A$1:$G$1,0))</f>
        <v>0.2</v>
      </c>
      <c r="L881" s="9">
        <f>INDEX(products!$A$1:$G$49,MATCH($D881,products!$A$1:$A$49,0),MATCH(orders!L$1,products!$A$1:$G$1,0))</f>
        <v>3.645</v>
      </c>
      <c r="M881" s="9">
        <f t="shared" si="39"/>
        <v>10.935</v>
      </c>
      <c r="N881" t="str">
        <f t="shared" si="40"/>
        <v>Excelsa</v>
      </c>
      <c r="O881" t="str">
        <f t="shared" si="41"/>
        <v>Dark</v>
      </c>
      <c r="P881" t="str">
        <f>_xlfn.XLOOKUP(Orders_Table[[#This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7">
        <f>INDEX(products!$A$1:$G$49,MATCH($D882,products!$A$1:$A$49,0),MATCH(orders!K$1,products!$A$1:$G$1,0))</f>
        <v>0.2</v>
      </c>
      <c r="L882" s="9">
        <f>INDEX(products!$A$1:$G$49,MATCH($D882,products!$A$1:$A$49,0),MATCH(orders!L$1,products!$A$1:$G$1,0))</f>
        <v>3.5849999999999995</v>
      </c>
      <c r="M882" s="9">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7">
        <f>INDEX(products!$A$1:$G$49,MATCH($D883,products!$A$1:$A$49,0),MATCH(orders!K$1,products!$A$1:$G$1,0))</f>
        <v>0.2</v>
      </c>
      <c r="L883" s="9">
        <f>INDEX(products!$A$1:$G$49,MATCH($D883,products!$A$1:$A$49,0),MATCH(orders!L$1,products!$A$1:$G$1,0))</f>
        <v>3.8849999999999998</v>
      </c>
      <c r="M883" s="9">
        <f t="shared" si="39"/>
        <v>23.31</v>
      </c>
      <c r="N883" t="str">
        <f t="shared" si="40"/>
        <v>Arabica</v>
      </c>
      <c r="O883" t="str">
        <f t="shared" si="41"/>
        <v>Light</v>
      </c>
      <c r="P883" t="str">
        <f>_xlfn.XLOOKUP(Orders_Table[[#This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7">
        <f>INDEX(products!$A$1:$G$49,MATCH($D884,products!$A$1:$A$49,0),MATCH(orders!K$1,products!$A$1:$G$1,0))</f>
        <v>2.5</v>
      </c>
      <c r="L884" s="9">
        <f>INDEX(products!$A$1:$G$49,MATCH($D884,products!$A$1:$A$49,0),MATCH(orders!L$1,products!$A$1:$G$1,0))</f>
        <v>22.884999999999998</v>
      </c>
      <c r="M884" s="9">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7">
        <f>INDEX(products!$A$1:$G$49,MATCH($D885,products!$A$1:$A$49,0),MATCH(orders!K$1,products!$A$1:$G$1,0))</f>
        <v>2.5</v>
      </c>
      <c r="L885" s="9">
        <f>INDEX(products!$A$1:$G$49,MATCH($D885,products!$A$1:$A$49,0),MATCH(orders!L$1,products!$A$1:$G$1,0))</f>
        <v>25.874999999999996</v>
      </c>
      <c r="M885" s="9">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7">
        <f>INDEX(products!$A$1:$G$49,MATCH($D886,products!$A$1:$A$49,0),MATCH(orders!K$1,products!$A$1:$G$1,0))</f>
        <v>0.5</v>
      </c>
      <c r="L886" s="9">
        <f>INDEX(products!$A$1:$G$49,MATCH($D886,products!$A$1:$A$49,0),MATCH(orders!L$1,products!$A$1:$G$1,0))</f>
        <v>5.3699999999999992</v>
      </c>
      <c r="M886" s="9">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7">
        <f>INDEX(products!$A$1:$G$49,MATCH($D887,products!$A$1:$A$49,0),MATCH(orders!K$1,products!$A$1:$G$1,0))</f>
        <v>2.5</v>
      </c>
      <c r="L887" s="9">
        <f>INDEX(products!$A$1:$G$49,MATCH($D887,products!$A$1:$A$49,0),MATCH(orders!L$1,products!$A$1:$G$1,0))</f>
        <v>20.584999999999997</v>
      </c>
      <c r="M887" s="9">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7">
        <f>INDEX(products!$A$1:$G$49,MATCH($D888,products!$A$1:$A$49,0),MATCH(orders!K$1,products!$A$1:$G$1,0))</f>
        <v>0.5</v>
      </c>
      <c r="L888" s="9">
        <f>INDEX(products!$A$1:$G$49,MATCH($D888,products!$A$1:$A$49,0),MATCH(orders!L$1,products!$A$1:$G$1,0))</f>
        <v>8.73</v>
      </c>
      <c r="M888" s="9">
        <f t="shared" si="39"/>
        <v>17.46</v>
      </c>
      <c r="N888" t="str">
        <f t="shared" si="40"/>
        <v>Liberica</v>
      </c>
      <c r="O888" t="str">
        <f t="shared" si="41"/>
        <v>Medium</v>
      </c>
      <c r="P888" t="str">
        <f>_xlfn.XLOOKUP(Orders_Table[[#This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7">
        <f>INDEX(products!$A$1:$G$49,MATCH($D889,products!$A$1:$A$49,0),MATCH(orders!K$1,products!$A$1:$G$1,0))</f>
        <v>0.2</v>
      </c>
      <c r="L889" s="9">
        <f>INDEX(products!$A$1:$G$49,MATCH($D889,products!$A$1:$A$49,0),MATCH(orders!L$1,products!$A$1:$G$1,0))</f>
        <v>4.4550000000000001</v>
      </c>
      <c r="M889" s="9">
        <f t="shared" si="39"/>
        <v>13.365</v>
      </c>
      <c r="N889" t="str">
        <f t="shared" si="40"/>
        <v>Excelsa</v>
      </c>
      <c r="O889" t="str">
        <f t="shared" si="41"/>
        <v>Light</v>
      </c>
      <c r="P889" t="str">
        <f>_xlfn.XLOOKUP(Orders_Table[[#This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7">
        <f>INDEX(products!$A$1:$G$49,MATCH($D890,products!$A$1:$A$49,0),MATCH(orders!K$1,products!$A$1:$G$1,0))</f>
        <v>0.2</v>
      </c>
      <c r="L890" s="9">
        <f>INDEX(products!$A$1:$G$49,MATCH($D890,products!$A$1:$A$49,0),MATCH(orders!L$1,products!$A$1:$G$1,0))</f>
        <v>3.8849999999999998</v>
      </c>
      <c r="M890" s="9">
        <f t="shared" si="39"/>
        <v>7.77</v>
      </c>
      <c r="N890" t="str">
        <f t="shared" si="40"/>
        <v>Arabica</v>
      </c>
      <c r="O890" t="str">
        <f t="shared" si="41"/>
        <v>Light</v>
      </c>
      <c r="P890" t="str">
        <f>_xlfn.XLOOKUP(Orders_Table[[#This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7">
        <f>INDEX(products!$A$1:$G$49,MATCH($D891,products!$A$1:$A$49,0),MATCH(orders!K$1,products!$A$1:$G$1,0))</f>
        <v>0.2</v>
      </c>
      <c r="L891" s="9">
        <f>INDEX(products!$A$1:$G$49,MATCH($D891,products!$A$1:$A$49,0),MATCH(orders!L$1,products!$A$1:$G$1,0))</f>
        <v>2.6849999999999996</v>
      </c>
      <c r="M891" s="9">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7">
        <f>INDEX(products!$A$1:$G$49,MATCH($D892,products!$A$1:$A$49,0),MATCH(orders!K$1,products!$A$1:$G$1,0))</f>
        <v>2.5</v>
      </c>
      <c r="L892" s="9">
        <f>INDEX(products!$A$1:$G$49,MATCH($D892,products!$A$1:$A$49,0),MATCH(orders!L$1,products!$A$1:$G$1,0))</f>
        <v>20.584999999999997</v>
      </c>
      <c r="M892" s="9">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7">
        <f>INDEX(products!$A$1:$G$49,MATCH($D893,products!$A$1:$A$49,0),MATCH(orders!K$1,products!$A$1:$G$1,0))</f>
        <v>2.5</v>
      </c>
      <c r="L893" s="9">
        <f>INDEX(products!$A$1:$G$49,MATCH($D893,products!$A$1:$A$49,0),MATCH(orders!L$1,products!$A$1:$G$1,0))</f>
        <v>22.884999999999998</v>
      </c>
      <c r="M893" s="9">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7">
        <f>INDEX(products!$A$1:$G$49,MATCH($D894,products!$A$1:$A$49,0),MATCH(orders!K$1,products!$A$1:$G$1,0))</f>
        <v>0.2</v>
      </c>
      <c r="L894" s="9">
        <f>INDEX(products!$A$1:$G$49,MATCH($D894,products!$A$1:$A$49,0),MATCH(orders!L$1,products!$A$1:$G$1,0))</f>
        <v>4.125</v>
      </c>
      <c r="M894" s="9">
        <f t="shared" si="39"/>
        <v>20.625</v>
      </c>
      <c r="N894" t="str">
        <f t="shared" si="40"/>
        <v>Excelsa</v>
      </c>
      <c r="O894" t="str">
        <f t="shared" si="41"/>
        <v>Medium</v>
      </c>
      <c r="P894" t="str">
        <f>_xlfn.XLOOKUP(Orders_Table[[#This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7">
        <f>INDEX(products!$A$1:$G$49,MATCH($D895,products!$A$1:$A$49,0),MATCH(orders!K$1,products!$A$1:$G$1,0))</f>
        <v>0.5</v>
      </c>
      <c r="L895" s="9">
        <f>INDEX(products!$A$1:$G$49,MATCH($D895,products!$A$1:$A$49,0),MATCH(orders!L$1,products!$A$1:$G$1,0))</f>
        <v>9.51</v>
      </c>
      <c r="M895" s="9">
        <f t="shared" si="39"/>
        <v>57.06</v>
      </c>
      <c r="N895" t="str">
        <f t="shared" si="40"/>
        <v>Liberica</v>
      </c>
      <c r="O895" t="str">
        <f t="shared" si="41"/>
        <v>Light</v>
      </c>
      <c r="P895" t="str">
        <f>_xlfn.XLOOKUP(Orders_Table[[#This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7">
        <f>INDEX(products!$A$1:$G$49,MATCH($D896,products!$A$1:$A$49,0),MATCH(orders!K$1,products!$A$1:$G$1,0))</f>
        <v>2.5</v>
      </c>
      <c r="L896" s="9">
        <f>INDEX(products!$A$1:$G$49,MATCH($D896,products!$A$1:$A$49,0),MATCH(orders!L$1,products!$A$1:$G$1,0))</f>
        <v>20.584999999999997</v>
      </c>
      <c r="M896" s="9">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7">
        <f>INDEX(products!$A$1:$G$49,MATCH($D897,products!$A$1:$A$49,0),MATCH(orders!K$1,products!$A$1:$G$1,0))</f>
        <v>2.5</v>
      </c>
      <c r="L897" s="9">
        <f>INDEX(products!$A$1:$G$49,MATCH($D897,products!$A$1:$A$49,0),MATCH(orders!L$1,products!$A$1:$G$1,0))</f>
        <v>31.624999999999996</v>
      </c>
      <c r="M897" s="9">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7">
        <f>INDEX(products!$A$1:$G$49,MATCH($D898,products!$A$1:$A$49,0),MATCH(orders!K$1,products!$A$1:$G$1,0))</f>
        <v>0.5</v>
      </c>
      <c r="L898" s="9">
        <f>INDEX(products!$A$1:$G$49,MATCH($D898,products!$A$1:$A$49,0),MATCH(orders!L$1,products!$A$1:$G$1,0))</f>
        <v>5.3699999999999992</v>
      </c>
      <c r="M898" s="9">
        <f t="shared" si="39"/>
        <v>32.22</v>
      </c>
      <c r="N898" t="str">
        <f t="shared" si="40"/>
        <v>Robusta</v>
      </c>
      <c r="O898" t="str">
        <f t="shared" si="41"/>
        <v>Dark</v>
      </c>
      <c r="P898" t="str">
        <f>_xlfn.XLOOKUP(Orders_Table[[#This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7">
        <f>INDEX(products!$A$1:$G$49,MATCH($D899,products!$A$1:$A$49,0),MATCH(orders!K$1,products!$A$1:$G$1,0))</f>
        <v>1</v>
      </c>
      <c r="L899" s="9">
        <f>INDEX(products!$A$1:$G$49,MATCH($D899,products!$A$1:$A$49,0),MATCH(orders!L$1,products!$A$1:$G$1,0))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7">
        <f>INDEX(products!$A$1:$G$49,MATCH($D900,products!$A$1:$A$49,0),MATCH(orders!K$1,products!$A$1:$G$1,0))</f>
        <v>0.5</v>
      </c>
      <c r="L900" s="9">
        <f>INDEX(products!$A$1:$G$49,MATCH($D900,products!$A$1:$A$49,0),MATCH(orders!L$1,products!$A$1:$G$1,0))</f>
        <v>7.169999999999999</v>
      </c>
      <c r="M900" s="9">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7">
        <f>INDEX(products!$A$1:$G$49,MATCH($D901,products!$A$1:$A$49,0),MATCH(orders!K$1,products!$A$1:$G$1,0))</f>
        <v>1</v>
      </c>
      <c r="L901" s="9">
        <f>INDEX(products!$A$1:$G$49,MATCH($D901,products!$A$1:$A$49,0),MATCH(orders!L$1,products!$A$1:$G$1,0))</f>
        <v>14.55</v>
      </c>
      <c r="M901" s="9">
        <f t="shared" si="42"/>
        <v>72.75</v>
      </c>
      <c r="N901" t="str">
        <f t="shared" si="43"/>
        <v>Liberica</v>
      </c>
      <c r="O901" t="str">
        <f t="shared" si="44"/>
        <v>Medium</v>
      </c>
      <c r="P901" t="str">
        <f>_xlfn.XLOOKUP(Orders_Table[[#This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7">
        <f>INDEX(products!$A$1:$G$49,MATCH($D902,products!$A$1:$A$49,0),MATCH(orders!K$1,products!$A$1:$G$1,0))</f>
        <v>1</v>
      </c>
      <c r="L902" s="9">
        <f>INDEX(products!$A$1:$G$49,MATCH($D902,products!$A$1:$A$49,0),MATCH(orders!L$1,products!$A$1:$G$1,0))</f>
        <v>15.85</v>
      </c>
      <c r="M902" s="9">
        <f t="shared" si="42"/>
        <v>47.55</v>
      </c>
      <c r="N902" t="str">
        <f t="shared" si="43"/>
        <v>Liberica</v>
      </c>
      <c r="O902" t="str">
        <f t="shared" si="44"/>
        <v>Light</v>
      </c>
      <c r="P902" t="str">
        <f>_xlfn.XLOOKUP(Orders_Table[[#This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7">
        <f>INDEX(products!$A$1:$G$49,MATCH($D903,products!$A$1:$A$49,0),MATCH(orders!K$1,products!$A$1:$G$1,0))</f>
        <v>0.2</v>
      </c>
      <c r="L903" s="9">
        <f>INDEX(products!$A$1:$G$49,MATCH($D903,products!$A$1:$A$49,0),MATCH(orders!L$1,products!$A$1:$G$1,0))</f>
        <v>3.5849999999999995</v>
      </c>
      <c r="M903" s="9">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7">
        <f>INDEX(products!$A$1:$G$49,MATCH($D904,products!$A$1:$A$49,0),MATCH(orders!K$1,products!$A$1:$G$1,0))</f>
        <v>2.5</v>
      </c>
      <c r="L904" s="9">
        <f>INDEX(products!$A$1:$G$49,MATCH($D904,products!$A$1:$A$49,0),MATCH(orders!L$1,products!$A$1:$G$1,0))</f>
        <v>31.624999999999996</v>
      </c>
      <c r="M904" s="9">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7">
        <f>INDEX(products!$A$1:$G$49,MATCH($D905,products!$A$1:$A$49,0),MATCH(orders!K$1,products!$A$1:$G$1,0))</f>
        <v>0.5</v>
      </c>
      <c r="L905" s="9">
        <f>INDEX(products!$A$1:$G$49,MATCH($D905,products!$A$1:$A$49,0),MATCH(orders!L$1,products!$A$1:$G$1,0))</f>
        <v>8.73</v>
      </c>
      <c r="M905" s="9">
        <f t="shared" si="42"/>
        <v>17.46</v>
      </c>
      <c r="N905" t="str">
        <f t="shared" si="43"/>
        <v>Liberica</v>
      </c>
      <c r="O905" t="str">
        <f t="shared" si="44"/>
        <v>Medium</v>
      </c>
      <c r="P905" t="str">
        <f>_xlfn.XLOOKUP(Orders_Table[[#This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7">
        <f>INDEX(products!$A$1:$G$49,MATCH($D906,products!$A$1:$A$49,0),MATCH(orders!K$1,products!$A$1:$G$1,0))</f>
        <v>2.5</v>
      </c>
      <c r="L906" s="9">
        <f>INDEX(products!$A$1:$G$49,MATCH($D906,products!$A$1:$A$49,0),MATCH(orders!L$1,products!$A$1:$G$1,0))</f>
        <v>29.784999999999997</v>
      </c>
      <c r="M906" s="9">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7">
        <f>INDEX(products!$A$1:$G$49,MATCH($D907,products!$A$1:$A$49,0),MATCH(orders!K$1,products!$A$1:$G$1,0))</f>
        <v>0.5</v>
      </c>
      <c r="L907" s="9">
        <f>INDEX(products!$A$1:$G$49,MATCH($D907,products!$A$1:$A$49,0),MATCH(orders!L$1,products!$A$1:$G$1,0))</f>
        <v>6.75</v>
      </c>
      <c r="M907" s="9">
        <f t="shared" si="42"/>
        <v>40.5</v>
      </c>
      <c r="N907" t="str">
        <f t="shared" si="43"/>
        <v>Arabica</v>
      </c>
      <c r="O907" t="str">
        <f t="shared" si="44"/>
        <v>Medium</v>
      </c>
      <c r="P907" t="str">
        <f>_xlfn.XLOOKUP(Orders_Table[[#This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7">
        <f>INDEX(products!$A$1:$G$49,MATCH($D908,products!$A$1:$A$49,0),MATCH(orders!K$1,products!$A$1:$G$1,0))</f>
        <v>0.5</v>
      </c>
      <c r="L908" s="9">
        <f>INDEX(products!$A$1:$G$49,MATCH($D908,products!$A$1:$A$49,0),MATCH(orders!L$1,products!$A$1:$G$1,0))</f>
        <v>6.75</v>
      </c>
      <c r="M908" s="9">
        <f t="shared" si="42"/>
        <v>27</v>
      </c>
      <c r="N908" t="str">
        <f t="shared" si="43"/>
        <v>Arabica</v>
      </c>
      <c r="O908" t="str">
        <f t="shared" si="44"/>
        <v>Medium</v>
      </c>
      <c r="P908" t="str">
        <f>_xlfn.XLOOKUP(Orders_Table[[#This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7">
        <f>INDEX(products!$A$1:$G$49,MATCH($D909,products!$A$1:$A$49,0),MATCH(orders!K$1,products!$A$1:$G$1,0))</f>
        <v>1</v>
      </c>
      <c r="L909" s="9">
        <f>INDEX(products!$A$1:$G$49,MATCH($D909,products!$A$1:$A$49,0),MATCH(orders!L$1,products!$A$1:$G$1,0))</f>
        <v>12.95</v>
      </c>
      <c r="M909" s="9">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7">
        <f>INDEX(products!$A$1:$G$49,MATCH($D910,products!$A$1:$A$49,0),MATCH(orders!K$1,products!$A$1:$G$1,0))</f>
        <v>1</v>
      </c>
      <c r="L910" s="9">
        <f>INDEX(products!$A$1:$G$49,MATCH($D910,products!$A$1:$A$49,0),MATCH(orders!L$1,products!$A$1:$G$1,0))</f>
        <v>11.95</v>
      </c>
      <c r="M910" s="9">
        <f t="shared" si="42"/>
        <v>59.75</v>
      </c>
      <c r="N910" t="str">
        <f t="shared" si="43"/>
        <v>Robusta</v>
      </c>
      <c r="O910" t="str">
        <f t="shared" si="44"/>
        <v>Light</v>
      </c>
      <c r="P910" t="str">
        <f>_xlfn.XLOOKUP(Orders_Table[[#This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7">
        <f>INDEX(products!$A$1:$G$49,MATCH($D911,products!$A$1:$A$49,0),MATCH(orders!K$1,products!$A$1:$G$1,0))</f>
        <v>0.2</v>
      </c>
      <c r="L911" s="9">
        <f>INDEX(products!$A$1:$G$49,MATCH($D911,products!$A$1:$A$49,0),MATCH(orders!L$1,products!$A$1:$G$1,0))</f>
        <v>3.5849999999999995</v>
      </c>
      <c r="M911" s="9">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7">
        <f>INDEX(products!$A$1:$G$49,MATCH($D912,products!$A$1:$A$49,0),MATCH(orders!K$1,products!$A$1:$G$1,0))</f>
        <v>2.5</v>
      </c>
      <c r="L912" s="9">
        <f>INDEX(products!$A$1:$G$49,MATCH($D912,products!$A$1:$A$49,0),MATCH(orders!L$1,products!$A$1:$G$1,0))</f>
        <v>22.884999999999998</v>
      </c>
      <c r="M912" s="9">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7">
        <f>INDEX(products!$A$1:$G$49,MATCH($D913,products!$A$1:$A$49,0),MATCH(orders!K$1,products!$A$1:$G$1,0))</f>
        <v>1</v>
      </c>
      <c r="L913" s="9">
        <f>INDEX(products!$A$1:$G$49,MATCH($D913,products!$A$1:$A$49,0),MATCH(orders!L$1,products!$A$1:$G$1,0))</f>
        <v>11.25</v>
      </c>
      <c r="M913" s="9">
        <f t="shared" si="42"/>
        <v>45</v>
      </c>
      <c r="N913" t="str">
        <f t="shared" si="43"/>
        <v>Arabica</v>
      </c>
      <c r="O913" t="str">
        <f t="shared" si="44"/>
        <v>Medium</v>
      </c>
      <c r="P913" t="str">
        <f>_xlfn.XLOOKUP(Orders_Table[[#This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7">
        <f>INDEX(products!$A$1:$G$49,MATCH($D914,products!$A$1:$A$49,0),MATCH(orders!K$1,products!$A$1:$G$1,0))</f>
        <v>2.5</v>
      </c>
      <c r="L914" s="9">
        <f>INDEX(products!$A$1:$G$49,MATCH($D914,products!$A$1:$A$49,0),MATCH(orders!L$1,products!$A$1:$G$1,0))</f>
        <v>22.884999999999998</v>
      </c>
      <c r="M914" s="9">
        <f t="shared" si="42"/>
        <v>137.31</v>
      </c>
      <c r="N914" t="str">
        <f t="shared" si="43"/>
        <v>Robusta</v>
      </c>
      <c r="O914" t="str">
        <f t="shared" si="44"/>
        <v>Medium</v>
      </c>
      <c r="P914" t="str">
        <f>_xlfn.XLOOKUP(Orders_Table[[#This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7">
        <f>INDEX(products!$A$1:$G$49,MATCH($D915,products!$A$1:$A$49,0),MATCH(orders!K$1,products!$A$1:$G$1,0))</f>
        <v>0.5</v>
      </c>
      <c r="L915" s="9">
        <f>INDEX(products!$A$1:$G$49,MATCH($D915,products!$A$1:$A$49,0),MATCH(orders!L$1,products!$A$1:$G$1,0))</f>
        <v>6.75</v>
      </c>
      <c r="M915" s="9">
        <f t="shared" si="42"/>
        <v>6.75</v>
      </c>
      <c r="N915" t="str">
        <f t="shared" si="43"/>
        <v>Arabica</v>
      </c>
      <c r="O915" t="str">
        <f t="shared" si="44"/>
        <v>Medium</v>
      </c>
      <c r="P915" t="str">
        <f>_xlfn.XLOOKUP(Orders_Table[[#This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7">
        <f>INDEX(products!$A$1:$G$49,MATCH($D916,products!$A$1:$A$49,0),MATCH(orders!K$1,products!$A$1:$G$1,0))</f>
        <v>1</v>
      </c>
      <c r="L916" s="9">
        <f>INDEX(products!$A$1:$G$49,MATCH($D916,products!$A$1:$A$49,0),MATCH(orders!L$1,products!$A$1:$G$1,0))</f>
        <v>11.25</v>
      </c>
      <c r="M916" s="9">
        <f t="shared" si="42"/>
        <v>45</v>
      </c>
      <c r="N916" t="str">
        <f t="shared" si="43"/>
        <v>Arabica</v>
      </c>
      <c r="O916" t="str">
        <f t="shared" si="44"/>
        <v>Medium</v>
      </c>
      <c r="P916" t="str">
        <f>_xlfn.XLOOKUP(Orders_Table[[#This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7">
        <f>INDEX(products!$A$1:$G$49,MATCH($D917,products!$A$1:$A$49,0),MATCH(orders!K$1,products!$A$1:$G$1,0))</f>
        <v>2.5</v>
      </c>
      <c r="L917" s="9">
        <f>INDEX(products!$A$1:$G$49,MATCH($D917,products!$A$1:$A$49,0),MATCH(orders!L$1,products!$A$1:$G$1,0))</f>
        <v>27.945</v>
      </c>
      <c r="M917" s="9">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7">
        <f>INDEX(products!$A$1:$G$49,MATCH($D918,products!$A$1:$A$49,0),MATCH(orders!K$1,products!$A$1:$G$1,0))</f>
        <v>0.2</v>
      </c>
      <c r="L918" s="9">
        <f>INDEX(products!$A$1:$G$49,MATCH($D918,products!$A$1:$A$49,0),MATCH(orders!L$1,products!$A$1:$G$1,0))</f>
        <v>3.645</v>
      </c>
      <c r="M918" s="9">
        <f t="shared" si="42"/>
        <v>3.645</v>
      </c>
      <c r="N918" t="str">
        <f t="shared" si="43"/>
        <v>Excelsa</v>
      </c>
      <c r="O918" t="str">
        <f t="shared" si="44"/>
        <v>Dark</v>
      </c>
      <c r="P918" t="str">
        <f>_xlfn.XLOOKUP(Orders_Table[[#This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7">
        <f>INDEX(products!$A$1:$G$49,MATCH($D919,products!$A$1:$A$49,0),MATCH(orders!K$1,products!$A$1:$G$1,0))</f>
        <v>0.5</v>
      </c>
      <c r="L919" s="9">
        <f>INDEX(products!$A$1:$G$49,MATCH($D919,products!$A$1:$A$49,0),MATCH(orders!L$1,products!$A$1:$G$1,0))</f>
        <v>6.75</v>
      </c>
      <c r="M919" s="9">
        <f t="shared" si="42"/>
        <v>6.75</v>
      </c>
      <c r="N919" t="str">
        <f t="shared" si="43"/>
        <v>Arabica</v>
      </c>
      <c r="O919" t="str">
        <f t="shared" si="44"/>
        <v>Medium</v>
      </c>
      <c r="P919" t="str">
        <f>_xlfn.XLOOKUP(Orders_Table[[#This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7">
        <f>INDEX(products!$A$1:$G$49,MATCH($D920,products!$A$1:$A$49,0),MATCH(orders!K$1,products!$A$1:$G$1,0))</f>
        <v>0.5</v>
      </c>
      <c r="L920" s="9">
        <f>INDEX(products!$A$1:$G$49,MATCH($D920,products!$A$1:$A$49,0),MATCH(orders!L$1,products!$A$1:$G$1,0))</f>
        <v>7.29</v>
      </c>
      <c r="M920" s="9">
        <f t="shared" si="42"/>
        <v>21.87</v>
      </c>
      <c r="N920" t="str">
        <f t="shared" si="43"/>
        <v>Excelsa</v>
      </c>
      <c r="O920" t="str">
        <f t="shared" si="44"/>
        <v>Dark</v>
      </c>
      <c r="P920" t="str">
        <f>_xlfn.XLOOKUP(Orders_Table[[#This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7">
        <f>INDEX(products!$A$1:$G$49,MATCH($D921,products!$A$1:$A$49,0),MATCH(orders!K$1,products!$A$1:$G$1,0))</f>
        <v>0.2</v>
      </c>
      <c r="L921" s="9">
        <f>INDEX(products!$A$1:$G$49,MATCH($D921,products!$A$1:$A$49,0),MATCH(orders!L$1,products!$A$1:$G$1,0))</f>
        <v>2.6849999999999996</v>
      </c>
      <c r="M921" s="9">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7">
        <f>INDEX(products!$A$1:$G$49,MATCH($D922,products!$A$1:$A$49,0),MATCH(orders!K$1,products!$A$1:$G$1,0))</f>
        <v>2.5</v>
      </c>
      <c r="L922" s="9">
        <f>INDEX(products!$A$1:$G$49,MATCH($D922,products!$A$1:$A$49,0),MATCH(orders!L$1,products!$A$1:$G$1,0))</f>
        <v>20.584999999999997</v>
      </c>
      <c r="M922" s="9">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7">
        <f>INDEX(products!$A$1:$G$49,MATCH($D923,products!$A$1:$A$49,0),MATCH(orders!K$1,products!$A$1:$G$1,0))</f>
        <v>0.2</v>
      </c>
      <c r="L923" s="9">
        <f>INDEX(products!$A$1:$G$49,MATCH($D923,products!$A$1:$A$49,0),MATCH(orders!L$1,products!$A$1:$G$1,0))</f>
        <v>3.8849999999999998</v>
      </c>
      <c r="M923" s="9">
        <f t="shared" si="42"/>
        <v>7.77</v>
      </c>
      <c r="N923" t="str">
        <f t="shared" si="43"/>
        <v>Liberica</v>
      </c>
      <c r="O923" t="str">
        <f t="shared" si="44"/>
        <v>Dark</v>
      </c>
      <c r="P923" t="str">
        <f>_xlfn.XLOOKUP(Orders_Table[[#This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7">
        <f>INDEX(products!$A$1:$G$49,MATCH($D924,products!$A$1:$A$49,0),MATCH(orders!K$1,products!$A$1:$G$1,0))</f>
        <v>1</v>
      </c>
      <c r="L924" s="9">
        <f>INDEX(products!$A$1:$G$49,MATCH($D924,products!$A$1:$A$49,0),MATCH(orders!L$1,products!$A$1:$G$1,0))</f>
        <v>11.25</v>
      </c>
      <c r="M924" s="9">
        <f t="shared" si="42"/>
        <v>67.5</v>
      </c>
      <c r="N924" t="str">
        <f t="shared" si="43"/>
        <v>Arabica</v>
      </c>
      <c r="O924" t="str">
        <f t="shared" si="44"/>
        <v>Medium</v>
      </c>
      <c r="P924" t="str">
        <f>_xlfn.XLOOKUP(Orders_Table[[#This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7">
        <f>INDEX(products!$A$1:$G$49,MATCH($D925,products!$A$1:$A$49,0),MATCH(orders!K$1,products!$A$1:$G$1,0))</f>
        <v>2.5</v>
      </c>
      <c r="L925" s="9">
        <f>INDEX(products!$A$1:$G$49,MATCH($D925,products!$A$1:$A$49,0),MATCH(orders!L$1,products!$A$1:$G$1,0))</f>
        <v>27.945</v>
      </c>
      <c r="M925" s="9">
        <f t="shared" si="42"/>
        <v>27.945</v>
      </c>
      <c r="N925" t="str">
        <f t="shared" si="43"/>
        <v>Excelsa</v>
      </c>
      <c r="O925" t="str">
        <f t="shared" si="44"/>
        <v>Dark</v>
      </c>
      <c r="P925" t="str">
        <f>_xlfn.XLOOKUP(Orders_Table[[#This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7">
        <f>INDEX(products!$A$1:$G$49,MATCH($D926,products!$A$1:$A$49,0),MATCH(orders!K$1,products!$A$1:$G$1,0))</f>
        <v>2.5</v>
      </c>
      <c r="L926" s="9">
        <f>INDEX(products!$A$1:$G$49,MATCH($D926,products!$A$1:$A$49,0),MATCH(orders!L$1,products!$A$1:$G$1,0))</f>
        <v>29.784999999999997</v>
      </c>
      <c r="M926" s="9">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7">
        <f>INDEX(products!$A$1:$G$49,MATCH($D927,products!$A$1:$A$49,0),MATCH(orders!K$1,products!$A$1:$G$1,0))</f>
        <v>0.5</v>
      </c>
      <c r="L927" s="9">
        <f>INDEX(products!$A$1:$G$49,MATCH($D927,products!$A$1:$A$49,0),MATCH(orders!L$1,products!$A$1:$G$1,0))</f>
        <v>6.75</v>
      </c>
      <c r="M927" s="9">
        <f t="shared" si="42"/>
        <v>20.25</v>
      </c>
      <c r="N927" t="str">
        <f t="shared" si="43"/>
        <v>Arabica</v>
      </c>
      <c r="O927" t="str">
        <f t="shared" si="44"/>
        <v>Medium</v>
      </c>
      <c r="P927" t="str">
        <f>_xlfn.XLOOKUP(Orders_Table[[#This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7">
        <f>INDEX(products!$A$1:$G$49,MATCH($D928,products!$A$1:$A$49,0),MATCH(orders!K$1,products!$A$1:$G$1,0))</f>
        <v>0.5</v>
      </c>
      <c r="L928" s="9">
        <f>INDEX(products!$A$1:$G$49,MATCH($D928,products!$A$1:$A$49,0),MATCH(orders!L$1,products!$A$1:$G$1,0))</f>
        <v>6.75</v>
      </c>
      <c r="M928" s="9">
        <f t="shared" si="42"/>
        <v>33.75</v>
      </c>
      <c r="N928" t="str">
        <f t="shared" si="43"/>
        <v>Arabica</v>
      </c>
      <c r="O928" t="str">
        <f t="shared" si="44"/>
        <v>Medium</v>
      </c>
      <c r="P928" t="str">
        <f>_xlfn.XLOOKUP(Orders_Table[[#This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7">
        <f>INDEX(products!$A$1:$G$49,MATCH($D929,products!$A$1:$A$49,0),MATCH(orders!K$1,products!$A$1:$G$1,0))</f>
        <v>2.5</v>
      </c>
      <c r="L929" s="9">
        <f>INDEX(products!$A$1:$G$49,MATCH($D929,products!$A$1:$A$49,0),MATCH(orders!L$1,products!$A$1:$G$1,0))</f>
        <v>27.945</v>
      </c>
      <c r="M929" s="9">
        <f t="shared" si="42"/>
        <v>111.78</v>
      </c>
      <c r="N929" t="str">
        <f t="shared" si="43"/>
        <v>Excelsa</v>
      </c>
      <c r="O929" t="str">
        <f t="shared" si="44"/>
        <v>Dark</v>
      </c>
      <c r="P929" t="str">
        <f>_xlfn.XLOOKUP(Orders_Table[[#This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7">
        <f>INDEX(products!$A$1:$G$49,MATCH($D930,products!$A$1:$A$49,0),MATCH(orders!K$1,products!$A$1:$G$1,0))</f>
        <v>2.5</v>
      </c>
      <c r="L930" s="9">
        <f>INDEX(products!$A$1:$G$49,MATCH($D930,products!$A$1:$A$49,0),MATCH(orders!L$1,products!$A$1:$G$1,0))</f>
        <v>31.624999999999996</v>
      </c>
      <c r="M930" s="9">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7">
        <f>INDEX(products!$A$1:$G$49,MATCH($D931,products!$A$1:$A$49,0),MATCH(orders!K$1,products!$A$1:$G$1,0))</f>
        <v>0.2</v>
      </c>
      <c r="L931" s="9">
        <f>INDEX(products!$A$1:$G$49,MATCH($D931,products!$A$1:$A$49,0),MATCH(orders!L$1,products!$A$1:$G$1,0))</f>
        <v>4.4550000000000001</v>
      </c>
      <c r="M931" s="9">
        <f t="shared" si="42"/>
        <v>8.91</v>
      </c>
      <c r="N931" t="str">
        <f t="shared" si="43"/>
        <v>Excelsa</v>
      </c>
      <c r="O931" t="str">
        <f t="shared" si="44"/>
        <v>Light</v>
      </c>
      <c r="P931" t="str">
        <f>_xlfn.XLOOKUP(Orders_Table[[#This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7">
        <f>INDEX(products!$A$1:$G$49,MATCH($D932,products!$A$1:$A$49,0),MATCH(orders!K$1,products!$A$1:$G$1,0))</f>
        <v>1</v>
      </c>
      <c r="L932" s="9">
        <f>INDEX(products!$A$1:$G$49,MATCH($D932,products!$A$1:$A$49,0),MATCH(orders!L$1,products!$A$1:$G$1,0))</f>
        <v>12.15</v>
      </c>
      <c r="M932" s="9">
        <f t="shared" si="42"/>
        <v>12.15</v>
      </c>
      <c r="N932" t="str">
        <f t="shared" si="43"/>
        <v>Excelsa</v>
      </c>
      <c r="O932" t="str">
        <f t="shared" si="44"/>
        <v>Dark</v>
      </c>
      <c r="P932" t="str">
        <f>_xlfn.XLOOKUP(Orders_Table[[#This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7">
        <f>INDEX(products!$A$1:$G$49,MATCH($D933,products!$A$1:$A$49,0),MATCH(orders!K$1,products!$A$1:$G$1,0))</f>
        <v>0.5</v>
      </c>
      <c r="L933" s="9">
        <f>INDEX(products!$A$1:$G$49,MATCH($D933,products!$A$1:$A$49,0),MATCH(orders!L$1,products!$A$1:$G$1,0))</f>
        <v>5.97</v>
      </c>
      <c r="M933" s="9">
        <f t="shared" si="42"/>
        <v>23.88</v>
      </c>
      <c r="N933" t="str">
        <f t="shared" si="43"/>
        <v>Arabica</v>
      </c>
      <c r="O933" t="str">
        <f t="shared" si="44"/>
        <v>Dark</v>
      </c>
      <c r="P933" t="str">
        <f>_xlfn.XLOOKUP(Orders_Table[[#This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7">
        <f>INDEX(products!$A$1:$G$49,MATCH($D934,products!$A$1:$A$49,0),MATCH(orders!K$1,products!$A$1:$G$1,0))</f>
        <v>1</v>
      </c>
      <c r="L934" s="9">
        <f>INDEX(products!$A$1:$G$49,MATCH($D934,products!$A$1:$A$49,0),MATCH(orders!L$1,products!$A$1:$G$1,0))</f>
        <v>13.75</v>
      </c>
      <c r="M934" s="9">
        <f t="shared" si="42"/>
        <v>55</v>
      </c>
      <c r="N934" t="str">
        <f t="shared" si="43"/>
        <v>Excelsa</v>
      </c>
      <c r="O934" t="str">
        <f t="shared" si="44"/>
        <v>Medium</v>
      </c>
      <c r="P934" t="str">
        <f>_xlfn.XLOOKUP(Orders_Table[[#This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7">
        <f>INDEX(products!$A$1:$G$49,MATCH($D935,products!$A$1:$A$49,0),MATCH(orders!K$1,products!$A$1:$G$1,0))</f>
        <v>1</v>
      </c>
      <c r="L935" s="9">
        <f>INDEX(products!$A$1:$G$49,MATCH($D935,products!$A$1:$A$49,0),MATCH(orders!L$1,products!$A$1:$G$1,0))</f>
        <v>8.9499999999999993</v>
      </c>
      <c r="M935" s="9">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7">
        <f>INDEX(products!$A$1:$G$49,MATCH($D936,products!$A$1:$A$49,0),MATCH(orders!K$1,products!$A$1:$G$1,0))</f>
        <v>2.5</v>
      </c>
      <c r="L936" s="9">
        <f>INDEX(products!$A$1:$G$49,MATCH($D936,products!$A$1:$A$49,0),MATCH(orders!L$1,products!$A$1:$G$1,0))</f>
        <v>22.884999999999998</v>
      </c>
      <c r="M936" s="9">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7">
        <f>INDEX(products!$A$1:$G$49,MATCH($D937,products!$A$1:$A$49,0),MATCH(orders!K$1,products!$A$1:$G$1,0))</f>
        <v>2.5</v>
      </c>
      <c r="L937" s="9">
        <f>INDEX(products!$A$1:$G$49,MATCH($D937,products!$A$1:$A$49,0),MATCH(orders!L$1,products!$A$1:$G$1,0))</f>
        <v>25.874999999999996</v>
      </c>
      <c r="M937" s="9">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7">
        <f>INDEX(products!$A$1:$G$49,MATCH($D938,products!$A$1:$A$49,0),MATCH(orders!K$1,products!$A$1:$G$1,0))</f>
        <v>0.5</v>
      </c>
      <c r="L938" s="9">
        <f>INDEX(products!$A$1:$G$49,MATCH($D938,products!$A$1:$A$49,0),MATCH(orders!L$1,products!$A$1:$G$1,0))</f>
        <v>7.77</v>
      </c>
      <c r="M938" s="9">
        <f t="shared" si="42"/>
        <v>23.31</v>
      </c>
      <c r="N938" t="str">
        <f t="shared" si="43"/>
        <v>Liberica</v>
      </c>
      <c r="O938" t="str">
        <f t="shared" si="44"/>
        <v>Dark</v>
      </c>
      <c r="P938" t="str">
        <f>_xlfn.XLOOKUP(Orders_Table[[#This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7">
        <f>INDEX(products!$A$1:$G$49,MATCH($D939,products!$A$1:$A$49,0),MATCH(orders!K$1,products!$A$1:$G$1,0))</f>
        <v>2.5</v>
      </c>
      <c r="L939" s="9">
        <f>INDEX(products!$A$1:$G$49,MATCH($D939,products!$A$1:$A$49,0),MATCH(orders!L$1,products!$A$1:$G$1,0))</f>
        <v>22.884999999999998</v>
      </c>
      <c r="M939" s="9">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7">
        <f>INDEX(products!$A$1:$G$49,MATCH($D940,products!$A$1:$A$49,0),MATCH(orders!K$1,products!$A$1:$G$1,0))</f>
        <v>1</v>
      </c>
      <c r="L940" s="9">
        <f>INDEX(products!$A$1:$G$49,MATCH($D940,products!$A$1:$A$49,0),MATCH(orders!L$1,products!$A$1:$G$1,0))</f>
        <v>14.85</v>
      </c>
      <c r="M940" s="9">
        <f t="shared" si="42"/>
        <v>74.25</v>
      </c>
      <c r="N940" t="str">
        <f t="shared" si="43"/>
        <v>Excelsa</v>
      </c>
      <c r="O940" t="str">
        <f t="shared" si="44"/>
        <v>Light</v>
      </c>
      <c r="P940" t="str">
        <f>_xlfn.XLOOKUP(Orders_Table[[#This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7">
        <f>INDEX(products!$A$1:$G$49,MATCH($D941,products!$A$1:$A$49,0),MATCH(orders!K$1,products!$A$1:$G$1,0))</f>
        <v>0.2</v>
      </c>
      <c r="L941" s="9">
        <f>INDEX(products!$A$1:$G$49,MATCH($D941,products!$A$1:$A$49,0),MATCH(orders!L$1,products!$A$1:$G$1,0))</f>
        <v>4.7549999999999999</v>
      </c>
      <c r="M941" s="9">
        <f t="shared" si="42"/>
        <v>28.53</v>
      </c>
      <c r="N941" t="str">
        <f t="shared" si="43"/>
        <v>Liberica</v>
      </c>
      <c r="O941" t="str">
        <f t="shared" si="44"/>
        <v>Light</v>
      </c>
      <c r="P941" t="str">
        <f>_xlfn.XLOOKUP(Orders_Table[[#This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7">
        <f>INDEX(products!$A$1:$G$49,MATCH($D942,products!$A$1:$A$49,0),MATCH(orders!K$1,products!$A$1:$G$1,0))</f>
        <v>0.5</v>
      </c>
      <c r="L942" s="9">
        <f>INDEX(products!$A$1:$G$49,MATCH($D942,products!$A$1:$A$49,0),MATCH(orders!L$1,products!$A$1:$G$1,0))</f>
        <v>7.169999999999999</v>
      </c>
      <c r="M942" s="9">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7">
        <f>INDEX(products!$A$1:$G$49,MATCH($D943,products!$A$1:$A$49,0),MATCH(orders!K$1,products!$A$1:$G$1,0))</f>
        <v>0.5</v>
      </c>
      <c r="L943" s="9">
        <f>INDEX(products!$A$1:$G$49,MATCH($D943,products!$A$1:$A$49,0),MATCH(orders!L$1,products!$A$1:$G$1,0))</f>
        <v>7.77</v>
      </c>
      <c r="M943" s="9">
        <f t="shared" si="42"/>
        <v>15.54</v>
      </c>
      <c r="N943" t="str">
        <f t="shared" si="43"/>
        <v>Arabica</v>
      </c>
      <c r="O943" t="str">
        <f t="shared" si="44"/>
        <v>Light</v>
      </c>
      <c r="P943" t="str">
        <f>_xlfn.XLOOKUP(Orders_Table[[#This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7">
        <f>INDEX(products!$A$1:$G$49,MATCH($D944,products!$A$1:$A$49,0),MATCH(orders!K$1,products!$A$1:$G$1,0))</f>
        <v>1</v>
      </c>
      <c r="L944" s="9">
        <f>INDEX(products!$A$1:$G$49,MATCH($D944,products!$A$1:$A$49,0),MATCH(orders!L$1,products!$A$1:$G$1,0))</f>
        <v>11.95</v>
      </c>
      <c r="M944" s="9">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7">
        <f>INDEX(products!$A$1:$G$49,MATCH($D945,products!$A$1:$A$49,0),MATCH(orders!K$1,products!$A$1:$G$1,0))</f>
        <v>0.5</v>
      </c>
      <c r="L945" s="9">
        <f>INDEX(products!$A$1:$G$49,MATCH($D945,products!$A$1:$A$49,0),MATCH(orders!L$1,products!$A$1:$G$1,0))</f>
        <v>7.77</v>
      </c>
      <c r="M945" s="9">
        <f t="shared" si="42"/>
        <v>46.62</v>
      </c>
      <c r="N945" t="str">
        <f t="shared" si="43"/>
        <v>Arabica</v>
      </c>
      <c r="O945" t="str">
        <f t="shared" si="44"/>
        <v>Light</v>
      </c>
      <c r="P945" t="str">
        <f>_xlfn.XLOOKUP(Orders_Table[[#This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7">
        <f>INDEX(products!$A$1:$G$49,MATCH($D946,products!$A$1:$A$49,0),MATCH(orders!K$1,products!$A$1:$G$1,0))</f>
        <v>0.5</v>
      </c>
      <c r="L946" s="9">
        <f>INDEX(products!$A$1:$G$49,MATCH($D946,products!$A$1:$A$49,0),MATCH(orders!L$1,products!$A$1:$G$1,0))</f>
        <v>7.169999999999999</v>
      </c>
      <c r="M946" s="9">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7">
        <f>INDEX(products!$A$1:$G$49,MATCH($D947,products!$A$1:$A$49,0),MATCH(orders!K$1,products!$A$1:$G$1,0))</f>
        <v>2.5</v>
      </c>
      <c r="L947" s="9">
        <f>INDEX(products!$A$1:$G$49,MATCH($D947,products!$A$1:$A$49,0),MATCH(orders!L$1,products!$A$1:$G$1,0))</f>
        <v>29.784999999999997</v>
      </c>
      <c r="M947" s="9">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7">
        <f>INDEX(products!$A$1:$G$49,MATCH($D948,products!$A$1:$A$49,0),MATCH(orders!K$1,products!$A$1:$G$1,0))</f>
        <v>0.5</v>
      </c>
      <c r="L948" s="9">
        <f>INDEX(products!$A$1:$G$49,MATCH($D948,products!$A$1:$A$49,0),MATCH(orders!L$1,products!$A$1:$G$1,0))</f>
        <v>7.77</v>
      </c>
      <c r="M948" s="9">
        <f t="shared" si="42"/>
        <v>23.31</v>
      </c>
      <c r="N948" t="str">
        <f t="shared" si="43"/>
        <v>Liberica</v>
      </c>
      <c r="O948" t="str">
        <f t="shared" si="44"/>
        <v>Dark</v>
      </c>
      <c r="P948" t="str">
        <f>_xlfn.XLOOKUP(Orders_Table[[#This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7">
        <f>INDEX(products!$A$1:$G$49,MATCH($D949,products!$A$1:$A$49,0),MATCH(orders!K$1,products!$A$1:$G$1,0))</f>
        <v>1</v>
      </c>
      <c r="L949" s="9">
        <f>INDEX(products!$A$1:$G$49,MATCH($D949,products!$A$1:$A$49,0),MATCH(orders!L$1,products!$A$1:$G$1,0))</f>
        <v>11.25</v>
      </c>
      <c r="M949" s="9">
        <f t="shared" si="42"/>
        <v>11.25</v>
      </c>
      <c r="N949" t="str">
        <f t="shared" si="43"/>
        <v>Arabica</v>
      </c>
      <c r="O949" t="str">
        <f t="shared" si="44"/>
        <v>Medium</v>
      </c>
      <c r="P949" t="str">
        <f>_xlfn.XLOOKUP(Orders_Table[[#This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7">
        <f>INDEX(products!$A$1:$G$49,MATCH($D950,products!$A$1:$A$49,0),MATCH(orders!K$1,products!$A$1:$G$1,0))</f>
        <v>2.5</v>
      </c>
      <c r="L950" s="9">
        <f>INDEX(products!$A$1:$G$49,MATCH($D950,products!$A$1:$A$49,0),MATCH(orders!L$1,products!$A$1:$G$1,0))</f>
        <v>27.945</v>
      </c>
      <c r="M950" s="9">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7">
        <f>INDEX(products!$A$1:$G$49,MATCH($D951,products!$A$1:$A$49,0),MATCH(orders!K$1,products!$A$1:$G$1,0))</f>
        <v>2.5</v>
      </c>
      <c r="L951" s="9">
        <f>INDEX(products!$A$1:$G$49,MATCH($D951,products!$A$1:$A$49,0),MATCH(orders!L$1,products!$A$1:$G$1,0))</f>
        <v>27.484999999999996</v>
      </c>
      <c r="M951" s="9">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7">
        <f>INDEX(products!$A$1:$G$49,MATCH($D952,products!$A$1:$A$49,0),MATCH(orders!K$1,products!$A$1:$G$1,0))</f>
        <v>0.2</v>
      </c>
      <c r="L952" s="9">
        <f>INDEX(products!$A$1:$G$49,MATCH($D952,products!$A$1:$A$49,0),MATCH(orders!L$1,products!$A$1:$G$1,0))</f>
        <v>3.5849999999999995</v>
      </c>
      <c r="M952" s="9">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7">
        <f>INDEX(products!$A$1:$G$49,MATCH($D953,products!$A$1:$A$49,0),MATCH(orders!K$1,products!$A$1:$G$1,0))</f>
        <v>0.2</v>
      </c>
      <c r="L953" s="9">
        <f>INDEX(products!$A$1:$G$49,MATCH($D953,products!$A$1:$A$49,0),MATCH(orders!L$1,products!$A$1:$G$1,0))</f>
        <v>3.5849999999999995</v>
      </c>
      <c r="M953" s="9">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7">
        <f>INDEX(products!$A$1:$G$49,MATCH($D954,products!$A$1:$A$49,0),MATCH(orders!K$1,products!$A$1:$G$1,0))</f>
        <v>1</v>
      </c>
      <c r="L954" s="9">
        <f>INDEX(products!$A$1:$G$49,MATCH($D954,products!$A$1:$A$49,0),MATCH(orders!L$1,products!$A$1:$G$1,0))</f>
        <v>11.25</v>
      </c>
      <c r="M954" s="9">
        <f t="shared" si="42"/>
        <v>22.5</v>
      </c>
      <c r="N954" t="str">
        <f t="shared" si="43"/>
        <v>Arabica</v>
      </c>
      <c r="O954" t="str">
        <f t="shared" si="44"/>
        <v>Medium</v>
      </c>
      <c r="P954" t="str">
        <f>_xlfn.XLOOKUP(Orders_Table[[#This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7">
        <f>INDEX(products!$A$1:$G$49,MATCH($D955,products!$A$1:$A$49,0),MATCH(orders!K$1,products!$A$1:$G$1,0))</f>
        <v>0.2</v>
      </c>
      <c r="L955" s="9">
        <f>INDEX(products!$A$1:$G$49,MATCH($D955,products!$A$1:$A$49,0),MATCH(orders!L$1,products!$A$1:$G$1,0))</f>
        <v>3.8849999999999998</v>
      </c>
      <c r="M955" s="9">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7">
        <f>INDEX(products!$A$1:$G$49,MATCH($D956,products!$A$1:$A$49,0),MATCH(orders!K$1,products!$A$1:$G$1,0))</f>
        <v>2.5</v>
      </c>
      <c r="L956" s="9">
        <f>INDEX(products!$A$1:$G$49,MATCH($D956,products!$A$1:$A$49,0),MATCH(orders!L$1,products!$A$1:$G$1,0))</f>
        <v>27.945</v>
      </c>
      <c r="M956" s="9">
        <f t="shared" si="42"/>
        <v>27.945</v>
      </c>
      <c r="N956" t="str">
        <f t="shared" si="43"/>
        <v>Excelsa</v>
      </c>
      <c r="O956" t="str">
        <f t="shared" si="44"/>
        <v>Dark</v>
      </c>
      <c r="P956" t="str">
        <f>_xlfn.XLOOKUP(Orders_Table[[#This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7">
        <f>INDEX(products!$A$1:$G$49,MATCH($D957,products!$A$1:$A$49,0),MATCH(orders!K$1,products!$A$1:$G$1,0))</f>
        <v>2.5</v>
      </c>
      <c r="L957" s="9">
        <f>INDEX(products!$A$1:$G$49,MATCH($D957,products!$A$1:$A$49,0),MATCH(orders!L$1,products!$A$1:$G$1,0))</f>
        <v>34.154999999999994</v>
      </c>
      <c r="M957" s="9">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7">
        <f>INDEX(products!$A$1:$G$49,MATCH($D958,products!$A$1:$A$49,0),MATCH(orders!K$1,products!$A$1:$G$1,0))</f>
        <v>2.5</v>
      </c>
      <c r="L958" s="9">
        <f>INDEX(products!$A$1:$G$49,MATCH($D958,products!$A$1:$A$49,0),MATCH(orders!L$1,products!$A$1:$G$1,0))</f>
        <v>27.484999999999996</v>
      </c>
      <c r="M958" s="9">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7">
        <f>INDEX(products!$A$1:$G$49,MATCH($D959,products!$A$1:$A$49,0),MATCH(orders!K$1,products!$A$1:$G$1,0))</f>
        <v>1</v>
      </c>
      <c r="L959" s="9">
        <f>INDEX(products!$A$1:$G$49,MATCH($D959,products!$A$1:$A$49,0),MATCH(orders!L$1,products!$A$1:$G$1,0))</f>
        <v>14.85</v>
      </c>
      <c r="M959" s="9">
        <f t="shared" si="42"/>
        <v>14.85</v>
      </c>
      <c r="N959" t="str">
        <f t="shared" si="43"/>
        <v>Excelsa</v>
      </c>
      <c r="O959" t="str">
        <f t="shared" si="44"/>
        <v>Light</v>
      </c>
      <c r="P959" t="str">
        <f>_xlfn.XLOOKUP(Orders_Table[[#This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7">
        <f>INDEX(products!$A$1:$G$49,MATCH($D960,products!$A$1:$A$49,0),MATCH(orders!K$1,products!$A$1:$G$1,0))</f>
        <v>0.2</v>
      </c>
      <c r="L960" s="9">
        <f>INDEX(products!$A$1:$G$49,MATCH($D960,products!$A$1:$A$49,0),MATCH(orders!L$1,products!$A$1:$G$1,0))</f>
        <v>3.8849999999999998</v>
      </c>
      <c r="M960" s="9">
        <f t="shared" si="42"/>
        <v>7.77</v>
      </c>
      <c r="N960" t="str">
        <f t="shared" si="43"/>
        <v>Arabica</v>
      </c>
      <c r="O960" t="str">
        <f t="shared" si="44"/>
        <v>Light</v>
      </c>
      <c r="P960" t="str">
        <f>_xlfn.XLOOKUP(Orders_Table[[#This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7">
        <f>INDEX(products!$A$1:$G$49,MATCH($D961,products!$A$1:$A$49,0),MATCH(orders!K$1,products!$A$1:$G$1,0))</f>
        <v>0.2</v>
      </c>
      <c r="L961" s="9">
        <f>INDEX(products!$A$1:$G$49,MATCH($D961,products!$A$1:$A$49,0),MATCH(orders!L$1,products!$A$1:$G$1,0))</f>
        <v>4.7549999999999999</v>
      </c>
      <c r="M961" s="9">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7">
        <f>INDEX(products!$A$1:$G$49,MATCH($D962,products!$A$1:$A$49,0),MATCH(orders!K$1,products!$A$1:$G$1,0))</f>
        <v>1</v>
      </c>
      <c r="L962" s="9">
        <f>INDEX(products!$A$1:$G$49,MATCH($D962,products!$A$1:$A$49,0),MATCH(orders!L$1,products!$A$1:$G$1,0))</f>
        <v>15.85</v>
      </c>
      <c r="M962" s="9">
        <f t="shared" si="42"/>
        <v>79.25</v>
      </c>
      <c r="N962" t="str">
        <f t="shared" si="43"/>
        <v>Liberica</v>
      </c>
      <c r="O962" t="str">
        <f t="shared" si="44"/>
        <v>Light</v>
      </c>
      <c r="P962" t="str">
        <f>_xlfn.XLOOKUP(Orders_Table[[#This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7">
        <f>INDEX(products!$A$1:$G$49,MATCH($D963,products!$A$1:$A$49,0),MATCH(orders!K$1,products!$A$1:$G$1,0))</f>
        <v>2.5</v>
      </c>
      <c r="L963" s="9">
        <f>INDEX(products!$A$1:$G$49,MATCH($D963,products!$A$1:$A$49,0),MATCH(orders!L$1,products!$A$1:$G$1,0))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7">
        <f>INDEX(products!$A$1:$G$49,MATCH($D964,products!$A$1:$A$49,0),MATCH(orders!K$1,products!$A$1:$G$1,0))</f>
        <v>1</v>
      </c>
      <c r="L964" s="9">
        <f>INDEX(products!$A$1:$G$49,MATCH($D964,products!$A$1:$A$49,0),MATCH(orders!L$1,products!$A$1:$G$1,0))</f>
        <v>8.9499999999999993</v>
      </c>
      <c r="M964" s="9">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7">
        <f>INDEX(products!$A$1:$G$49,MATCH($D965,products!$A$1:$A$49,0),MATCH(orders!K$1,products!$A$1:$G$1,0))</f>
        <v>0.5</v>
      </c>
      <c r="L965" s="9">
        <f>INDEX(products!$A$1:$G$49,MATCH($D965,products!$A$1:$A$49,0),MATCH(orders!L$1,products!$A$1:$G$1,0))</f>
        <v>5.97</v>
      </c>
      <c r="M965" s="9">
        <f t="shared" si="45"/>
        <v>23.88</v>
      </c>
      <c r="N965" t="str">
        <f t="shared" si="46"/>
        <v>Robusta</v>
      </c>
      <c r="O965" t="str">
        <f t="shared" si="47"/>
        <v>Medium</v>
      </c>
      <c r="P965" t="str">
        <f>_xlfn.XLOOKUP(Orders_Table[[#This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7">
        <f>INDEX(products!$A$1:$G$49,MATCH($D966,products!$A$1:$A$49,0),MATCH(orders!K$1,products!$A$1:$G$1,0))</f>
        <v>0.2</v>
      </c>
      <c r="L966" s="9">
        <f>INDEX(products!$A$1:$G$49,MATCH($D966,products!$A$1:$A$49,0),MATCH(orders!L$1,products!$A$1:$G$1,0))</f>
        <v>4.4550000000000001</v>
      </c>
      <c r="M966" s="9">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7">
        <f>INDEX(products!$A$1:$G$49,MATCH($D967,products!$A$1:$A$49,0),MATCH(orders!K$1,products!$A$1:$G$1,0))</f>
        <v>1</v>
      </c>
      <c r="L967" s="9">
        <f>INDEX(products!$A$1:$G$49,MATCH($D967,products!$A$1:$A$49,0),MATCH(orders!L$1,products!$A$1:$G$1,0))</f>
        <v>9.9499999999999993</v>
      </c>
      <c r="M967" s="9">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7">
        <f>INDEX(products!$A$1:$G$49,MATCH($D968,products!$A$1:$A$49,0),MATCH(orders!K$1,products!$A$1:$G$1,0))</f>
        <v>0.5</v>
      </c>
      <c r="L968" s="9">
        <f>INDEX(products!$A$1:$G$49,MATCH($D968,products!$A$1:$A$49,0),MATCH(orders!L$1,products!$A$1:$G$1,0))</f>
        <v>8.91</v>
      </c>
      <c r="M968" s="9">
        <f t="shared" si="45"/>
        <v>53.46</v>
      </c>
      <c r="N968" t="str">
        <f t="shared" si="46"/>
        <v>Excelsa</v>
      </c>
      <c r="O968" t="str">
        <f t="shared" si="47"/>
        <v>Light</v>
      </c>
      <c r="P968" t="str">
        <f>_xlfn.XLOOKUP(Orders_Table[[#This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7">
        <f>INDEX(products!$A$1:$G$49,MATCH($D969,products!$A$1:$A$49,0),MATCH(orders!K$1,products!$A$1:$G$1,0))</f>
        <v>0.2</v>
      </c>
      <c r="L969" s="9">
        <f>INDEX(products!$A$1:$G$49,MATCH($D969,products!$A$1:$A$49,0),MATCH(orders!L$1,products!$A$1:$G$1,0))</f>
        <v>2.6849999999999996</v>
      </c>
      <c r="M969" s="9">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7">
        <f>INDEX(products!$A$1:$G$49,MATCH($D970,products!$A$1:$A$49,0),MATCH(orders!K$1,products!$A$1:$G$1,0))</f>
        <v>0.2</v>
      </c>
      <c r="L970" s="9">
        <f>INDEX(products!$A$1:$G$49,MATCH($D970,products!$A$1:$A$49,0),MATCH(orders!L$1,products!$A$1:$G$1,0))</f>
        <v>2.9849999999999999</v>
      </c>
      <c r="M970" s="9">
        <f t="shared" si="45"/>
        <v>5.97</v>
      </c>
      <c r="N970" t="str">
        <f t="shared" si="46"/>
        <v>Robusta</v>
      </c>
      <c r="O970" t="str">
        <f t="shared" si="47"/>
        <v>Medium</v>
      </c>
      <c r="P970" t="str">
        <f>_xlfn.XLOOKUP(Orders_Table[[#This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7">
        <f>INDEX(products!$A$1:$G$49,MATCH($D971,products!$A$1:$A$49,0),MATCH(orders!K$1,products!$A$1:$G$1,0))</f>
        <v>1</v>
      </c>
      <c r="L971" s="9">
        <f>INDEX(products!$A$1:$G$49,MATCH($D971,products!$A$1:$A$49,0),MATCH(orders!L$1,products!$A$1:$G$1,0))</f>
        <v>12.95</v>
      </c>
      <c r="M971" s="9">
        <f t="shared" si="45"/>
        <v>12.95</v>
      </c>
      <c r="N971" t="str">
        <f t="shared" si="46"/>
        <v>Liberica</v>
      </c>
      <c r="O971" t="str">
        <f t="shared" si="47"/>
        <v>Dark</v>
      </c>
      <c r="P971" t="str">
        <f>_xlfn.XLOOKUP(Orders_Table[[#This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7">
        <f>INDEX(products!$A$1:$G$49,MATCH($D972,products!$A$1:$A$49,0),MATCH(orders!K$1,products!$A$1:$G$1,0))</f>
        <v>0.5</v>
      </c>
      <c r="L972" s="9">
        <f>INDEX(products!$A$1:$G$49,MATCH($D972,products!$A$1:$A$49,0),MATCH(orders!L$1,products!$A$1:$G$1,0))</f>
        <v>8.25</v>
      </c>
      <c r="M972" s="9">
        <f t="shared" si="45"/>
        <v>8.25</v>
      </c>
      <c r="N972" t="str">
        <f t="shared" si="46"/>
        <v>Excelsa</v>
      </c>
      <c r="O972" t="str">
        <f t="shared" si="47"/>
        <v>Medium</v>
      </c>
      <c r="P972" t="str">
        <f>_xlfn.XLOOKUP(Orders_Table[[#This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7">
        <f>INDEX(products!$A$1:$G$49,MATCH($D973,products!$A$1:$A$49,0),MATCH(orders!K$1,products!$A$1:$G$1,0))</f>
        <v>2.5</v>
      </c>
      <c r="L973" s="9">
        <f>INDEX(products!$A$1:$G$49,MATCH($D973,products!$A$1:$A$49,0),MATCH(orders!L$1,products!$A$1:$G$1,0))</f>
        <v>29.784999999999997</v>
      </c>
      <c r="M973" s="9">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7">
        <f>INDEX(products!$A$1:$G$49,MATCH($D974,products!$A$1:$A$49,0),MATCH(orders!K$1,products!$A$1:$G$1,0))</f>
        <v>2.5</v>
      </c>
      <c r="L974" s="9">
        <f>INDEX(products!$A$1:$G$49,MATCH($D974,products!$A$1:$A$49,0),MATCH(orders!L$1,products!$A$1:$G$1,0))</f>
        <v>29.784999999999997</v>
      </c>
      <c r="M974" s="9">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7">
        <f>INDEX(products!$A$1:$G$49,MATCH($D975,products!$A$1:$A$49,0),MATCH(orders!K$1,products!$A$1:$G$1,0))</f>
        <v>1</v>
      </c>
      <c r="L975" s="9">
        <f>INDEX(products!$A$1:$G$49,MATCH($D975,products!$A$1:$A$49,0),MATCH(orders!L$1,products!$A$1:$G$1,0))</f>
        <v>14.55</v>
      </c>
      <c r="M975" s="9">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7">
        <f>INDEX(products!$A$1:$G$49,MATCH($D976,products!$A$1:$A$49,0),MATCH(orders!K$1,products!$A$1:$G$1,0))</f>
        <v>0.5</v>
      </c>
      <c r="L976" s="9">
        <f>INDEX(products!$A$1:$G$49,MATCH($D976,products!$A$1:$A$49,0),MATCH(orders!L$1,products!$A$1:$G$1,0))</f>
        <v>5.3699999999999992</v>
      </c>
      <c r="M976" s="9">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7">
        <f>INDEX(products!$A$1:$G$49,MATCH($D977,products!$A$1:$A$49,0),MATCH(orders!K$1,products!$A$1:$G$1,0))</f>
        <v>0.2</v>
      </c>
      <c r="L977" s="9">
        <f>INDEX(products!$A$1:$G$49,MATCH($D977,products!$A$1:$A$49,0),MATCH(orders!L$1,products!$A$1:$G$1,0))</f>
        <v>2.9849999999999999</v>
      </c>
      <c r="M977" s="9">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7">
        <f>INDEX(products!$A$1:$G$49,MATCH($D978,products!$A$1:$A$49,0),MATCH(orders!K$1,products!$A$1:$G$1,0))</f>
        <v>2.5</v>
      </c>
      <c r="L978" s="9">
        <f>INDEX(products!$A$1:$G$49,MATCH($D978,products!$A$1:$A$49,0),MATCH(orders!L$1,products!$A$1:$G$1,0))</f>
        <v>27.484999999999996</v>
      </c>
      <c r="M978" s="9">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7">
        <f>INDEX(products!$A$1:$G$49,MATCH($D979,products!$A$1:$A$49,0),MATCH(orders!K$1,products!$A$1:$G$1,0))</f>
        <v>1</v>
      </c>
      <c r="L979" s="9">
        <f>INDEX(products!$A$1:$G$49,MATCH($D979,products!$A$1:$A$49,0),MATCH(orders!L$1,products!$A$1:$G$1,0))</f>
        <v>11.95</v>
      </c>
      <c r="M979" s="9">
        <f t="shared" si="45"/>
        <v>59.75</v>
      </c>
      <c r="N979" t="str">
        <f t="shared" si="46"/>
        <v>Robusta</v>
      </c>
      <c r="O979" t="str">
        <f t="shared" si="47"/>
        <v>Light</v>
      </c>
      <c r="P979" t="str">
        <f>_xlfn.XLOOKUP(Orders_Table[[#This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7">
        <f>INDEX(products!$A$1:$G$49,MATCH($D980,products!$A$1:$A$49,0),MATCH(orders!K$1,products!$A$1:$G$1,0))</f>
        <v>0.5</v>
      </c>
      <c r="L980" s="9">
        <f>INDEX(products!$A$1:$G$49,MATCH($D980,products!$A$1:$A$49,0),MATCH(orders!L$1,products!$A$1:$G$1,0))</f>
        <v>7.77</v>
      </c>
      <c r="M980" s="9">
        <f t="shared" si="45"/>
        <v>23.31</v>
      </c>
      <c r="N980" t="str">
        <f t="shared" si="46"/>
        <v>Arabica</v>
      </c>
      <c r="O980" t="str">
        <f t="shared" si="47"/>
        <v>Light</v>
      </c>
      <c r="P980" t="str">
        <f>_xlfn.XLOOKUP(Orders_Table[[#This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7">
        <f>INDEX(products!$A$1:$G$49,MATCH($D981,products!$A$1:$A$49,0),MATCH(orders!K$1,products!$A$1:$G$1,0))</f>
        <v>0.5</v>
      </c>
      <c r="L981" s="9">
        <f>INDEX(products!$A$1:$G$49,MATCH($D981,products!$A$1:$A$49,0),MATCH(orders!L$1,products!$A$1:$G$1,0))</f>
        <v>5.3699999999999992</v>
      </c>
      <c r="M981" s="9">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7">
        <f>INDEX(products!$A$1:$G$49,MATCH($D982,products!$A$1:$A$49,0),MATCH(orders!K$1,products!$A$1:$G$1,0))</f>
        <v>2.5</v>
      </c>
      <c r="L982" s="9">
        <f>INDEX(products!$A$1:$G$49,MATCH($D982,products!$A$1:$A$49,0),MATCH(orders!L$1,products!$A$1:$G$1,0))</f>
        <v>27.945</v>
      </c>
      <c r="M982" s="9">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7">
        <f>INDEX(products!$A$1:$G$49,MATCH($D983,products!$A$1:$A$49,0),MATCH(orders!K$1,products!$A$1:$G$1,0))</f>
        <v>0.2</v>
      </c>
      <c r="L983" s="9">
        <f>INDEX(products!$A$1:$G$49,MATCH($D983,products!$A$1:$A$49,0),MATCH(orders!L$1,products!$A$1:$G$1,0))</f>
        <v>3.645</v>
      </c>
      <c r="M983" s="9">
        <f t="shared" si="45"/>
        <v>21.87</v>
      </c>
      <c r="N983" t="str">
        <f t="shared" si="46"/>
        <v>Excelsa</v>
      </c>
      <c r="O983" t="str">
        <f t="shared" si="47"/>
        <v>Dark</v>
      </c>
      <c r="P983" t="str">
        <f>_xlfn.XLOOKUP(Orders_Table[[#This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7">
        <f>INDEX(products!$A$1:$G$49,MATCH($D984,products!$A$1:$A$49,0),MATCH(orders!K$1,products!$A$1:$G$1,0))</f>
        <v>1</v>
      </c>
      <c r="L984" s="9">
        <f>INDEX(products!$A$1:$G$49,MATCH($D984,products!$A$1:$A$49,0),MATCH(orders!L$1,products!$A$1:$G$1,0))</f>
        <v>11.95</v>
      </c>
      <c r="M984" s="9">
        <f t="shared" si="45"/>
        <v>23.9</v>
      </c>
      <c r="N984" t="str">
        <f t="shared" si="46"/>
        <v>Robusta</v>
      </c>
      <c r="O984" t="str">
        <f t="shared" si="47"/>
        <v>Light</v>
      </c>
      <c r="P984" t="str">
        <f>_xlfn.XLOOKUP(Orders_Table[[#This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7">
        <f>INDEX(products!$A$1:$G$49,MATCH($D985,products!$A$1:$A$49,0),MATCH(orders!K$1,products!$A$1:$G$1,0))</f>
        <v>0.2</v>
      </c>
      <c r="L985" s="9">
        <f>INDEX(products!$A$1:$G$49,MATCH($D985,products!$A$1:$A$49,0),MATCH(orders!L$1,products!$A$1:$G$1,0))</f>
        <v>3.375</v>
      </c>
      <c r="M985" s="9">
        <f t="shared" si="45"/>
        <v>6.75</v>
      </c>
      <c r="N985" t="str">
        <f t="shared" si="46"/>
        <v>Arabica</v>
      </c>
      <c r="O985" t="str">
        <f t="shared" si="47"/>
        <v>Medium</v>
      </c>
      <c r="P985" t="str">
        <f>_xlfn.XLOOKUP(Orders_Table[[#This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7">
        <f>INDEX(products!$A$1:$G$49,MATCH($D986,products!$A$1:$A$49,0),MATCH(orders!K$1,products!$A$1:$G$1,0))</f>
        <v>2.5</v>
      </c>
      <c r="L986" s="9">
        <f>INDEX(products!$A$1:$G$49,MATCH($D986,products!$A$1:$A$49,0),MATCH(orders!L$1,products!$A$1:$G$1,0))</f>
        <v>31.624999999999996</v>
      </c>
      <c r="M986" s="9">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7">
        <f>INDEX(products!$A$1:$G$49,MATCH($D987,products!$A$1:$A$49,0),MATCH(orders!K$1,products!$A$1:$G$1,0))</f>
        <v>1</v>
      </c>
      <c r="L987" s="9">
        <f>INDEX(products!$A$1:$G$49,MATCH($D987,products!$A$1:$A$49,0),MATCH(orders!L$1,products!$A$1:$G$1,0))</f>
        <v>11.95</v>
      </c>
      <c r="M987" s="9">
        <f t="shared" si="45"/>
        <v>47.8</v>
      </c>
      <c r="N987" t="str">
        <f t="shared" si="46"/>
        <v>Robusta</v>
      </c>
      <c r="O987" t="str">
        <f t="shared" si="47"/>
        <v>Light</v>
      </c>
      <c r="P987" t="str">
        <f>_xlfn.XLOOKUP(Orders_Table[[#This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7">
        <f>INDEX(products!$A$1:$G$49,MATCH($D988,products!$A$1:$A$49,0),MATCH(orders!K$1,products!$A$1:$G$1,0))</f>
        <v>2.5</v>
      </c>
      <c r="L988" s="9">
        <f>INDEX(products!$A$1:$G$49,MATCH($D988,products!$A$1:$A$49,0),MATCH(orders!L$1,products!$A$1:$G$1,0))</f>
        <v>33.464999999999996</v>
      </c>
      <c r="M988" s="9">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7">
        <f>INDEX(products!$A$1:$G$49,MATCH($D989,products!$A$1:$A$49,0),MATCH(orders!K$1,products!$A$1:$G$1,0))</f>
        <v>0.5</v>
      </c>
      <c r="L989" s="9">
        <f>INDEX(products!$A$1:$G$49,MATCH($D989,products!$A$1:$A$49,0),MATCH(orders!L$1,products!$A$1:$G$1,0))</f>
        <v>5.97</v>
      </c>
      <c r="M989" s="9">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7">
        <f>INDEX(products!$A$1:$G$49,MATCH($D990,products!$A$1:$A$49,0),MATCH(orders!K$1,products!$A$1:$G$1,0))</f>
        <v>1</v>
      </c>
      <c r="L990" s="9">
        <f>INDEX(products!$A$1:$G$49,MATCH($D990,products!$A$1:$A$49,0),MATCH(orders!L$1,products!$A$1:$G$1,0))</f>
        <v>9.9499999999999993</v>
      </c>
      <c r="M990" s="9">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7">
        <f>INDEX(products!$A$1:$G$49,MATCH($D991,products!$A$1:$A$49,0),MATCH(orders!K$1,products!$A$1:$G$1,0))</f>
        <v>2.5</v>
      </c>
      <c r="L991" s="9">
        <f>INDEX(products!$A$1:$G$49,MATCH($D991,products!$A$1:$A$49,0),MATCH(orders!L$1,products!$A$1:$G$1,0))</f>
        <v>25.874999999999996</v>
      </c>
      <c r="M991" s="9">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7">
        <f>INDEX(products!$A$1:$G$49,MATCH($D992,products!$A$1:$A$49,0),MATCH(orders!K$1,products!$A$1:$G$1,0))</f>
        <v>0.2</v>
      </c>
      <c r="L992" s="9">
        <f>INDEX(products!$A$1:$G$49,MATCH($D992,products!$A$1:$A$49,0),MATCH(orders!L$1,products!$A$1:$G$1,0))</f>
        <v>3.645</v>
      </c>
      <c r="M992" s="9">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7">
        <f>INDEX(products!$A$1:$G$49,MATCH($D993,products!$A$1:$A$49,0),MATCH(orders!K$1,products!$A$1:$G$1,0))</f>
        <v>0.5</v>
      </c>
      <c r="L993" s="9">
        <f>INDEX(products!$A$1:$G$49,MATCH($D993,products!$A$1:$A$49,0),MATCH(orders!L$1,products!$A$1:$G$1,0))</f>
        <v>7.77</v>
      </c>
      <c r="M993" s="9">
        <f t="shared" si="45"/>
        <v>15.54</v>
      </c>
      <c r="N993" t="str">
        <f t="shared" si="46"/>
        <v>Liberica</v>
      </c>
      <c r="O993" t="str">
        <f t="shared" si="47"/>
        <v>Dark</v>
      </c>
      <c r="P993" t="str">
        <f>_xlfn.XLOOKUP(Orders_Table[[#This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7">
        <f>INDEX(products!$A$1:$G$49,MATCH($D994,products!$A$1:$A$49,0),MATCH(orders!K$1,products!$A$1:$G$1,0))</f>
        <v>2.5</v>
      </c>
      <c r="L994" s="9">
        <f>INDEX(products!$A$1:$G$49,MATCH($D994,products!$A$1:$A$49,0),MATCH(orders!L$1,products!$A$1:$G$1,0))</f>
        <v>36.454999999999998</v>
      </c>
      <c r="M994" s="9">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7">
        <f>INDEX(products!$A$1:$G$49,MATCH($D995,products!$A$1:$A$49,0),MATCH(orders!K$1,products!$A$1:$G$1,0))</f>
        <v>1</v>
      </c>
      <c r="L995" s="9">
        <f>INDEX(products!$A$1:$G$49,MATCH($D995,products!$A$1:$A$49,0),MATCH(orders!L$1,products!$A$1:$G$1,0))</f>
        <v>12.95</v>
      </c>
      <c r="M995" s="9">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7">
        <f>INDEX(products!$A$1:$G$49,MATCH($D996,products!$A$1:$A$49,0),MATCH(orders!K$1,products!$A$1:$G$1,0))</f>
        <v>0.2</v>
      </c>
      <c r="L996" s="9">
        <f>INDEX(products!$A$1:$G$49,MATCH($D996,products!$A$1:$A$49,0),MATCH(orders!L$1,products!$A$1:$G$1,0))</f>
        <v>2.9849999999999999</v>
      </c>
      <c r="M996" s="9">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7">
        <f>INDEX(products!$A$1:$G$49,MATCH($D997,products!$A$1:$A$49,0),MATCH(orders!K$1,products!$A$1:$G$1,0))</f>
        <v>2.5</v>
      </c>
      <c r="L997" s="9">
        <f>INDEX(products!$A$1:$G$49,MATCH($D997,products!$A$1:$A$49,0),MATCH(orders!L$1,products!$A$1:$G$1,0))</f>
        <v>27.484999999999996</v>
      </c>
      <c r="M997" s="9">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7">
        <f>INDEX(products!$A$1:$G$49,MATCH($D998,products!$A$1:$A$49,0),MATCH(orders!K$1,products!$A$1:$G$1,0))</f>
        <v>0.5</v>
      </c>
      <c r="L998" s="9">
        <f>INDEX(products!$A$1:$G$49,MATCH($D998,products!$A$1:$A$49,0),MATCH(orders!L$1,products!$A$1:$G$1,0))</f>
        <v>5.97</v>
      </c>
      <c r="M998" s="9">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7">
        <f>INDEX(products!$A$1:$G$49,MATCH($D999,products!$A$1:$A$49,0),MATCH(orders!K$1,products!$A$1:$G$1,0))</f>
        <v>0.5</v>
      </c>
      <c r="L999" s="9">
        <f>INDEX(products!$A$1:$G$49,MATCH($D999,products!$A$1:$A$49,0),MATCH(orders!L$1,products!$A$1:$G$1,0))</f>
        <v>6.75</v>
      </c>
      <c r="M999" s="9">
        <f t="shared" si="45"/>
        <v>27</v>
      </c>
      <c r="N999" t="str">
        <f t="shared" si="46"/>
        <v>Arabica</v>
      </c>
      <c r="O999" t="str">
        <f t="shared" si="47"/>
        <v>Medium</v>
      </c>
      <c r="P999" t="str">
        <f>_xlfn.XLOOKUP(Orders_Table[[#This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7">
        <f>INDEX(products!$A$1:$G$49,MATCH($D1000,products!$A$1:$A$49,0),MATCH(orders!K$1,products!$A$1:$G$1,0))</f>
        <v>1</v>
      </c>
      <c r="L1000" s="9">
        <f>INDEX(products!$A$1:$G$49,MATCH($D1000,products!$A$1:$A$49,0),MATCH(orders!L$1,products!$A$1:$G$1,0))</f>
        <v>9.9499999999999993</v>
      </c>
      <c r="M1000" s="9">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7">
        <f>INDEX(products!$A$1:$G$49,MATCH($D1001,products!$A$1:$A$49,0),MATCH(orders!K$1,products!$A$1:$G$1,0))</f>
        <v>0.2</v>
      </c>
      <c r="L1001" s="9">
        <f>INDEX(products!$A$1:$G$49,MATCH($D1001,products!$A$1:$A$49,0),MATCH(orders!L$1,products!$A$1:$G$1,0))</f>
        <v>4.125</v>
      </c>
      <c r="M1001" s="9">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Tyler Loest</cp:lastModifiedBy>
  <cp:revision/>
  <dcterms:created xsi:type="dcterms:W3CDTF">2022-11-26T09:51:45Z</dcterms:created>
  <dcterms:modified xsi:type="dcterms:W3CDTF">2024-02-16T21:34:26Z</dcterms:modified>
  <cp:category/>
  <cp:contentStatus/>
</cp:coreProperties>
</file>