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0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9" i="1" l="1"/>
  <c r="E59" i="1"/>
  <c r="D59" i="1"/>
  <c r="C59" i="1"/>
  <c r="B59" i="1"/>
  <c r="K58" i="1"/>
  <c r="J58" i="1"/>
  <c r="G58" i="1"/>
  <c r="E58" i="1"/>
  <c r="D58" i="1"/>
  <c r="C58" i="1"/>
  <c r="B58" i="1"/>
  <c r="K57" i="1"/>
  <c r="K59" i="1" s="1"/>
  <c r="J57" i="1"/>
  <c r="J59" i="1" s="1"/>
  <c r="I57" i="1"/>
  <c r="I58" i="1" s="1"/>
  <c r="H57" i="1"/>
  <c r="H59" i="1" s="1"/>
  <c r="G57" i="1"/>
  <c r="F57" i="1"/>
  <c r="F58" i="1" s="1"/>
  <c r="E57" i="1"/>
  <c r="D57" i="1"/>
  <c r="C57" i="1"/>
  <c r="B57" i="1"/>
  <c r="H42" i="1"/>
  <c r="O43" i="1"/>
  <c r="N43" i="1"/>
  <c r="O42" i="1"/>
  <c r="O44" i="1" s="1"/>
  <c r="N42" i="1"/>
  <c r="N44" i="1" s="1"/>
  <c r="K43" i="1"/>
  <c r="J43" i="1"/>
  <c r="I43" i="1"/>
  <c r="H43" i="1"/>
  <c r="M42" i="1"/>
  <c r="M43" i="1" s="1"/>
  <c r="L42" i="1"/>
  <c r="L43" i="1" s="1"/>
  <c r="K42" i="1"/>
  <c r="K44" i="1" s="1"/>
  <c r="J42" i="1"/>
  <c r="J44" i="1" s="1"/>
  <c r="I42" i="1"/>
  <c r="I44" i="1" s="1"/>
  <c r="H44" i="1"/>
  <c r="B42" i="1"/>
  <c r="G43" i="1"/>
  <c r="F43" i="1"/>
  <c r="E43" i="1"/>
  <c r="D43" i="1"/>
  <c r="C43" i="1"/>
  <c r="B43" i="1"/>
  <c r="G42" i="1"/>
  <c r="G44" i="1" s="1"/>
  <c r="F42" i="1"/>
  <c r="F44" i="1" s="1"/>
  <c r="E42" i="1"/>
  <c r="E44" i="1" s="1"/>
  <c r="D42" i="1"/>
  <c r="D44" i="1" s="1"/>
  <c r="C42" i="1"/>
  <c r="C44" i="1" s="1"/>
  <c r="B44" i="1"/>
  <c r="H58" i="1" l="1"/>
  <c r="F59" i="1"/>
  <c r="I59" i="1"/>
  <c r="L44" i="1"/>
  <c r="M44" i="1"/>
  <c r="C29" i="1"/>
  <c r="D29" i="1"/>
  <c r="E29" i="1"/>
  <c r="F29" i="1"/>
  <c r="G29" i="1"/>
  <c r="B29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C28" i="1"/>
  <c r="D28" i="1"/>
  <c r="B28" i="1"/>
  <c r="G27" i="1"/>
  <c r="G28" i="1" s="1"/>
  <c r="F27" i="1"/>
  <c r="F28" i="1" s="1"/>
  <c r="E27" i="1"/>
  <c r="E28" i="1" s="1"/>
  <c r="D27" i="1"/>
  <c r="C27" i="1"/>
  <c r="B27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2" i="1"/>
</calcChain>
</file>

<file path=xl/sharedStrings.xml><?xml version="1.0" encoding="utf-8"?>
<sst xmlns="http://schemas.openxmlformats.org/spreadsheetml/2006/main" count="114" uniqueCount="39">
  <si>
    <t>Name of the Sample</t>
  </si>
  <si>
    <t>a</t>
  </si>
  <si>
    <t>Error (a)</t>
  </si>
  <si>
    <t>Error (Center Field)</t>
  </si>
  <si>
    <t>Error Linewidth H(P-P)</t>
  </si>
  <si>
    <t>RMSE</t>
  </si>
  <si>
    <t>'250310_LiPc_H2O+Argon_M=0.001G_25dB.DSC'</t>
  </si>
  <si>
    <t>Gaussian Fit</t>
  </si>
  <si>
    <t>Lorentzian Fit</t>
  </si>
  <si>
    <t>Center Field H0 (G)</t>
  </si>
  <si>
    <t>Linewidth H(P-P) (G)</t>
  </si>
  <si>
    <t>'250310_LiPc_Air_M=0.01G_25dB.DSC'</t>
  </si>
  <si>
    <t>'250310_LiPc_Buffer+Argon_M=0.001G_25dB.DSC'</t>
  </si>
  <si>
    <t>'250311_LiPc_Buffer+Air_M=0.01G_25dB_2.DSC'</t>
  </si>
  <si>
    <t>'250310_LiPc_Air_M=0.01G_15dB.DSC'</t>
  </si>
  <si>
    <t>'250310_LiPc_Buffer+Air_M=0.01G_15dB.DSC'</t>
  </si>
  <si>
    <t>'250310_LiPc_Buffer+Ar_M=0.01G_25dB.DSC'</t>
  </si>
  <si>
    <t>'250311_LiPc_Buffer+Air_M=0.01G_25dB_1.DSC'</t>
  </si>
  <si>
    <t>Buffer + Glycerol</t>
  </si>
  <si>
    <t>Water</t>
  </si>
  <si>
    <t>'250310_LiPc_Air_M=0.01G_25dB'</t>
  </si>
  <si>
    <t>'250310_LiPc_H2O+Air_M=0.001G_25dB.DSC'</t>
  </si>
  <si>
    <t>Conversion mmHG</t>
  </si>
  <si>
    <t>Conversion %O2</t>
  </si>
  <si>
    <t>Conversion [O2]</t>
  </si>
  <si>
    <t>03202025_3hExperiments</t>
  </si>
  <si>
    <t>250320_LiPC+AerEcAW_OD100_M=0.001G_Cap1.DSC'</t>
  </si>
  <si>
    <t>'250320_LiPC+Air_M=0.01G_Cap1'</t>
  </si>
  <si>
    <t>'250320_LiPC+Air_M=0.01G_Cap2.DSC'</t>
  </si>
  <si>
    <t>250320_LiPC+TariLAW_OD100_M=0.001G_Cap2.DSC'</t>
  </si>
  <si>
    <t>'250320_LiPC+TariLAW_OD100_M=1G_Cap2_LightOff.DSC'</t>
  </si>
  <si>
    <t>'250320_LiPC+TariLAW_OD100_M=1G_Cap2_LightOn.DSC'</t>
  </si>
  <si>
    <t>'250320_LiPC+TariLAW_OD100_M=1G_Cap2_LightOn_CenteredForiLOV.DSC'</t>
  </si>
  <si>
    <t>03212025_OvernightExperiments</t>
  </si>
  <si>
    <t>'250321_LiPC+AerEcAW_OD100_StationaryPhase_M=0.001G_Cap1.DSC'</t>
  </si>
  <si>
    <t>'250321_LiPC+Air_M=0.01G_Cap1.DSC'</t>
  </si>
  <si>
    <t>'250321_LiPC+Air_M=0.01G_Cap2.DSC'</t>
  </si>
  <si>
    <t>'250321_LiPC+TariLAW_OD100_StationaryPhase_M=0.001G_Cap2.DSC'</t>
  </si>
  <si>
    <t>'250321_LiPC+TariLAW_OD100_StationaryPhase_M=0.001G_Cap2_2.DSC'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</si>
</sst>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0" xfId="0" applyFont="1" applyBorder="1" applyAlignment="1"/>
    <xf numFmtId="0" fontId="0" fillId="0" borderId="0" xfId="0" applyBorder="1"/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/>
    <xf numFmtId="164" fontId="0" fillId="0" borderId="0" xfId="0" applyNumberFormat="1" applyAlignmen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quotePrefix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/>
    <xf numFmtId="164" fontId="2" fillId="0" borderId="0" xfId="0" applyNumberFormat="1" applyFont="1" applyAlignment="1"/>
    <xf numFmtId="0" fontId="2" fillId="0" borderId="18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selection activeCell="G8" sqref="G8"/>
    </sheetView>
  </sheetViews>
  <sheetFormatPr defaultRowHeight="15" x14ac:dyDescent="0.25"/>
  <cols>
    <col min="1" max="1" width="17.42578125" customWidth="1"/>
    <col min="2" max="17" width="12.7109375" customWidth="1"/>
  </cols>
  <sheetData>
    <row r="1" spans="1:15" ht="24" thickBot="1" x14ac:dyDescent="0.4">
      <c r="B1" s="32" t="s">
        <v>18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</row>
    <row r="2" spans="1:15" ht="34.5" customHeight="1" x14ac:dyDescent="0.25">
      <c r="A2" s="40" t="s">
        <v>0</v>
      </c>
      <c r="B2" s="42" t="s">
        <v>11</v>
      </c>
      <c r="C2" s="38"/>
      <c r="D2" s="38" t="s">
        <v>12</v>
      </c>
      <c r="E2" s="38"/>
      <c r="F2" s="38" t="s">
        <v>13</v>
      </c>
      <c r="G2" s="38"/>
      <c r="H2" s="38" t="s">
        <v>14</v>
      </c>
      <c r="I2" s="38"/>
      <c r="J2" s="38" t="s">
        <v>15</v>
      </c>
      <c r="K2" s="38"/>
      <c r="L2" s="38" t="s">
        <v>16</v>
      </c>
      <c r="M2" s="38"/>
      <c r="N2" s="38" t="s">
        <v>17</v>
      </c>
      <c r="O2" s="39"/>
    </row>
    <row r="3" spans="1:15" x14ac:dyDescent="0.25">
      <c r="A3" s="41"/>
      <c r="B3" s="12" t="s">
        <v>7</v>
      </c>
      <c r="C3" s="2" t="s">
        <v>8</v>
      </c>
      <c r="D3" s="2" t="s">
        <v>7</v>
      </c>
      <c r="E3" s="2" t="s">
        <v>8</v>
      </c>
      <c r="F3" s="2" t="s">
        <v>7</v>
      </c>
      <c r="G3" s="2" t="s">
        <v>8</v>
      </c>
      <c r="H3" s="2" t="s">
        <v>7</v>
      </c>
      <c r="I3" s="2" t="s">
        <v>8</v>
      </c>
      <c r="J3" s="2" t="s">
        <v>7</v>
      </c>
      <c r="K3" s="2" t="s">
        <v>8</v>
      </c>
      <c r="L3" s="2" t="s">
        <v>7</v>
      </c>
      <c r="M3" s="2" t="s">
        <v>8</v>
      </c>
      <c r="N3" s="2" t="s">
        <v>7</v>
      </c>
      <c r="O3" s="6" t="s">
        <v>8</v>
      </c>
    </row>
    <row r="4" spans="1:15" x14ac:dyDescent="0.25">
      <c r="A4" s="15" t="s">
        <v>1</v>
      </c>
      <c r="B4" s="13">
        <v>-0.44335599999999997</v>
      </c>
      <c r="C4" s="3">
        <v>-0.44203199999999998</v>
      </c>
      <c r="D4" s="3">
        <v>-0.48230699999999999</v>
      </c>
      <c r="E4" s="3">
        <v>-0.47967300000000002</v>
      </c>
      <c r="F4" s="3">
        <v>-8.6488300000000004E-2</v>
      </c>
      <c r="G4" s="3">
        <v>-8.6283499999999999E-2</v>
      </c>
      <c r="H4" s="3">
        <v>-1.3305100000000001</v>
      </c>
      <c r="I4" s="3">
        <v>-1.3280000000000001</v>
      </c>
      <c r="J4" s="3">
        <v>-0.22234999999999999</v>
      </c>
      <c r="K4" s="3">
        <v>-0.221165</v>
      </c>
      <c r="L4" s="3">
        <v>-8.4310399999999994E-2</v>
      </c>
      <c r="M4" s="3">
        <v>-8.4266999999999995E-2</v>
      </c>
      <c r="N4" s="3">
        <v>-8.6232699999999995E-2</v>
      </c>
      <c r="O4" s="8">
        <v>-8.5850899999999994E-2</v>
      </c>
    </row>
    <row r="5" spans="1:15" x14ac:dyDescent="0.25">
      <c r="A5" s="15" t="s">
        <v>2</v>
      </c>
      <c r="B5" s="13">
        <v>3.1535399999999998E-3</v>
      </c>
      <c r="C5" s="3">
        <v>7.7329899999999997E-4</v>
      </c>
      <c r="D5" s="3">
        <v>3.6085800000000001E-3</v>
      </c>
      <c r="E5" s="3">
        <v>1.0202900000000001E-3</v>
      </c>
      <c r="F5" s="3">
        <v>6.5130699999999995E-4</v>
      </c>
      <c r="G5" s="3">
        <v>2.4424400000000001E-4</v>
      </c>
      <c r="H5" s="3">
        <v>9.6862900000000002E-3</v>
      </c>
      <c r="I5" s="3">
        <v>1.62856E-3</v>
      </c>
      <c r="J5" s="3">
        <v>1.8619699999999999E-3</v>
      </c>
      <c r="K5" s="3">
        <v>1.18044E-3</v>
      </c>
      <c r="L5" s="3">
        <v>1.1252199999999999E-3</v>
      </c>
      <c r="M5" s="3">
        <v>8.9147100000000002E-4</v>
      </c>
      <c r="N5" s="3">
        <v>7.3965299999999995E-4</v>
      </c>
      <c r="O5" s="8">
        <v>3.86058E-4</v>
      </c>
    </row>
    <row r="6" spans="1:15" ht="30" x14ac:dyDescent="0.25">
      <c r="A6" s="15" t="s">
        <v>9</v>
      </c>
      <c r="B6" s="13">
        <v>3517.55</v>
      </c>
      <c r="C6" s="3">
        <v>3517.55</v>
      </c>
      <c r="D6" s="3">
        <v>3517.23</v>
      </c>
      <c r="E6" s="3">
        <v>3517.23</v>
      </c>
      <c r="F6" s="3">
        <v>3517.78</v>
      </c>
      <c r="G6" s="3">
        <v>3517.78</v>
      </c>
      <c r="H6" s="3">
        <v>3517.54</v>
      </c>
      <c r="I6" s="3">
        <v>3517.54</v>
      </c>
      <c r="J6" s="3">
        <v>3517.47</v>
      </c>
      <c r="K6" s="3">
        <v>3517.47</v>
      </c>
      <c r="L6" s="3">
        <v>3517.89</v>
      </c>
      <c r="M6" s="3">
        <v>3517.88</v>
      </c>
      <c r="N6" s="3">
        <v>3517.78</v>
      </c>
      <c r="O6" s="8">
        <v>3517.78</v>
      </c>
    </row>
    <row r="7" spans="1:15" ht="30" x14ac:dyDescent="0.25">
      <c r="A7" s="15" t="s">
        <v>3</v>
      </c>
      <c r="B7" s="13">
        <v>3.1850200000000002E-3</v>
      </c>
      <c r="C7" s="3">
        <v>7.0273299999999998E-4</v>
      </c>
      <c r="D7" s="3">
        <v>4.1561499999999998E-4</v>
      </c>
      <c r="E7" s="3">
        <v>1.06889E-4</v>
      </c>
      <c r="F7" s="3">
        <v>3.4485700000000002E-3</v>
      </c>
      <c r="G7" s="3">
        <v>1.16325E-3</v>
      </c>
      <c r="H7" s="3">
        <v>3.3062399999999998E-3</v>
      </c>
      <c r="I7" s="3">
        <v>5.0010699999999996E-4</v>
      </c>
      <c r="J7" s="3">
        <v>3.8150699999999998E-3</v>
      </c>
      <c r="K7" s="3">
        <v>2.1851599999999998E-3</v>
      </c>
      <c r="L7" s="3">
        <v>5.6888099999999999E-3</v>
      </c>
      <c r="M7" s="3">
        <v>4.1134300000000004E-3</v>
      </c>
      <c r="N7" s="3">
        <v>3.9550399999999999E-3</v>
      </c>
      <c r="O7" s="8">
        <v>1.8773100000000001E-3</v>
      </c>
    </row>
    <row r="8" spans="1:15" ht="30" x14ac:dyDescent="0.25">
      <c r="A8" s="15" t="s">
        <v>10</v>
      </c>
      <c r="B8" s="13">
        <v>1.1847399999999999</v>
      </c>
      <c r="C8" s="4">
        <v>0.92767299999999997</v>
      </c>
      <c r="D8" s="3">
        <v>0.14699599999999999</v>
      </c>
      <c r="E8" s="4">
        <v>0.116065</v>
      </c>
      <c r="F8" s="3">
        <v>1.2116499999999999</v>
      </c>
      <c r="G8" s="4">
        <v>0.94903999999999999</v>
      </c>
      <c r="H8" s="3">
        <v>1.2015899999999999</v>
      </c>
      <c r="I8" s="2">
        <v>0.941801</v>
      </c>
      <c r="J8" s="3">
        <v>1.20539</v>
      </c>
      <c r="K8" s="2">
        <v>0.94544600000000001</v>
      </c>
      <c r="L8" s="3">
        <v>1.12782</v>
      </c>
      <c r="M8" s="2">
        <v>0.89797300000000002</v>
      </c>
      <c r="N8" s="3">
        <v>1.2200200000000001</v>
      </c>
      <c r="O8" s="6">
        <v>0.96413700000000002</v>
      </c>
    </row>
    <row r="9" spans="1:15" ht="30" x14ac:dyDescent="0.25">
      <c r="A9" s="15" t="s">
        <v>4</v>
      </c>
      <c r="B9" s="13">
        <v>6.3700299999999996E-3</v>
      </c>
      <c r="C9" s="3">
        <v>1.62294E-3</v>
      </c>
      <c r="D9" s="3">
        <v>8.3122899999999995E-4</v>
      </c>
      <c r="E9" s="3">
        <v>2.4684899999999999E-4</v>
      </c>
      <c r="F9" s="3">
        <v>6.8971400000000004E-3</v>
      </c>
      <c r="G9" s="3">
        <v>2.68878E-3</v>
      </c>
      <c r="H9" s="3">
        <v>6.6124799999999996E-3</v>
      </c>
      <c r="I9" s="3">
        <v>1.1549799999999999E-3</v>
      </c>
      <c r="J9" s="3">
        <v>7.6301399999999997E-3</v>
      </c>
      <c r="K9" s="3">
        <v>5.0465700000000002E-3</v>
      </c>
      <c r="L9" s="3">
        <v>1.13776E-2</v>
      </c>
      <c r="M9" s="3">
        <v>9.4997899999999993E-3</v>
      </c>
      <c r="N9" s="3">
        <v>7.9100799999999999E-3</v>
      </c>
      <c r="O9" s="8">
        <v>4.3401200000000003E-3</v>
      </c>
    </row>
    <row r="10" spans="1:15" ht="15.75" thickBot="1" x14ac:dyDescent="0.3">
      <c r="A10" s="16" t="s">
        <v>5</v>
      </c>
      <c r="B10" s="14">
        <v>2.49559E-2</v>
      </c>
      <c r="C10" s="10">
        <v>5.8604199999999999E-3</v>
      </c>
      <c r="D10" s="10">
        <v>2.0116800000000001E-2</v>
      </c>
      <c r="E10" s="10">
        <v>5.4697000000000001E-3</v>
      </c>
      <c r="F10" s="10">
        <v>7.3713900000000002E-3</v>
      </c>
      <c r="G10" s="10">
        <v>2.64759E-3</v>
      </c>
      <c r="H10" s="10">
        <v>7.7196500000000001E-2</v>
      </c>
      <c r="I10" s="10">
        <v>1.24356E-2</v>
      </c>
      <c r="J10" s="10">
        <v>1.48627E-2</v>
      </c>
      <c r="K10" s="10">
        <v>9.0313300000000006E-3</v>
      </c>
      <c r="L10" s="10">
        <v>8.6879100000000001E-3</v>
      </c>
      <c r="M10" s="10">
        <v>6.6468999999999999E-3</v>
      </c>
      <c r="N10" s="10">
        <v>8.4001100000000006E-3</v>
      </c>
      <c r="O10" s="11">
        <v>4.2179799999999996E-3</v>
      </c>
    </row>
    <row r="12" spans="1:15" ht="30" x14ac:dyDescent="0.25">
      <c r="A12" s="22" t="s">
        <v>22</v>
      </c>
      <c r="B12" s="23">
        <f>B8/0.0061</f>
        <v>194.21967213114752</v>
      </c>
      <c r="C12" s="23">
        <f t="shared" ref="C12:O12" si="0">C8/0.0061</f>
        <v>152.07754098360655</v>
      </c>
      <c r="D12" s="23">
        <f t="shared" si="0"/>
        <v>24.097704918032782</v>
      </c>
      <c r="E12" s="23">
        <f t="shared" si="0"/>
        <v>19.027049180327868</v>
      </c>
      <c r="F12" s="23">
        <f t="shared" si="0"/>
        <v>198.63114754098359</v>
      </c>
      <c r="G12" s="23">
        <f t="shared" si="0"/>
        <v>155.58032786885244</v>
      </c>
      <c r="H12" s="23">
        <f t="shared" si="0"/>
        <v>196.98196721311473</v>
      </c>
      <c r="I12" s="23">
        <f t="shared" si="0"/>
        <v>154.39360655737704</v>
      </c>
      <c r="J12" s="23">
        <f t="shared" si="0"/>
        <v>197.60491803278686</v>
      </c>
      <c r="K12" s="23">
        <f t="shared" si="0"/>
        <v>154.9911475409836</v>
      </c>
      <c r="L12" s="23">
        <f t="shared" si="0"/>
        <v>184.88852459016394</v>
      </c>
      <c r="M12" s="23">
        <f t="shared" si="0"/>
        <v>147.20868852459014</v>
      </c>
      <c r="N12" s="23">
        <f t="shared" si="0"/>
        <v>200.0032786885246</v>
      </c>
      <c r="O12" s="23">
        <f t="shared" si="0"/>
        <v>158.05524590163932</v>
      </c>
    </row>
    <row r="13" spans="1:15" x14ac:dyDescent="0.25">
      <c r="A13" s="22" t="s">
        <v>23</v>
      </c>
      <c r="B13" s="27">
        <f>B12/7.6</f>
        <v>25.555220017256254</v>
      </c>
      <c r="C13" s="30">
        <f t="shared" ref="C13:O13" si="1">C12/7.6</f>
        <v>20.010202761000862</v>
      </c>
      <c r="D13" s="28">
        <f t="shared" si="1"/>
        <v>3.170750647109577</v>
      </c>
      <c r="E13" s="30">
        <f t="shared" si="1"/>
        <v>2.5035591026747195</v>
      </c>
      <c r="F13" s="27">
        <f t="shared" si="1"/>
        <v>26.135677308024157</v>
      </c>
      <c r="G13" s="30">
        <f t="shared" si="1"/>
        <v>20.471095772217428</v>
      </c>
      <c r="H13" s="27">
        <f t="shared" si="1"/>
        <v>25.918679896462464</v>
      </c>
      <c r="I13" s="29">
        <f t="shared" si="1"/>
        <v>20.314948231233821</v>
      </c>
      <c r="J13" s="27">
        <f t="shared" si="1"/>
        <v>26.000647109577219</v>
      </c>
      <c r="K13" s="29">
        <f t="shared" si="1"/>
        <v>20.393572044866264</v>
      </c>
      <c r="L13" s="27">
        <f t="shared" si="1"/>
        <v>24.327437446074203</v>
      </c>
      <c r="M13" s="29">
        <f t="shared" si="1"/>
        <v>19.369564279551337</v>
      </c>
      <c r="N13" s="27">
        <f t="shared" si="1"/>
        <v>26.316220880069029</v>
      </c>
      <c r="O13" s="29">
        <f t="shared" si="1"/>
        <v>20.79674288179465</v>
      </c>
    </row>
    <row r="14" spans="1:15" x14ac:dyDescent="0.25">
      <c r="A14" s="22" t="s">
        <v>24</v>
      </c>
      <c r="B14" s="27">
        <f>B12/7.6*11.2</f>
        <v>286.21846419326999</v>
      </c>
      <c r="C14" s="27">
        <f t="shared" ref="C14:O14" si="2">C12/7.6*11.2</f>
        <v>224.11427092320963</v>
      </c>
      <c r="D14" s="27">
        <f t="shared" si="2"/>
        <v>35.512407247627259</v>
      </c>
      <c r="E14" s="27">
        <f t="shared" si="2"/>
        <v>28.039861949956855</v>
      </c>
      <c r="F14" s="27">
        <f t="shared" si="2"/>
        <v>292.71958584987055</v>
      </c>
      <c r="G14" s="27">
        <f t="shared" si="2"/>
        <v>229.27627264883517</v>
      </c>
      <c r="H14" s="27">
        <f t="shared" si="2"/>
        <v>290.2892148403796</v>
      </c>
      <c r="I14" s="27">
        <f t="shared" si="2"/>
        <v>227.52742018981877</v>
      </c>
      <c r="J14" s="27">
        <f t="shared" si="2"/>
        <v>291.20724762726485</v>
      </c>
      <c r="K14" s="27">
        <f t="shared" si="2"/>
        <v>228.40800690250214</v>
      </c>
      <c r="L14" s="27">
        <f t="shared" si="2"/>
        <v>272.46729939603108</v>
      </c>
      <c r="M14" s="27">
        <f t="shared" si="2"/>
        <v>216.93911993097495</v>
      </c>
      <c r="N14" s="27">
        <f t="shared" si="2"/>
        <v>294.7416738567731</v>
      </c>
      <c r="O14" s="27">
        <f t="shared" si="2"/>
        <v>232.92352027610005</v>
      </c>
    </row>
    <row r="15" spans="1:15" ht="15.75" thickBot="1" x14ac:dyDescent="0.3">
      <c r="A15" s="22"/>
    </row>
    <row r="16" spans="1:15" ht="24" thickBot="1" x14ac:dyDescent="0.4">
      <c r="B16" s="32" t="s">
        <v>19</v>
      </c>
      <c r="C16" s="33"/>
      <c r="D16" s="33"/>
      <c r="E16" s="33"/>
      <c r="F16" s="33"/>
      <c r="G16" s="34"/>
      <c r="H16" s="17"/>
      <c r="I16" s="17"/>
      <c r="J16" s="17"/>
      <c r="K16" s="17"/>
      <c r="L16" s="17"/>
      <c r="M16" s="17"/>
      <c r="N16" s="17"/>
      <c r="O16" s="17"/>
    </row>
    <row r="17" spans="1:15" ht="39" customHeight="1" x14ac:dyDescent="0.25">
      <c r="A17" s="35" t="s">
        <v>0</v>
      </c>
      <c r="B17" s="37" t="s">
        <v>20</v>
      </c>
      <c r="C17" s="38"/>
      <c r="D17" s="38" t="s">
        <v>6</v>
      </c>
      <c r="E17" s="38"/>
      <c r="F17" s="38" t="s">
        <v>21</v>
      </c>
      <c r="G17" s="39"/>
      <c r="H17" s="18"/>
      <c r="I17" s="18"/>
      <c r="J17" s="18"/>
      <c r="K17" s="18"/>
      <c r="L17" s="18"/>
      <c r="M17" s="18"/>
      <c r="N17" s="18"/>
      <c r="O17" s="18"/>
    </row>
    <row r="18" spans="1:15" x14ac:dyDescent="0.25">
      <c r="A18" s="36"/>
      <c r="B18" s="5" t="s">
        <v>7</v>
      </c>
      <c r="C18" s="2" t="s">
        <v>8</v>
      </c>
      <c r="D18" s="2" t="s">
        <v>7</v>
      </c>
      <c r="E18" s="2" t="s">
        <v>8</v>
      </c>
      <c r="F18" s="2" t="s">
        <v>7</v>
      </c>
      <c r="G18" s="6" t="s">
        <v>8</v>
      </c>
    </row>
    <row r="19" spans="1:15" x14ac:dyDescent="0.25">
      <c r="A19" s="19" t="s">
        <v>1</v>
      </c>
      <c r="B19" s="7">
        <v>-0.23949899999999999</v>
      </c>
      <c r="C19" s="3">
        <v>-0.24022299999999999</v>
      </c>
      <c r="D19" s="3">
        <v>-0.33723399999999998</v>
      </c>
      <c r="E19" s="3">
        <v>-0.33738099999999999</v>
      </c>
      <c r="F19" s="3">
        <v>-0.110303</v>
      </c>
      <c r="G19" s="8">
        <v>-0.110508</v>
      </c>
    </row>
    <row r="20" spans="1:15" x14ac:dyDescent="0.25">
      <c r="A20" s="19" t="s">
        <v>2</v>
      </c>
      <c r="B20" s="7">
        <v>1.9866300000000001E-3</v>
      </c>
      <c r="C20" s="3">
        <v>8.8218300000000003E-4</v>
      </c>
      <c r="D20" s="3">
        <v>2.7674599999999998E-3</v>
      </c>
      <c r="E20" s="3">
        <v>7.8050600000000004E-4</v>
      </c>
      <c r="F20" s="3">
        <v>8.8679799999999995E-4</v>
      </c>
      <c r="G20" s="8">
        <v>3.7926499999999999E-4</v>
      </c>
    </row>
    <row r="21" spans="1:15" ht="30" x14ac:dyDescent="0.25">
      <c r="A21" s="19" t="s">
        <v>9</v>
      </c>
      <c r="B21" s="7">
        <v>3518.14</v>
      </c>
      <c r="C21" s="3">
        <v>3518.14</v>
      </c>
      <c r="D21" s="3">
        <v>3517.26</v>
      </c>
      <c r="E21" s="3">
        <v>3517.26</v>
      </c>
      <c r="F21" s="3">
        <v>3517.67</v>
      </c>
      <c r="G21" s="8">
        <v>3517.67</v>
      </c>
    </row>
    <row r="22" spans="1:15" ht="30" x14ac:dyDescent="0.25">
      <c r="A22" s="19" t="s">
        <v>3</v>
      </c>
      <c r="B22" s="7">
        <v>3.72398E-3</v>
      </c>
      <c r="C22" s="3">
        <v>1.4718800000000001E-3</v>
      </c>
      <c r="D22" s="3">
        <v>5.2523399999999997E-4</v>
      </c>
      <c r="E22" s="3">
        <v>1.33616E-4</v>
      </c>
      <c r="F22" s="3">
        <v>3.4290700000000002E-3</v>
      </c>
      <c r="G22" s="8">
        <v>1.3073500000000001E-3</v>
      </c>
    </row>
    <row r="23" spans="1:15" ht="30" x14ac:dyDescent="0.25">
      <c r="A23" s="19" t="s">
        <v>10</v>
      </c>
      <c r="B23" s="7">
        <v>1.18784</v>
      </c>
      <c r="C23" s="4">
        <v>0.92564199999999996</v>
      </c>
      <c r="D23" s="3">
        <v>0.169376</v>
      </c>
      <c r="E23" s="4">
        <v>0.13333200000000001</v>
      </c>
      <c r="F23" s="3">
        <v>1.1285000000000001</v>
      </c>
      <c r="G23" s="21">
        <v>0.87968100000000005</v>
      </c>
    </row>
    <row r="24" spans="1:15" ht="30" x14ac:dyDescent="0.25">
      <c r="A24" s="19" t="s">
        <v>4</v>
      </c>
      <c r="B24" s="7">
        <v>7.4479500000000001E-3</v>
      </c>
      <c r="C24" s="3">
        <v>3.3992599999999999E-3</v>
      </c>
      <c r="D24" s="3">
        <v>1.05047E-3</v>
      </c>
      <c r="E24" s="2">
        <v>3.0857200000000001E-4</v>
      </c>
      <c r="F24" s="3">
        <v>6.8581299999999996E-3</v>
      </c>
      <c r="G24" s="8">
        <v>3.0210699999999998E-3</v>
      </c>
    </row>
    <row r="25" spans="1:15" ht="15.75" thickBot="1" x14ac:dyDescent="0.3">
      <c r="A25" s="20" t="s">
        <v>5</v>
      </c>
      <c r="B25" s="9">
        <v>1.57419E-2</v>
      </c>
      <c r="C25" s="10">
        <v>6.6781899999999996E-3</v>
      </c>
      <c r="D25" s="10">
        <v>1.6560399999999999E-2</v>
      </c>
      <c r="E25" s="10">
        <v>4.4854400000000003E-3</v>
      </c>
      <c r="F25" s="10">
        <v>9.6861599999999992E-3</v>
      </c>
      <c r="G25" s="11">
        <v>3.9582200000000001E-3</v>
      </c>
    </row>
    <row r="27" spans="1:15" ht="30" x14ac:dyDescent="0.25">
      <c r="A27" s="22" t="s">
        <v>22</v>
      </c>
      <c r="B27" s="24">
        <f>B23/0.0061</f>
        <v>194.72786885245901</v>
      </c>
      <c r="C27" s="24">
        <f t="shared" ref="C27:G27" si="3">C23/0.0061</f>
        <v>151.74459016393442</v>
      </c>
      <c r="D27" s="24">
        <f t="shared" si="3"/>
        <v>27.766557377049178</v>
      </c>
      <c r="E27" s="24">
        <f t="shared" si="3"/>
        <v>21.857704918032788</v>
      </c>
      <c r="F27" s="24">
        <f t="shared" si="3"/>
        <v>185</v>
      </c>
      <c r="G27" s="24">
        <f t="shared" si="3"/>
        <v>144.21</v>
      </c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22" t="s">
        <v>23</v>
      </c>
      <c r="B28" s="25">
        <f>B27/7.6</f>
        <v>25.622088006902501</v>
      </c>
      <c r="C28" s="31">
        <f t="shared" ref="C28:G28" si="4">C27/7.6</f>
        <v>19.966393442622952</v>
      </c>
      <c r="D28" s="26">
        <f t="shared" si="4"/>
        <v>3.6534943917169973</v>
      </c>
      <c r="E28" s="31">
        <f t="shared" si="4"/>
        <v>2.8760138050043142</v>
      </c>
      <c r="F28" s="25">
        <f t="shared" si="4"/>
        <v>24.342105263157897</v>
      </c>
      <c r="G28" s="31">
        <f t="shared" si="4"/>
        <v>18.975000000000001</v>
      </c>
    </row>
    <row r="29" spans="1:15" x14ac:dyDescent="0.25">
      <c r="A29" s="22" t="s">
        <v>24</v>
      </c>
      <c r="B29" s="25">
        <f>B27/7.6*11.2</f>
        <v>286.96738567730802</v>
      </c>
      <c r="C29" s="25">
        <f t="shared" ref="C29:G29" si="5">C27/7.6*11.2</f>
        <v>223.62360655737706</v>
      </c>
      <c r="D29" s="25">
        <f t="shared" si="5"/>
        <v>40.919137187230369</v>
      </c>
      <c r="E29" s="25">
        <f t="shared" si="5"/>
        <v>32.211354616048318</v>
      </c>
      <c r="F29" s="25">
        <f t="shared" si="5"/>
        <v>272.63157894736844</v>
      </c>
      <c r="G29" s="25">
        <f t="shared" si="5"/>
        <v>212.52</v>
      </c>
    </row>
    <row r="31" spans="1:15" ht="32.25" customHeight="1" thickBot="1" x14ac:dyDescent="0.4">
      <c r="B31" s="47" t="s">
        <v>25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 ht="37.5" customHeight="1" x14ac:dyDescent="0.25">
      <c r="A32" s="35" t="s">
        <v>0</v>
      </c>
      <c r="B32" s="43" t="s">
        <v>26</v>
      </c>
      <c r="C32" s="43"/>
      <c r="D32" s="44" t="s">
        <v>27</v>
      </c>
      <c r="E32" s="44"/>
      <c r="F32" s="44" t="s">
        <v>28</v>
      </c>
      <c r="G32" s="44"/>
      <c r="H32" s="45" t="s">
        <v>29</v>
      </c>
      <c r="I32" s="45"/>
      <c r="J32" s="46" t="s">
        <v>30</v>
      </c>
      <c r="K32" s="46"/>
      <c r="L32" s="46" t="s">
        <v>31</v>
      </c>
      <c r="M32" s="46"/>
      <c r="N32" s="46" t="s">
        <v>32</v>
      </c>
      <c r="O32" s="46"/>
    </row>
    <row r="33" spans="1:19" x14ac:dyDescent="0.25">
      <c r="A33" s="36"/>
      <c r="B33" s="5" t="s">
        <v>7</v>
      </c>
      <c r="C33" s="2" t="s">
        <v>8</v>
      </c>
      <c r="D33" s="2" t="s">
        <v>7</v>
      </c>
      <c r="E33" s="2" t="s">
        <v>8</v>
      </c>
      <c r="F33" s="2" t="s">
        <v>7</v>
      </c>
      <c r="G33" s="6" t="s">
        <v>8</v>
      </c>
      <c r="H33" s="5" t="s">
        <v>7</v>
      </c>
      <c r="I33" s="2" t="s">
        <v>8</v>
      </c>
      <c r="J33" s="2" t="s">
        <v>7</v>
      </c>
      <c r="K33" s="2" t="s">
        <v>8</v>
      </c>
      <c r="L33" s="2" t="s">
        <v>7</v>
      </c>
      <c r="M33" s="6" t="s">
        <v>8</v>
      </c>
      <c r="N33" s="2" t="s">
        <v>7</v>
      </c>
      <c r="O33" s="6" t="s">
        <v>8</v>
      </c>
    </row>
    <row r="34" spans="1:19" x14ac:dyDescent="0.25">
      <c r="A34" s="19" t="s">
        <v>1</v>
      </c>
      <c r="B34">
        <v>-0.74072300000000002</v>
      </c>
      <c r="C34">
        <v>-0.75276799999999999</v>
      </c>
      <c r="D34">
        <v>-0.82286000000000004</v>
      </c>
      <c r="E34">
        <v>-0.82205399999999995</v>
      </c>
      <c r="F34">
        <v>-0.214231</v>
      </c>
      <c r="G34">
        <v>-0.21373500000000001</v>
      </c>
      <c r="H34">
        <v>-0.31605</v>
      </c>
      <c r="I34">
        <v>-0.31490200000000002</v>
      </c>
      <c r="J34">
        <v>-36.8003</v>
      </c>
      <c r="K34">
        <v>-34.710599999999999</v>
      </c>
      <c r="L34">
        <v>-16.4482</v>
      </c>
      <c r="M34">
        <v>-35.368699999999997</v>
      </c>
      <c r="N34">
        <v>-15.2354</v>
      </c>
      <c r="O34">
        <v>-13.4689</v>
      </c>
    </row>
    <row r="35" spans="1:19" x14ac:dyDescent="0.25">
      <c r="A35" s="19" t="s">
        <v>2</v>
      </c>
      <c r="B35">
        <v>8.9624400000000003E-3</v>
      </c>
      <c r="C35">
        <v>4.4238200000000002E-3</v>
      </c>
      <c r="D35">
        <v>5.8620199999999999E-3</v>
      </c>
      <c r="E35">
        <v>9.1657200000000005E-4</v>
      </c>
      <c r="F35">
        <v>1.5985800000000001E-3</v>
      </c>
      <c r="G35">
        <v>5.0401299999999999E-4</v>
      </c>
      <c r="H35">
        <v>2.6684899999999999E-3</v>
      </c>
      <c r="I35">
        <v>1.011E-3</v>
      </c>
      <c r="J35">
        <v>0.13180800000000001</v>
      </c>
      <c r="K35">
        <v>0.26616499999999998</v>
      </c>
      <c r="L35">
        <v>1.20051</v>
      </c>
      <c r="M35">
        <v>0.27437800000000001</v>
      </c>
      <c r="N35">
        <v>0.225742</v>
      </c>
      <c r="O35">
        <v>0.29062700000000002</v>
      </c>
    </row>
    <row r="36" spans="1:19" ht="30" x14ac:dyDescent="0.25">
      <c r="A36" s="19" t="s">
        <v>9</v>
      </c>
      <c r="B36">
        <v>3326.6</v>
      </c>
      <c r="C36">
        <v>3326.6</v>
      </c>
      <c r="D36">
        <v>3327.22</v>
      </c>
      <c r="E36">
        <v>3327.22</v>
      </c>
      <c r="F36">
        <v>3327.12</v>
      </c>
      <c r="G36">
        <v>3327.12</v>
      </c>
      <c r="H36">
        <v>3325.78</v>
      </c>
      <c r="I36">
        <v>3325.78</v>
      </c>
      <c r="J36">
        <v>3326.07</v>
      </c>
      <c r="K36">
        <v>3326.07</v>
      </c>
      <c r="L36">
        <v>3325.23</v>
      </c>
      <c r="M36">
        <v>3326.01</v>
      </c>
      <c r="N36">
        <v>3325.39</v>
      </c>
      <c r="O36">
        <v>3325.39</v>
      </c>
    </row>
    <row r="37" spans="1:19" ht="30" x14ac:dyDescent="0.25">
      <c r="A37" s="19" t="s">
        <v>3</v>
      </c>
      <c r="B37">
        <v>5.0978299999999998E-4</v>
      </c>
      <c r="C37">
        <v>2.2551E-4</v>
      </c>
      <c r="D37">
        <v>3.2166500000000002E-3</v>
      </c>
      <c r="E37">
        <v>4.5058499999999998E-4</v>
      </c>
      <c r="F37">
        <v>3.3628199999999999E-3</v>
      </c>
      <c r="G37">
        <v>9.5450000000000005E-4</v>
      </c>
      <c r="H37">
        <v>3.28936E-4</v>
      </c>
      <c r="I37">
        <v>1.13737E-4</v>
      </c>
      <c r="J37">
        <v>9.1381399999999999E-4</v>
      </c>
      <c r="K37">
        <v>1.82146E-3</v>
      </c>
      <c r="L37">
        <v>1.7242199999999999E-2</v>
      </c>
      <c r="M37">
        <v>1.83625E-3</v>
      </c>
      <c r="N37">
        <v>1.2855800000000001E-2</v>
      </c>
      <c r="O37">
        <v>1.80155E-2</v>
      </c>
    </row>
    <row r="38" spans="1:19" ht="30" x14ac:dyDescent="0.25">
      <c r="A38" s="19" t="s">
        <v>10</v>
      </c>
      <c r="B38">
        <v>0.111508</v>
      </c>
      <c r="C38" s="48">
        <v>8.8649800000000001E-2</v>
      </c>
      <c r="D38">
        <v>1.1946699999999999</v>
      </c>
      <c r="E38" s="48">
        <v>0.93329899999999999</v>
      </c>
      <c r="F38">
        <v>1.1923900000000001</v>
      </c>
      <c r="G38" s="48">
        <v>0.93478499999999998</v>
      </c>
      <c r="H38">
        <v>0.10312</v>
      </c>
      <c r="I38" s="48">
        <v>8.1797099999999998E-2</v>
      </c>
      <c r="J38">
        <v>0.67501599999999995</v>
      </c>
      <c r="K38" s="48">
        <v>0.54851300000000003</v>
      </c>
      <c r="L38">
        <v>-0.62505999999999995</v>
      </c>
      <c r="M38" s="48">
        <v>0.54661499999999996</v>
      </c>
      <c r="N38">
        <v>2.2954599999999998</v>
      </c>
      <c r="O38" s="48">
        <v>1.92835</v>
      </c>
    </row>
    <row r="39" spans="1:19" ht="30" x14ac:dyDescent="0.25">
      <c r="A39" s="19" t="s">
        <v>4</v>
      </c>
      <c r="B39">
        <v>1.01957E-3</v>
      </c>
      <c r="C39">
        <v>5.2079399999999999E-4</v>
      </c>
      <c r="D39">
        <v>6.4333000000000003E-3</v>
      </c>
      <c r="E39">
        <v>1.0414300000000001E-3</v>
      </c>
      <c r="F39">
        <v>6.7256299999999998E-3</v>
      </c>
      <c r="G39">
        <v>2.2061400000000001E-3</v>
      </c>
      <c r="H39">
        <v>6.5787099999999998E-4</v>
      </c>
      <c r="I39">
        <v>2.6266499999999998E-4</v>
      </c>
      <c r="J39">
        <v>1.82763E-3</v>
      </c>
      <c r="K39">
        <v>4.2064800000000003E-3</v>
      </c>
      <c r="L39">
        <v>3.4484399999999998E-2</v>
      </c>
      <c r="M39">
        <v>4.2406299999999996E-3</v>
      </c>
      <c r="N39">
        <v>2.5711700000000001E-2</v>
      </c>
      <c r="O39">
        <v>4.1605000000000003E-2</v>
      </c>
    </row>
    <row r="40" spans="1:19" ht="15.75" thickBot="1" x14ac:dyDescent="0.3">
      <c r="A40" s="20" t="s">
        <v>5</v>
      </c>
      <c r="B40">
        <v>4.3513900000000001E-2</v>
      </c>
      <c r="C40">
        <v>2.0725299999999999E-2</v>
      </c>
      <c r="D40">
        <v>6.5878999999999993E-2</v>
      </c>
      <c r="E40">
        <v>9.8528599999999997E-3</v>
      </c>
      <c r="F40">
        <v>1.7948100000000002E-2</v>
      </c>
      <c r="G40">
        <v>5.4223099999999996E-3</v>
      </c>
      <c r="H40">
        <v>1.24586E-2</v>
      </c>
      <c r="I40">
        <v>4.5505500000000004E-3</v>
      </c>
      <c r="J40">
        <v>0.32143300000000002</v>
      </c>
      <c r="K40">
        <v>0.63323799999999997</v>
      </c>
      <c r="L40">
        <v>2.8171300000000001</v>
      </c>
      <c r="M40">
        <v>0.65163700000000002</v>
      </c>
      <c r="N40">
        <v>1.01518</v>
      </c>
      <c r="O40">
        <v>1.2963499999999999</v>
      </c>
    </row>
    <row r="42" spans="1:19" ht="30" x14ac:dyDescent="0.25">
      <c r="A42" s="22" t="s">
        <v>22</v>
      </c>
      <c r="B42" s="24">
        <f>B38/0.0061</f>
        <v>18.279999999999998</v>
      </c>
      <c r="C42" s="24">
        <f t="shared" ref="C42:G42" si="6">C38/0.0061</f>
        <v>14.532754098360655</v>
      </c>
      <c r="D42" s="24">
        <f t="shared" si="6"/>
        <v>195.84754098360654</v>
      </c>
      <c r="E42" s="24">
        <f t="shared" si="6"/>
        <v>152.99983606557376</v>
      </c>
      <c r="F42" s="24">
        <f t="shared" si="6"/>
        <v>195.47377049180326</v>
      </c>
      <c r="G42" s="24">
        <f t="shared" si="6"/>
        <v>153.24344262295079</v>
      </c>
      <c r="H42" s="24">
        <f>H38/0.0061</f>
        <v>16.904918032786885</v>
      </c>
      <c r="I42" s="24">
        <f t="shared" ref="I42:M42" si="7">I38/0.0061</f>
        <v>13.409360655737704</v>
      </c>
      <c r="J42" s="24">
        <f t="shared" si="7"/>
        <v>110.6583606557377</v>
      </c>
      <c r="K42" s="24">
        <f t="shared" si="7"/>
        <v>89.920163934426228</v>
      </c>
      <c r="L42" s="24">
        <f t="shared" si="7"/>
        <v>-102.46885245901638</v>
      </c>
      <c r="M42" s="24">
        <f t="shared" si="7"/>
        <v>89.609016393442616</v>
      </c>
      <c r="N42" s="24">
        <f>N38/0.0061</f>
        <v>376.30491803278682</v>
      </c>
      <c r="O42" s="24">
        <f t="shared" ref="O42:S42" si="8">O38/0.0061</f>
        <v>316.1229508196721</v>
      </c>
      <c r="P42" s="24"/>
      <c r="Q42" s="24"/>
      <c r="R42" s="24"/>
      <c r="S42" s="24"/>
    </row>
    <row r="43" spans="1:19" x14ac:dyDescent="0.25">
      <c r="A43" s="22" t="s">
        <v>23</v>
      </c>
      <c r="B43" s="25">
        <f>B42/7.6</f>
        <v>2.4052631578947365</v>
      </c>
      <c r="C43" s="49">
        <f t="shared" ref="C43:G43" si="9">C42/7.6</f>
        <v>1.9122044866264021</v>
      </c>
      <c r="D43" s="26">
        <f t="shared" si="9"/>
        <v>25.769413287316649</v>
      </c>
      <c r="E43" s="49">
        <f t="shared" si="9"/>
        <v>20.13155737704918</v>
      </c>
      <c r="F43" s="25">
        <f t="shared" si="9"/>
        <v>25.720232959447799</v>
      </c>
      <c r="G43" s="31">
        <f t="shared" si="9"/>
        <v>20.163610871440895</v>
      </c>
      <c r="H43" s="25">
        <f>H42/7.6</f>
        <v>2.2243313201035377</v>
      </c>
      <c r="I43" s="49">
        <f t="shared" ref="I43:M43" si="10">I42/7.6</f>
        <v>1.7643895599654873</v>
      </c>
      <c r="J43" s="26">
        <f t="shared" si="10"/>
        <v>14.560310612597066</v>
      </c>
      <c r="K43" s="49">
        <f t="shared" si="10"/>
        <v>11.831600517687662</v>
      </c>
      <c r="L43" s="25">
        <f t="shared" si="10"/>
        <v>-13.482743744607419</v>
      </c>
      <c r="M43" s="31">
        <f t="shared" si="10"/>
        <v>11.790660051768766</v>
      </c>
      <c r="N43" s="25">
        <f>N42/7.6</f>
        <v>49.513805004314058</v>
      </c>
      <c r="O43" s="49">
        <f t="shared" ref="O43:S43" si="11">O42/7.6</f>
        <v>41.595125107851594</v>
      </c>
      <c r="P43" s="26"/>
      <c r="Q43" s="49"/>
      <c r="R43" s="25"/>
      <c r="S43" s="31"/>
    </row>
    <row r="44" spans="1:19" x14ac:dyDescent="0.25">
      <c r="A44" s="22" t="s">
        <v>24</v>
      </c>
      <c r="B44" s="25">
        <f>B42/7.6*11.2</f>
        <v>26.938947368421047</v>
      </c>
      <c r="C44" s="25">
        <f t="shared" ref="C44:G44" si="12">C42/7.6*11.2</f>
        <v>21.416690250215701</v>
      </c>
      <c r="D44" s="25">
        <f t="shared" si="12"/>
        <v>288.61742881794646</v>
      </c>
      <c r="E44" s="25">
        <f t="shared" si="12"/>
        <v>225.47344262295081</v>
      </c>
      <c r="F44" s="25">
        <f t="shared" si="12"/>
        <v>288.06660914581533</v>
      </c>
      <c r="G44" s="25">
        <f t="shared" si="12"/>
        <v>225.83244176013801</v>
      </c>
      <c r="H44" s="25">
        <f>H42/7.6*11.2</f>
        <v>24.912510785159622</v>
      </c>
      <c r="I44" s="25">
        <f t="shared" ref="I44:M44" si="13">I42/7.6*11.2</f>
        <v>19.761163071613456</v>
      </c>
      <c r="J44" s="25">
        <f t="shared" si="13"/>
        <v>163.07547886108713</v>
      </c>
      <c r="K44" s="25">
        <f t="shared" si="13"/>
        <v>132.51392579810181</v>
      </c>
      <c r="L44" s="25">
        <f t="shared" si="13"/>
        <v>-151.00672993960308</v>
      </c>
      <c r="M44" s="25">
        <f t="shared" si="13"/>
        <v>132.05539257981016</v>
      </c>
      <c r="N44" s="25">
        <f>N42/7.6*11.2</f>
        <v>554.55461604831737</v>
      </c>
      <c r="O44" s="25">
        <f t="shared" ref="O44:S44" si="14">O42/7.6*11.2</f>
        <v>465.86540120793779</v>
      </c>
      <c r="P44" s="25"/>
      <c r="Q44" s="25"/>
      <c r="R44" s="25"/>
      <c r="S44" s="25"/>
    </row>
    <row r="46" spans="1:19" ht="30" customHeight="1" thickBot="1" x14ac:dyDescent="0.4">
      <c r="B46" s="47" t="s">
        <v>33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</row>
    <row r="47" spans="1:19" ht="41.25" customHeight="1" x14ac:dyDescent="0.25">
      <c r="A47" s="35" t="s">
        <v>0</v>
      </c>
      <c r="B47" s="50" t="s">
        <v>34</v>
      </c>
      <c r="C47" s="50"/>
      <c r="D47" s="50" t="s">
        <v>35</v>
      </c>
      <c r="E47" s="50"/>
      <c r="F47" s="50" t="s">
        <v>36</v>
      </c>
      <c r="G47" s="50"/>
      <c r="H47" s="50" t="s">
        <v>37</v>
      </c>
      <c r="I47" s="50"/>
      <c r="J47" s="50" t="s">
        <v>38</v>
      </c>
      <c r="K47" s="50"/>
    </row>
    <row r="48" spans="1:19" x14ac:dyDescent="0.25">
      <c r="A48" s="36"/>
      <c r="B48" s="5" t="s">
        <v>7</v>
      </c>
      <c r="C48" s="2" t="s">
        <v>8</v>
      </c>
      <c r="D48" s="2" t="s">
        <v>7</v>
      </c>
      <c r="E48" s="2" t="s">
        <v>8</v>
      </c>
      <c r="F48" s="2" t="s">
        <v>7</v>
      </c>
      <c r="G48" s="6" t="s">
        <v>8</v>
      </c>
      <c r="H48" s="5" t="s">
        <v>7</v>
      </c>
      <c r="I48" s="2" t="s">
        <v>8</v>
      </c>
      <c r="J48" s="2" t="s">
        <v>7</v>
      </c>
      <c r="K48" s="2" t="s">
        <v>8</v>
      </c>
      <c r="L48" s="2"/>
      <c r="M48" s="6"/>
      <c r="N48" s="2"/>
      <c r="O48" s="6"/>
    </row>
    <row r="49" spans="1:11" x14ac:dyDescent="0.25">
      <c r="A49" s="19" t="s">
        <v>1</v>
      </c>
      <c r="B49">
        <v>-0.62168599999999996</v>
      </c>
      <c r="C49">
        <v>-0.614533</v>
      </c>
      <c r="D49">
        <v>-0.4582</v>
      </c>
      <c r="E49">
        <v>-0.45709699999999998</v>
      </c>
      <c r="F49">
        <v>-0.33426499999999998</v>
      </c>
      <c r="G49">
        <v>-0.33338499999999999</v>
      </c>
      <c r="H49">
        <v>-0.65795499999999996</v>
      </c>
      <c r="I49">
        <v>-0.65163499999999996</v>
      </c>
      <c r="J49">
        <v>-0.84659700000000004</v>
      </c>
      <c r="K49">
        <v>-0.84968200000000005</v>
      </c>
    </row>
    <row r="50" spans="1:11" x14ac:dyDescent="0.25">
      <c r="A50" s="19" t="s">
        <v>2</v>
      </c>
      <c r="B50">
        <v>5.7575100000000004E-3</v>
      </c>
      <c r="C50">
        <v>2.5311299999999999E-3</v>
      </c>
      <c r="D50">
        <v>3.2934599999999998E-3</v>
      </c>
      <c r="E50">
        <v>5.2683199999999997E-4</v>
      </c>
      <c r="F50">
        <v>2.4179900000000001E-3</v>
      </c>
      <c r="G50">
        <v>5.3637599999999998E-4</v>
      </c>
      <c r="H50">
        <v>6.4104000000000001E-3</v>
      </c>
      <c r="I50">
        <v>3.2725499999999999E-3</v>
      </c>
      <c r="J50">
        <v>8.4219399999999993E-3</v>
      </c>
      <c r="K50">
        <v>3.7737700000000001E-3</v>
      </c>
    </row>
    <row r="51" spans="1:11" ht="30" x14ac:dyDescent="0.25">
      <c r="A51" s="19" t="s">
        <v>9</v>
      </c>
      <c r="B51">
        <v>3326.07</v>
      </c>
      <c r="C51">
        <v>3326.07</v>
      </c>
      <c r="D51">
        <v>3327.34</v>
      </c>
      <c r="E51">
        <v>3327.34</v>
      </c>
      <c r="F51">
        <v>3327.28</v>
      </c>
      <c r="G51">
        <v>3327.28</v>
      </c>
      <c r="H51">
        <v>3325.96</v>
      </c>
      <c r="I51">
        <v>3325.96</v>
      </c>
      <c r="J51">
        <v>3325.94</v>
      </c>
      <c r="K51">
        <v>3325.94</v>
      </c>
    </row>
    <row r="52" spans="1:11" ht="30" x14ac:dyDescent="0.25">
      <c r="A52" s="19" t="s">
        <v>3</v>
      </c>
      <c r="B52">
        <v>2.8740800000000001E-4</v>
      </c>
      <c r="C52">
        <v>1.18918E-4</v>
      </c>
      <c r="D52">
        <v>3.2709800000000002E-3</v>
      </c>
      <c r="E52">
        <v>4.7110099999999997E-4</v>
      </c>
      <c r="F52">
        <v>3.2174700000000001E-3</v>
      </c>
      <c r="G52">
        <v>6.4278700000000002E-4</v>
      </c>
      <c r="H52">
        <v>3.05035E-4</v>
      </c>
      <c r="I52">
        <v>1.45871E-4</v>
      </c>
      <c r="J52">
        <v>2.7322000000000002E-4</v>
      </c>
      <c r="K52">
        <v>1.11031E-4</v>
      </c>
    </row>
    <row r="53" spans="1:11" ht="30" x14ac:dyDescent="0.25">
      <c r="A53" s="19" t="s">
        <v>10</v>
      </c>
      <c r="B53">
        <v>8.2149200000000006E-2</v>
      </c>
      <c r="C53" s="51">
        <v>6.6656699999999999E-2</v>
      </c>
      <c r="D53">
        <v>1.20404</v>
      </c>
      <c r="E53">
        <v>0.94398300000000002</v>
      </c>
      <c r="F53">
        <v>1.1768400000000001</v>
      </c>
      <c r="G53">
        <v>0.92268399999999995</v>
      </c>
      <c r="H53">
        <v>8.2879700000000001E-2</v>
      </c>
      <c r="I53">
        <v>6.7072199999999998E-2</v>
      </c>
      <c r="J53">
        <v>7.2698499999999999E-2</v>
      </c>
      <c r="K53">
        <v>5.7715000000000002E-2</v>
      </c>
    </row>
    <row r="54" spans="1:11" ht="30" x14ac:dyDescent="0.25">
      <c r="A54" s="19" t="s">
        <v>4</v>
      </c>
      <c r="B54">
        <v>5.7481600000000002E-4</v>
      </c>
      <c r="C54">
        <v>2.7462999999999999E-4</v>
      </c>
      <c r="D54">
        <v>6.5419500000000004E-3</v>
      </c>
      <c r="E54">
        <v>1.0889000000000001E-3</v>
      </c>
      <c r="F54">
        <v>6.4349400000000001E-3</v>
      </c>
      <c r="G54">
        <v>1.4856100000000001E-3</v>
      </c>
      <c r="H54">
        <v>6.1006899999999998E-4</v>
      </c>
      <c r="I54">
        <v>3.3687399999999997E-4</v>
      </c>
      <c r="J54">
        <v>5.4643900000000002E-4</v>
      </c>
      <c r="K54">
        <v>2.5641500000000002E-4</v>
      </c>
    </row>
    <row r="55" spans="1:11" ht="15.75" thickBot="1" x14ac:dyDescent="0.3">
      <c r="A55" s="20" t="s">
        <v>5</v>
      </c>
      <c r="B55">
        <v>2.3991599999999998E-2</v>
      </c>
      <c r="C55">
        <v>1.0284700000000001E-2</v>
      </c>
      <c r="D55">
        <v>3.7157799999999998E-2</v>
      </c>
      <c r="E55">
        <v>5.6955799999999996E-3</v>
      </c>
      <c r="F55">
        <v>2.6970500000000001E-2</v>
      </c>
      <c r="G55">
        <v>5.7330100000000002E-3</v>
      </c>
      <c r="H55">
        <v>2.6830300000000001E-2</v>
      </c>
      <c r="I55">
        <v>1.33378E-2</v>
      </c>
      <c r="J55">
        <v>3.3014500000000002E-2</v>
      </c>
      <c r="K55">
        <v>1.42685E-2</v>
      </c>
    </row>
    <row r="57" spans="1:11" ht="30" x14ac:dyDescent="0.25">
      <c r="A57" s="22" t="s">
        <v>22</v>
      </c>
      <c r="B57" s="24">
        <f>B53/0.0061</f>
        <v>13.467081967213115</v>
      </c>
      <c r="C57" s="24">
        <f t="shared" ref="C57:G57" si="15">C53/0.0061</f>
        <v>10.927327868852458</v>
      </c>
      <c r="D57" s="24">
        <f t="shared" si="15"/>
        <v>197.38360655737705</v>
      </c>
      <c r="E57" s="24">
        <f t="shared" si="15"/>
        <v>154.75131147540984</v>
      </c>
      <c r="F57" s="24">
        <f t="shared" si="15"/>
        <v>192.92459016393443</v>
      </c>
      <c r="G57" s="24">
        <f t="shared" si="15"/>
        <v>151.25967213114751</v>
      </c>
      <c r="H57" s="24">
        <f>H53/0.0061</f>
        <v>13.58683606557377</v>
      </c>
      <c r="I57" s="24">
        <f t="shared" ref="I57:K57" si="16">I53/0.0061</f>
        <v>10.995442622950819</v>
      </c>
      <c r="J57" s="24">
        <f t="shared" si="16"/>
        <v>11.917786885245901</v>
      </c>
      <c r="K57" s="24">
        <f t="shared" si="16"/>
        <v>9.4614754098360656</v>
      </c>
    </row>
    <row r="58" spans="1:11" x14ac:dyDescent="0.25">
      <c r="A58" s="22" t="s">
        <v>23</v>
      </c>
      <c r="B58" s="25">
        <f>B57/7.6</f>
        <v>1.7719844693701468</v>
      </c>
      <c r="C58" s="49">
        <f t="shared" ref="C58:G58" si="17">C57/7.6</f>
        <v>1.4378062985332183</v>
      </c>
      <c r="D58" s="26">
        <f t="shared" si="17"/>
        <v>25.971527178602244</v>
      </c>
      <c r="E58" s="49">
        <f t="shared" si="17"/>
        <v>20.362014667817085</v>
      </c>
      <c r="F58" s="25">
        <f t="shared" si="17"/>
        <v>25.384814495254531</v>
      </c>
      <c r="G58" s="31">
        <f t="shared" si="17"/>
        <v>19.902588438308882</v>
      </c>
      <c r="H58" s="25">
        <f>H57/7.6</f>
        <v>1.7877415875754963</v>
      </c>
      <c r="I58" s="49">
        <f t="shared" ref="I58:K58" si="18">I57/7.6</f>
        <v>1.4467687661777393</v>
      </c>
      <c r="J58" s="26">
        <f t="shared" si="18"/>
        <v>1.5681298533218291</v>
      </c>
      <c r="K58" s="49">
        <f t="shared" si="18"/>
        <v>1.2449309749784296</v>
      </c>
    </row>
    <row r="59" spans="1:11" x14ac:dyDescent="0.25">
      <c r="A59" s="22" t="s">
        <v>24</v>
      </c>
      <c r="B59" s="25">
        <f>B57/7.6*11.2</f>
        <v>19.846226056945643</v>
      </c>
      <c r="C59" s="25">
        <f t="shared" ref="C59:G59" si="19">C57/7.6*11.2</f>
        <v>16.103430543572046</v>
      </c>
      <c r="D59" s="25">
        <f t="shared" si="19"/>
        <v>290.88110440034512</v>
      </c>
      <c r="E59" s="25">
        <f t="shared" si="19"/>
        <v>228.05456427955133</v>
      </c>
      <c r="F59" s="25">
        <f t="shared" si="19"/>
        <v>284.30992234685073</v>
      </c>
      <c r="G59" s="25">
        <f t="shared" si="19"/>
        <v>222.90899050905946</v>
      </c>
      <c r="H59" s="25">
        <f>H57/7.6*11.2</f>
        <v>20.022705780845556</v>
      </c>
      <c r="I59" s="25">
        <f t="shared" ref="I59:K59" si="20">I57/7.6*11.2</f>
        <v>16.203810181190679</v>
      </c>
      <c r="J59" s="25">
        <f t="shared" si="20"/>
        <v>17.563054357204486</v>
      </c>
      <c r="K59" s="25">
        <f t="shared" si="20"/>
        <v>13.943226919758411</v>
      </c>
    </row>
  </sheetData>
  <mergeCells count="30">
    <mergeCell ref="J47:K47"/>
    <mergeCell ref="A47:A48"/>
    <mergeCell ref="B47:C47"/>
    <mergeCell ref="D47:E47"/>
    <mergeCell ref="F47:G47"/>
    <mergeCell ref="H47:I47"/>
    <mergeCell ref="J32:K32"/>
    <mergeCell ref="L32:M32"/>
    <mergeCell ref="N32:O32"/>
    <mergeCell ref="B31:O31"/>
    <mergeCell ref="B46:O46"/>
    <mergeCell ref="A32:A33"/>
    <mergeCell ref="B32:C32"/>
    <mergeCell ref="D32:E32"/>
    <mergeCell ref="F32:G32"/>
    <mergeCell ref="H32:I32"/>
    <mergeCell ref="B1:O1"/>
    <mergeCell ref="A17:A18"/>
    <mergeCell ref="B17:C17"/>
    <mergeCell ref="F17:G17"/>
    <mergeCell ref="A2:A3"/>
    <mergeCell ref="D17:E17"/>
    <mergeCell ref="B2:C2"/>
    <mergeCell ref="D2:E2"/>
    <mergeCell ref="F2:G2"/>
    <mergeCell ref="H2:I2"/>
    <mergeCell ref="J2:K2"/>
    <mergeCell ref="L2:M2"/>
    <mergeCell ref="N2:O2"/>
    <mergeCell ref="B16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Chauviré</dc:creator>
  <cp:lastModifiedBy>timothée Chauviré</cp:lastModifiedBy>
  <dcterms:created xsi:type="dcterms:W3CDTF">2025-03-11T16:57:53Z</dcterms:created>
  <dcterms:modified xsi:type="dcterms:W3CDTF">2025-03-21T19:58:00Z</dcterms:modified>
</cp:coreProperties>
</file>