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tcracingf4.sharepoint.com/sites/TCRacing/Shared Documents/General/2025/007 Events/006 SF4C Motorland/010 Engineering info/Horario/"/>
    </mc:Choice>
  </mc:AlternateContent>
  <xr:revisionPtr revIDLastSave="8" documentId="13_ncr:1_{DEB28227-7A47-4B5A-8083-3563885AB13A}" xr6:coauthVersionLast="47" xr6:coauthVersionMax="47" xr10:uidLastSave="{5C076C04-6A4A-404E-819E-A480AB930893}"/>
  <bookViews>
    <workbookView xWindow="-110" yWindow="-110" windowWidth="25820" windowHeight="15500" activeTab="2" xr2:uid="{00000000-000D-0000-FFFF-FFFF00000000}"/>
  </bookViews>
  <sheets>
    <sheet name="Config" sheetId="1" r:id="rId1"/>
    <sheet name="Day 1&amp;2" sheetId="3" r:id="rId2"/>
    <sheet name="Day 3&amp;4" sheetId="2" r:id="rId3"/>
  </sheets>
  <externalReferences>
    <externalReference r:id="rId4"/>
  </externalReferences>
  <definedNames>
    <definedName name="_Hlk104115258" localSheetId="1">'Day 1&amp;2'!$J$10</definedName>
    <definedName name="_Hlk189576029" localSheetId="1">'Day 1&amp;2'!$J$11</definedName>
    <definedName name="_Hlk189586307" localSheetId="1">'Day 1&amp;2'!$J$40</definedName>
    <definedName name="_Hlk48326275" localSheetId="1">'Day 1&amp;2'!$J$32</definedName>
    <definedName name="_Hlk82600211" localSheetId="1">'Day 1&amp;2'!$J$16</definedName>
    <definedName name="_xlnm.Print_Area" localSheetId="1">'Day 1&amp;2'!$A$2:$C$30</definedName>
    <definedName name="_xlnm.Print_Area" localSheetId="2">'[1]Day 3 &amp; 4'!$A$2:$C$54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6" i="3"/>
  <c r="A20" i="2"/>
  <c r="B20" i="2" s="1"/>
  <c r="A42" i="2"/>
  <c r="A29" i="3"/>
  <c r="A26" i="3"/>
  <c r="B26" i="3" s="1"/>
  <c r="A19" i="3"/>
  <c r="A24" i="3"/>
  <c r="A9" i="3"/>
  <c r="B9" i="3" s="1"/>
  <c r="A5" i="3"/>
  <c r="A51" i="2"/>
  <c r="B51" i="2" s="1"/>
  <c r="A52" i="2" s="1"/>
  <c r="B52" i="2" s="1"/>
  <c r="A9" i="2"/>
  <c r="B9" i="2" s="1"/>
  <c r="A1" i="1"/>
  <c r="B42" i="2" s="1"/>
  <c r="B29" i="3" l="1"/>
  <c r="A36" i="2"/>
  <c r="A41" i="2"/>
  <c r="A40" i="2"/>
  <c r="A38" i="2"/>
  <c r="A37" i="2" s="1"/>
  <c r="B31" i="2"/>
  <c r="A10" i="2"/>
  <c r="B10" i="2" s="1"/>
  <c r="A29" i="2"/>
  <c r="A28" i="2" s="1"/>
  <c r="A27" i="2" s="1"/>
  <c r="A26" i="2" s="1"/>
  <c r="A25" i="2" s="1"/>
  <c r="A24" i="2" s="1"/>
  <c r="A23" i="2" s="1"/>
  <c r="B30" i="2"/>
  <c r="A4" i="3"/>
  <c r="A23" i="3"/>
  <c r="A22" i="3" s="1"/>
  <c r="A13" i="3"/>
  <c r="A15" i="3"/>
  <c r="A14" i="3" s="1"/>
  <c r="D42" i="2"/>
  <c r="B4" i="3"/>
  <c r="B24" i="3"/>
  <c r="A25" i="3" s="1"/>
  <c r="B25" i="3" s="1"/>
  <c r="B19" i="3"/>
  <c r="A18" i="3"/>
  <c r="A17" i="3" s="1"/>
  <c r="D9" i="2"/>
  <c r="A17" i="2"/>
  <c r="A16" i="2" s="1"/>
  <c r="A15" i="2" s="1"/>
  <c r="A14" i="2" s="1"/>
  <c r="A13" i="2" s="1"/>
  <c r="A12" i="2" s="1"/>
  <c r="A11" i="2" s="1"/>
  <c r="A3" i="2"/>
  <c r="A8" i="2"/>
  <c r="A7" i="2" s="1"/>
  <c r="A5" i="2"/>
  <c r="A4" i="2" s="1"/>
  <c r="A50" i="2"/>
  <c r="A49" i="2" s="1"/>
  <c r="A48" i="2" s="1"/>
  <c r="A47" i="2" s="1"/>
  <c r="A46" i="2" s="1"/>
  <c r="A45" i="2" s="1"/>
  <c r="A44" i="2" s="1"/>
  <c r="D19" i="3" l="1"/>
  <c r="A20" i="3"/>
  <c r="B20" i="3" s="1"/>
  <c r="A19" i="2"/>
  <c r="B19" i="2" s="1"/>
</calcChain>
</file>

<file path=xl/sharedStrings.xml><?xml version="1.0" encoding="utf-8"?>
<sst xmlns="http://schemas.openxmlformats.org/spreadsheetml/2006/main" count="267" uniqueCount="65">
  <si>
    <t>Time</t>
  </si>
  <si>
    <t>Duration</t>
  </si>
  <si>
    <t>Travel Time</t>
  </si>
  <si>
    <t>Trucks access to Paddock</t>
  </si>
  <si>
    <t>Tyre Lottery</t>
  </si>
  <si>
    <t>Tyre Marking</t>
  </si>
  <si>
    <t>Track Walk</t>
  </si>
  <si>
    <t>Official Previous Test 1</t>
  </si>
  <si>
    <t>Official Previous Test 2</t>
  </si>
  <si>
    <t>0:20</t>
  </si>
  <si>
    <t>0:35</t>
  </si>
  <si>
    <t>Race 1  (30 min. + 1L )</t>
  </si>
  <si>
    <t>Lunch Break</t>
  </si>
  <si>
    <t>Qualifying Session 2</t>
  </si>
  <si>
    <t>Race 3  (30 min. + 1L )</t>
  </si>
  <si>
    <t>Start</t>
  </si>
  <si>
    <t>Ends</t>
  </si>
  <si>
    <t>Event</t>
  </si>
  <si>
    <t>Gap</t>
  </si>
  <si>
    <t>Team</t>
  </si>
  <si>
    <t>Digital</t>
  </si>
  <si>
    <t>Day</t>
  </si>
  <si>
    <t>Tyre Fitting Service</t>
  </si>
  <si>
    <t>Tyre</t>
  </si>
  <si>
    <t>No</t>
  </si>
  <si>
    <t>Truck Wash at Paddock</t>
  </si>
  <si>
    <t>Staff</t>
  </si>
  <si>
    <t>Staff Lunch</t>
  </si>
  <si>
    <t>Drivers &amp; Engineers</t>
  </si>
  <si>
    <t>Staff Dinner</t>
  </si>
  <si>
    <t>Departure Staff from Hotel</t>
  </si>
  <si>
    <t>Departure Drivers from Hotel</t>
  </si>
  <si>
    <t>Drivers</t>
  </si>
  <si>
    <t>Drivers at track</t>
  </si>
  <si>
    <t>Tyre pick up from P.F. CT</t>
  </si>
  <si>
    <t>Start Engines</t>
  </si>
  <si>
    <t>Mechanics</t>
  </si>
  <si>
    <t>Yes</t>
  </si>
  <si>
    <t>Drivers in the car</t>
  </si>
  <si>
    <t>All</t>
  </si>
  <si>
    <t>Drivers Debriefing</t>
  </si>
  <si>
    <t>Technical Scrutineering</t>
  </si>
  <si>
    <t>Photo Session</t>
  </si>
  <si>
    <t>Team Managers Briefing</t>
  </si>
  <si>
    <t>Team Managers</t>
  </si>
  <si>
    <t>Drivers briefing</t>
  </si>
  <si>
    <t>Dinner</t>
  </si>
  <si>
    <t>Saturday</t>
  </si>
  <si>
    <t>Tyre pick up from P.F. Q + R</t>
  </si>
  <si>
    <t>Tyres</t>
  </si>
  <si>
    <t>Session</t>
  </si>
  <si>
    <t>Pit Lane Opens</t>
  </si>
  <si>
    <t>Pit Lane Closes-Grid</t>
  </si>
  <si>
    <t>5 min. Board</t>
  </si>
  <si>
    <t>3 min. Board</t>
  </si>
  <si>
    <t>1 min. Board</t>
  </si>
  <si>
    <t>Drivers Lunch</t>
  </si>
  <si>
    <t>Unused Tyres delivered to P.F. Drivers</t>
  </si>
  <si>
    <t>Sunday</t>
  </si>
  <si>
    <t>Official Previous Test 3</t>
  </si>
  <si>
    <t>Qualifiying Session 1</t>
  </si>
  <si>
    <t>Race 2  (25min + 1L)</t>
  </si>
  <si>
    <t>Race 1 (30min + 1L)</t>
  </si>
  <si>
    <t>Race 3 (30 min. + 1L )</t>
  </si>
  <si>
    <t>Qualifying Session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</si>
</sst>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41414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4EA72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C6C6C6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/>
    </xf>
    <xf numFmtId="165" fontId="1" fillId="5" borderId="16" xfId="0" applyNumberFormat="1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0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5" fillId="7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2" borderId="17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%203%20&amp;%2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3 &amp; 4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" displayName="Table13" ref="E1:E30" totalsRowShown="0" headerRowDxfId="15" dataDxfId="14">
  <autoFilter ref="E1:E30" xr:uid="{00000000-0009-0000-0100-000001000000}">
    <filterColumn colId="0">
      <filters blank="1">
        <filter val="All"/>
        <filter val="Drivers"/>
        <filter val="Drivers &amp; Engineers"/>
      </filters>
    </filterColumn>
  </autoFilter>
  <tableColumns count="1">
    <tableColumn id="1" xr3:uid="{00000000-0010-0000-0200-000001000000}" name="Team" dataDxfId="13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425" displayName="Table13425" ref="F1:F66" totalsRowShown="0" headerRowDxfId="12" dataDxfId="11">
  <autoFilter ref="F1:F66" xr:uid="{00000000-0009-0000-0100-000002000000}"/>
  <tableColumns count="1">
    <tableColumn id="1" xr3:uid="{00000000-0010-0000-0300-000001000000}" name="Digital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8C8BC-EFA9-4ADC-95C1-DF0A9E299618}" name="Table134256" displayName="Table134256" ref="G1:G66" totalsRowShown="0" headerRowDxfId="9" dataDxfId="8">
  <autoFilter ref="G1:G66" xr:uid="{B8D8C8BC-EFA9-4ADC-95C1-DF0A9E299618}"/>
  <tableColumns count="1">
    <tableColumn id="1" xr3:uid="{63714D7F-E6A8-4A99-9BF7-F608E9CFF511}" name="Day" dataDxfId="7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E1:E66" totalsRowShown="0" headerRowDxfId="6" dataDxfId="5">
  <autoFilter ref="E1:E66" xr:uid="{00000000-0009-0000-0100-000003000000}"/>
  <tableColumns count="1">
    <tableColumn id="1" xr3:uid="{00000000-0010-0000-0000-000001000000}" name="Team" dataDxfId="4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342" displayName="Table1342" ref="F1:G66" totalsRowShown="0" headerRowDxfId="3" dataDxfId="2">
  <autoFilter ref="F1:G66" xr:uid="{00000000-0009-0000-0100-000004000000}"/>
  <tableColumns count="2">
    <tableColumn id="1" xr3:uid="{00000000-0010-0000-0100-000001000000}" name="Digital" dataDxfId="1"/>
    <tableColumn id="2" xr3:uid="{2CE61DFD-D386-4D2D-BCB5-31226A565537}" name="Da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workbookViewId="0">
      <selection activeCell="G18" sqref="G18"/>
    </sheetView>
  </sheetViews>
  <sheetFormatPr defaultColWidth="9.1796875" defaultRowHeight="14.5" x14ac:dyDescent="0.35"/>
  <cols>
    <col min="1" max="1" width="6.1796875" style="56" bestFit="1" customWidth="1"/>
    <col min="2" max="2" width="6.1796875" style="10" bestFit="1" customWidth="1"/>
    <col min="3" max="3" width="9.7265625" style="36" bestFit="1" customWidth="1"/>
    <col min="4" max="4" width="26.54296875" style="7" bestFit="1" customWidth="1"/>
    <col min="5" max="5" width="11.453125" style="10" bestFit="1" customWidth="1"/>
    <col min="6" max="16384" width="9.1796875" style="10"/>
  </cols>
  <sheetData>
    <row r="1" spans="1:4" ht="18.75" customHeight="1" x14ac:dyDescent="0.35">
      <c r="A1" s="55">
        <f>24*60</f>
        <v>1440</v>
      </c>
    </row>
    <row r="2" spans="1:4" ht="18.75" customHeight="1" x14ac:dyDescent="0.35">
      <c r="B2" s="37" t="s">
        <v>0</v>
      </c>
      <c r="C2" s="38" t="s">
        <v>1</v>
      </c>
    </row>
    <row r="3" spans="1:4" ht="18.75" customHeight="1" x14ac:dyDescent="0.35">
      <c r="B3" s="39"/>
      <c r="C3" s="39">
        <v>1.0416666666666666E-2</v>
      </c>
      <c r="D3" s="49" t="s">
        <v>2</v>
      </c>
    </row>
    <row r="4" spans="1:4" ht="18.75" customHeight="1" x14ac:dyDescent="0.35"/>
    <row r="5" spans="1:4" ht="18.75" customHeight="1" x14ac:dyDescent="0.35">
      <c r="B5" s="42">
        <v>0.5</v>
      </c>
      <c r="C5" s="41"/>
      <c r="D5" s="50" t="s">
        <v>3</v>
      </c>
    </row>
    <row r="6" spans="1:4" ht="18.75" customHeight="1" x14ac:dyDescent="0.35">
      <c r="B6" s="40"/>
      <c r="C6" s="41"/>
      <c r="D6" s="50" t="s">
        <v>4</v>
      </c>
    </row>
    <row r="7" spans="1:4" ht="18.75" customHeight="1" x14ac:dyDescent="0.35">
      <c r="B7" s="40"/>
      <c r="C7" s="41"/>
      <c r="D7" s="50" t="s">
        <v>5</v>
      </c>
    </row>
    <row r="8" spans="1:4" ht="18.75" customHeight="1" x14ac:dyDescent="0.35">
      <c r="B8" s="42">
        <v>0.75</v>
      </c>
      <c r="C8" s="42">
        <v>0.10416666666666667</v>
      </c>
      <c r="D8" s="50" t="s">
        <v>6</v>
      </c>
    </row>
    <row r="9" spans="1:4" ht="18.75" customHeight="1" x14ac:dyDescent="0.35"/>
    <row r="10" spans="1:4" ht="18.75" customHeight="1" x14ac:dyDescent="0.35">
      <c r="B10" s="43">
        <v>0.35416666666666669</v>
      </c>
      <c r="C10" s="43">
        <v>2.0833333333333332E-2</v>
      </c>
      <c r="D10" s="51" t="s">
        <v>59</v>
      </c>
    </row>
    <row r="11" spans="1:4" ht="18.75" customHeight="1" x14ac:dyDescent="0.35">
      <c r="B11" s="43">
        <v>0.52430555555555558</v>
      </c>
      <c r="C11" s="43">
        <v>1.3888888888888888E-2</v>
      </c>
      <c r="D11" s="51" t="s">
        <v>60</v>
      </c>
    </row>
    <row r="12" spans="1:4" ht="18.75" customHeight="1" x14ac:dyDescent="0.35">
      <c r="B12" s="43">
        <v>0.5625</v>
      </c>
      <c r="C12" s="43">
        <v>4.1666666666666664E-2</v>
      </c>
      <c r="D12" s="51" t="s">
        <v>12</v>
      </c>
    </row>
    <row r="13" spans="1:4" ht="18.75" customHeight="1" x14ac:dyDescent="0.35">
      <c r="B13" s="43">
        <v>0.71875</v>
      </c>
      <c r="C13" s="44">
        <v>2.4305555555555556E-2</v>
      </c>
      <c r="D13" s="51" t="s">
        <v>62</v>
      </c>
    </row>
    <row r="14" spans="1:4" s="45" customFormat="1" ht="18.75" customHeight="1" x14ac:dyDescent="0.35">
      <c r="A14" s="57"/>
      <c r="C14" s="46"/>
      <c r="D14" s="52"/>
    </row>
    <row r="15" spans="1:4" ht="18.75" customHeight="1" x14ac:dyDescent="0.35">
      <c r="B15" s="47">
        <v>0.35416666666666669</v>
      </c>
      <c r="C15" s="47" t="s">
        <v>9</v>
      </c>
      <c r="D15" s="53" t="s">
        <v>13</v>
      </c>
    </row>
    <row r="16" spans="1:4" ht="18.75" customHeight="1" x14ac:dyDescent="0.35">
      <c r="B16" s="47">
        <v>0.49305555555555558</v>
      </c>
      <c r="C16" s="47">
        <v>2.0833333333333332E-2</v>
      </c>
      <c r="D16" s="53" t="s">
        <v>61</v>
      </c>
    </row>
    <row r="17" spans="1:4" ht="18.75" customHeight="1" x14ac:dyDescent="0.35">
      <c r="B17" s="47">
        <v>0.5625</v>
      </c>
      <c r="C17" s="47">
        <v>4.1666666666666664E-2</v>
      </c>
      <c r="D17" s="58" t="s">
        <v>12</v>
      </c>
    </row>
    <row r="18" spans="1:4" ht="18.75" customHeight="1" x14ac:dyDescent="0.35">
      <c r="B18" s="47">
        <v>0.72569444444444442</v>
      </c>
      <c r="C18" s="47">
        <v>2.4305555555555556E-2</v>
      </c>
      <c r="D18" s="53" t="s">
        <v>63</v>
      </c>
    </row>
    <row r="19" spans="1:4" s="45" customFormat="1" ht="18.75" customHeight="1" x14ac:dyDescent="0.35">
      <c r="A19" s="57"/>
      <c r="C19" s="46"/>
      <c r="D19" s="52"/>
    </row>
    <row r="20" spans="1:4" ht="18.75" customHeight="1" x14ac:dyDescent="0.35">
      <c r="B20" s="48">
        <v>0.375</v>
      </c>
      <c r="C20" s="48" t="s">
        <v>9</v>
      </c>
      <c r="D20" s="54" t="s">
        <v>13</v>
      </c>
    </row>
    <row r="21" spans="1:4" ht="18.75" customHeight="1" x14ac:dyDescent="0.35">
      <c r="B21" s="48">
        <v>0.53819444444444442</v>
      </c>
      <c r="C21" s="48" t="s">
        <v>10</v>
      </c>
      <c r="D21" s="5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66"/>
  <sheetViews>
    <sheetView workbookViewId="0">
      <selection activeCell="J26" sqref="J26"/>
    </sheetView>
  </sheetViews>
  <sheetFormatPr defaultColWidth="9.1796875" defaultRowHeight="14.5" x14ac:dyDescent="0.35"/>
  <cols>
    <col min="1" max="2" width="6.1796875" style="9" bestFit="1" customWidth="1"/>
    <col min="3" max="3" width="28.1796875" style="10" bestFit="1" customWidth="1"/>
    <col min="4" max="4" width="5.1796875" style="27" bestFit="1" customWidth="1"/>
    <col min="5" max="5" width="19.81640625" style="1" bestFit="1" customWidth="1"/>
    <col min="6" max="6" width="9.7265625" style="1" bestFit="1" customWidth="1"/>
    <col min="7" max="7" width="8" style="1" customWidth="1"/>
    <col min="8" max="16384" width="9.1796875" style="1"/>
  </cols>
  <sheetData>
    <row r="1" spans="1:7" s="10" customFormat="1" ht="18.75" customHeight="1" x14ac:dyDescent="0.35">
      <c r="A1" s="3" t="s">
        <v>15</v>
      </c>
      <c r="B1" s="3" t="s">
        <v>16</v>
      </c>
      <c r="C1" s="4" t="s">
        <v>17</v>
      </c>
      <c r="D1" s="3" t="s">
        <v>18</v>
      </c>
      <c r="E1" s="4" t="s">
        <v>19</v>
      </c>
      <c r="F1" s="4" t="s">
        <v>20</v>
      </c>
      <c r="G1" s="4" t="s">
        <v>21</v>
      </c>
    </row>
    <row r="2" spans="1:7" ht="18.75" customHeight="1" x14ac:dyDescent="0.35">
      <c r="A2" s="63"/>
      <c r="B2" s="64"/>
      <c r="C2" s="16"/>
      <c r="D2" s="24"/>
      <c r="E2" s="2"/>
      <c r="F2" s="2"/>
      <c r="G2" s="2"/>
    </row>
    <row r="3" spans="1:7" ht="18.75" hidden="1" customHeight="1" x14ac:dyDescent="0.35">
      <c r="A3" s="17">
        <v>0.375</v>
      </c>
      <c r="B3" s="6">
        <v>0.83333333333333337</v>
      </c>
      <c r="C3" s="20" t="s">
        <v>22</v>
      </c>
      <c r="D3" s="25"/>
      <c r="E3" s="2" t="s">
        <v>23</v>
      </c>
      <c r="F3" s="2" t="s">
        <v>24</v>
      </c>
      <c r="G3" s="2">
        <v>1</v>
      </c>
    </row>
    <row r="4" spans="1:7" ht="18.75" hidden="1" customHeight="1" x14ac:dyDescent="0.35">
      <c r="A4" s="17">
        <f>A5-120/Config!A1</f>
        <v>0.41666666666666669</v>
      </c>
      <c r="B4" s="6">
        <f>A5</f>
        <v>0.5</v>
      </c>
      <c r="C4" s="20" t="s">
        <v>25</v>
      </c>
      <c r="D4" s="25"/>
      <c r="E4" s="2" t="s">
        <v>26</v>
      </c>
      <c r="F4" s="2" t="s">
        <v>24</v>
      </c>
      <c r="G4" s="2">
        <v>1</v>
      </c>
    </row>
    <row r="5" spans="1:7" ht="18.75" hidden="1" customHeight="1" x14ac:dyDescent="0.35">
      <c r="A5" s="17">
        <f>Config!B5</f>
        <v>0.5</v>
      </c>
      <c r="B5" s="6">
        <v>0.83333333333333337</v>
      </c>
      <c r="C5" s="20" t="s">
        <v>3</v>
      </c>
      <c r="D5" s="25"/>
      <c r="E5" s="2" t="s">
        <v>26</v>
      </c>
      <c r="F5" s="2" t="s">
        <v>24</v>
      </c>
      <c r="G5" s="2">
        <v>1</v>
      </c>
    </row>
    <row r="6" spans="1:7" ht="18.75" hidden="1" customHeight="1" x14ac:dyDescent="0.35">
      <c r="A6" s="18">
        <f>Config!B6</f>
        <v>0</v>
      </c>
      <c r="B6" s="8"/>
      <c r="C6" s="20" t="s">
        <v>4</v>
      </c>
      <c r="D6" s="25"/>
      <c r="E6" s="2" t="s">
        <v>23</v>
      </c>
      <c r="F6" s="2" t="s">
        <v>24</v>
      </c>
      <c r="G6" s="2">
        <v>1</v>
      </c>
    </row>
    <row r="7" spans="1:7" ht="18.75" hidden="1" customHeight="1" x14ac:dyDescent="0.35">
      <c r="A7" s="65"/>
      <c r="B7" s="66"/>
      <c r="C7" s="20" t="s">
        <v>27</v>
      </c>
      <c r="D7" s="26"/>
      <c r="E7" s="2" t="s">
        <v>26</v>
      </c>
      <c r="F7" s="2" t="s">
        <v>24</v>
      </c>
      <c r="G7" s="2">
        <v>1</v>
      </c>
    </row>
    <row r="8" spans="1:7" ht="18.75" hidden="1" customHeight="1" x14ac:dyDescent="0.35">
      <c r="A8" s="67">
        <f>Config!B7</f>
        <v>0</v>
      </c>
      <c r="B8" s="68"/>
      <c r="C8" s="20" t="s">
        <v>5</v>
      </c>
      <c r="D8" s="26"/>
      <c r="E8" s="2" t="s">
        <v>23</v>
      </c>
      <c r="F8" s="2" t="s">
        <v>24</v>
      </c>
      <c r="G8" s="2">
        <v>1</v>
      </c>
    </row>
    <row r="9" spans="1:7" ht="18.75" customHeight="1" x14ac:dyDescent="0.35">
      <c r="A9" s="17">
        <f>Config!B8</f>
        <v>0.75</v>
      </c>
      <c r="B9" s="6">
        <f>A9+Config!C8</f>
        <v>0.85416666666666663</v>
      </c>
      <c r="C9" s="20" t="s">
        <v>6</v>
      </c>
      <c r="D9" s="25"/>
      <c r="E9" s="2" t="s">
        <v>28</v>
      </c>
      <c r="F9" s="2" t="s">
        <v>24</v>
      </c>
      <c r="G9" s="2">
        <v>1</v>
      </c>
    </row>
    <row r="10" spans="1:7" ht="18.75" hidden="1" customHeight="1" x14ac:dyDescent="0.35">
      <c r="A10" s="69">
        <v>0.85416666666666663</v>
      </c>
      <c r="B10" s="70"/>
      <c r="C10" s="21" t="s">
        <v>29</v>
      </c>
      <c r="D10" s="26"/>
      <c r="E10" s="2" t="s">
        <v>26</v>
      </c>
      <c r="F10" s="2" t="s">
        <v>24</v>
      </c>
      <c r="G10" s="2">
        <v>1</v>
      </c>
    </row>
    <row r="11" spans="1:7" ht="18.75" customHeight="1" x14ac:dyDescent="0.35">
      <c r="F11" s="2"/>
      <c r="G11" s="2"/>
    </row>
    <row r="12" spans="1:7" ht="18.75" customHeight="1" x14ac:dyDescent="0.35">
      <c r="A12" s="63"/>
      <c r="B12" s="64"/>
      <c r="C12" s="16"/>
      <c r="D12" s="24"/>
      <c r="E12" s="2"/>
      <c r="F12" s="2"/>
      <c r="G12" s="2"/>
    </row>
    <row r="13" spans="1:7" ht="18.75" hidden="1" customHeight="1" x14ac:dyDescent="0.35">
      <c r="A13" s="73">
        <f>A19-90/Config!A1</f>
        <v>0.29166666666666669</v>
      </c>
      <c r="B13" s="74"/>
      <c r="C13" s="20" t="s">
        <v>30</v>
      </c>
      <c r="D13" s="28"/>
      <c r="E13" s="2" t="s">
        <v>26</v>
      </c>
      <c r="F13" s="2" t="s">
        <v>24</v>
      </c>
      <c r="G13" s="2">
        <v>2</v>
      </c>
    </row>
    <row r="14" spans="1:7" ht="18.75" customHeight="1" x14ac:dyDescent="0.35">
      <c r="A14" s="65">
        <f>A15-Config!C3</f>
        <v>0.30208333333333331</v>
      </c>
      <c r="B14" s="66"/>
      <c r="C14" s="20" t="s">
        <v>31</v>
      </c>
      <c r="D14" s="28"/>
      <c r="E14" s="2" t="s">
        <v>32</v>
      </c>
      <c r="F14" s="2" t="s">
        <v>24</v>
      </c>
      <c r="G14" s="2">
        <v>2</v>
      </c>
    </row>
    <row r="15" spans="1:7" ht="18.75" customHeight="1" x14ac:dyDescent="0.35">
      <c r="A15" s="65">
        <f>A19-60/Config!A1</f>
        <v>0.3125</v>
      </c>
      <c r="B15" s="66"/>
      <c r="C15" s="20" t="s">
        <v>33</v>
      </c>
      <c r="D15" s="28"/>
      <c r="E15" s="2" t="s">
        <v>32</v>
      </c>
      <c r="F15" s="2" t="s">
        <v>24</v>
      </c>
      <c r="G15" s="2">
        <v>2</v>
      </c>
    </row>
    <row r="16" spans="1:7" ht="18.75" hidden="1" customHeight="1" x14ac:dyDescent="0.35">
      <c r="A16" s="17"/>
      <c r="B16" s="6"/>
      <c r="C16" s="20" t="s">
        <v>34</v>
      </c>
      <c r="D16" s="28"/>
      <c r="E16" s="2" t="s">
        <v>23</v>
      </c>
      <c r="F16" s="2" t="s">
        <v>24</v>
      </c>
      <c r="G16" s="2">
        <v>2</v>
      </c>
    </row>
    <row r="17" spans="1:7" ht="18.75" hidden="1" customHeight="1" x14ac:dyDescent="0.35">
      <c r="A17" s="65">
        <f>A18-5/Config!A1</f>
        <v>0.34027777777777779</v>
      </c>
      <c r="B17" s="66"/>
      <c r="C17" s="20" t="s">
        <v>35</v>
      </c>
      <c r="D17" s="28"/>
      <c r="E17" s="2" t="s">
        <v>36</v>
      </c>
      <c r="F17" s="2" t="s">
        <v>37</v>
      </c>
      <c r="G17" s="2">
        <v>2</v>
      </c>
    </row>
    <row r="18" spans="1:7" ht="18.75" customHeight="1" x14ac:dyDescent="0.35">
      <c r="A18" s="71">
        <f>A19-15/Config!A1</f>
        <v>0.34375</v>
      </c>
      <c r="B18" s="72"/>
      <c r="C18" s="20" t="s">
        <v>38</v>
      </c>
      <c r="D18" s="28"/>
      <c r="E18" s="2" t="s">
        <v>32</v>
      </c>
      <c r="F18" s="2" t="s">
        <v>37</v>
      </c>
      <c r="G18" s="2">
        <v>2</v>
      </c>
    </row>
    <row r="19" spans="1:7" ht="18.75" customHeight="1" x14ac:dyDescent="0.35">
      <c r="A19" s="22">
        <f>Config!B10</f>
        <v>0.35416666666666669</v>
      </c>
      <c r="B19" s="13">
        <f>A19+Config!C10</f>
        <v>0.375</v>
      </c>
      <c r="C19" s="34" t="s">
        <v>7</v>
      </c>
      <c r="D19" s="35">
        <f>A24-B19</f>
        <v>0.14930555555555558</v>
      </c>
      <c r="E19" s="2" t="s">
        <v>39</v>
      </c>
      <c r="F19" s="2" t="s">
        <v>37</v>
      </c>
      <c r="G19" s="2">
        <v>2</v>
      </c>
    </row>
    <row r="20" spans="1:7" ht="18.75" customHeight="1" x14ac:dyDescent="0.35">
      <c r="A20" s="17">
        <f>B19</f>
        <v>0.375</v>
      </c>
      <c r="B20" s="6">
        <f>A20+25/Config!A1</f>
        <v>0.3923611111111111</v>
      </c>
      <c r="C20" s="20" t="s">
        <v>40</v>
      </c>
      <c r="D20" s="28"/>
      <c r="E20" s="2" t="s">
        <v>28</v>
      </c>
      <c r="F20" s="2" t="s">
        <v>24</v>
      </c>
      <c r="G20" s="2">
        <v>2</v>
      </c>
    </row>
    <row r="21" spans="1:7" ht="18.75" customHeight="1" x14ac:dyDescent="0.35">
      <c r="A21" s="17"/>
      <c r="B21" s="6"/>
      <c r="C21" s="20" t="s">
        <v>12</v>
      </c>
      <c r="D21" s="28"/>
      <c r="E21" s="2" t="s">
        <v>39</v>
      </c>
      <c r="F21" s="2" t="s">
        <v>37</v>
      </c>
      <c r="G21" s="2">
        <v>2</v>
      </c>
    </row>
    <row r="22" spans="1:7" ht="18.75" hidden="1" customHeight="1" x14ac:dyDescent="0.35">
      <c r="A22" s="65">
        <f>A23-5/Config!A1</f>
        <v>0.51041666666666674</v>
      </c>
      <c r="B22" s="66"/>
      <c r="C22" s="20" t="s">
        <v>35</v>
      </c>
      <c r="D22" s="28"/>
      <c r="E22" s="2" t="s">
        <v>36</v>
      </c>
      <c r="F22" s="2" t="s">
        <v>37</v>
      </c>
      <c r="G22" s="2">
        <v>2</v>
      </c>
    </row>
    <row r="23" spans="1:7" ht="18.75" customHeight="1" x14ac:dyDescent="0.35">
      <c r="A23" s="71">
        <f>A24-15/Config!A1</f>
        <v>0.51388888888888895</v>
      </c>
      <c r="B23" s="72"/>
      <c r="C23" s="20" t="s">
        <v>38</v>
      </c>
      <c r="D23" s="28"/>
      <c r="E23" s="2" t="s">
        <v>32</v>
      </c>
      <c r="F23" s="2" t="s">
        <v>37</v>
      </c>
      <c r="G23" s="2">
        <v>2</v>
      </c>
    </row>
    <row r="24" spans="1:7" ht="18.75" customHeight="1" x14ac:dyDescent="0.35">
      <c r="A24" s="22">
        <f>Config!B11</f>
        <v>0.52430555555555558</v>
      </c>
      <c r="B24" s="13">
        <f>A24+Config!C11</f>
        <v>0.53819444444444442</v>
      </c>
      <c r="C24" s="23" t="s">
        <v>8</v>
      </c>
      <c r="D24" s="24"/>
      <c r="E24" s="2" t="s">
        <v>39</v>
      </c>
      <c r="F24" s="2" t="s">
        <v>37</v>
      </c>
      <c r="G24" s="2">
        <v>2</v>
      </c>
    </row>
    <row r="25" spans="1:7" ht="18.75" customHeight="1" x14ac:dyDescent="0.35">
      <c r="A25" s="17">
        <f>B24</f>
        <v>0.53819444444444442</v>
      </c>
      <c r="B25" s="6">
        <f>A25+25/Config!A1</f>
        <v>0.55555555555555558</v>
      </c>
      <c r="C25" s="20" t="s">
        <v>40</v>
      </c>
      <c r="D25" s="28"/>
      <c r="E25" s="2" t="s">
        <v>32</v>
      </c>
      <c r="F25" s="2" t="s">
        <v>24</v>
      </c>
      <c r="G25" s="2">
        <v>2</v>
      </c>
    </row>
    <row r="26" spans="1:7" ht="18.75" customHeight="1" x14ac:dyDescent="0.35">
      <c r="A26" s="17">
        <f>Config!B12</f>
        <v>0.5625</v>
      </c>
      <c r="B26" s="6">
        <f>A26+Config!C12</f>
        <v>0.60416666666666663</v>
      </c>
      <c r="C26" s="20" t="s">
        <v>41</v>
      </c>
      <c r="D26" s="28"/>
      <c r="E26" s="2"/>
      <c r="F26" s="2" t="s">
        <v>37</v>
      </c>
      <c r="G26" s="2">
        <v>2</v>
      </c>
    </row>
    <row r="27" spans="1:7" ht="18.75" customHeight="1" x14ac:dyDescent="0.35">
      <c r="A27" s="17"/>
      <c r="B27" s="6"/>
      <c r="C27" s="20" t="s">
        <v>42</v>
      </c>
      <c r="D27" s="28"/>
      <c r="E27" s="2" t="s">
        <v>32</v>
      </c>
      <c r="F27" s="2" t="s">
        <v>24</v>
      </c>
      <c r="G27" s="2">
        <v>2</v>
      </c>
    </row>
    <row r="28" spans="1:7" ht="18.75" hidden="1" customHeight="1" x14ac:dyDescent="0.35">
      <c r="A28" s="17"/>
      <c r="B28" s="6"/>
      <c r="C28" s="20" t="s">
        <v>43</v>
      </c>
      <c r="D28" s="28"/>
      <c r="E28" s="2" t="s">
        <v>44</v>
      </c>
      <c r="F28" s="2" t="s">
        <v>24</v>
      </c>
      <c r="G28" s="2">
        <v>2</v>
      </c>
    </row>
    <row r="29" spans="1:7" ht="18.75" customHeight="1" x14ac:dyDescent="0.35">
      <c r="A29" s="17">
        <f>Config!B13</f>
        <v>0.71875</v>
      </c>
      <c r="B29" s="6">
        <f>A29+30/Config!A1</f>
        <v>0.73958333333333337</v>
      </c>
      <c r="C29" s="20" t="s">
        <v>45</v>
      </c>
      <c r="D29" s="28"/>
      <c r="E29" s="2" t="s">
        <v>32</v>
      </c>
      <c r="F29" s="2" t="s">
        <v>37</v>
      </c>
      <c r="G29" s="2">
        <v>2</v>
      </c>
    </row>
    <row r="30" spans="1:7" ht="18.75" hidden="1" customHeight="1" x14ac:dyDescent="0.35">
      <c r="A30" s="69">
        <v>0.83333333333333337</v>
      </c>
      <c r="B30" s="70"/>
      <c r="C30" s="21" t="s">
        <v>46</v>
      </c>
      <c r="D30" s="28"/>
      <c r="E30" s="2" t="s">
        <v>26</v>
      </c>
      <c r="F30" s="2" t="s">
        <v>37</v>
      </c>
      <c r="G30" s="2">
        <v>2</v>
      </c>
    </row>
    <row r="31" spans="1:7" ht="18.75" customHeight="1" x14ac:dyDescent="0.35"/>
    <row r="32" spans="1:7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  <row r="60" ht="18.75" customHeight="1" x14ac:dyDescent="0.35"/>
    <row r="61" ht="18.75" customHeight="1" x14ac:dyDescent="0.35"/>
    <row r="62" ht="18.75" customHeight="1" x14ac:dyDescent="0.35"/>
    <row r="63" ht="18.75" customHeight="1" x14ac:dyDescent="0.35"/>
    <row r="64" ht="18.75" customHeight="1" x14ac:dyDescent="0.35"/>
    <row r="65" ht="18.75" customHeight="1" x14ac:dyDescent="0.35"/>
    <row r="66" ht="18.75" customHeight="1" x14ac:dyDescent="0.35"/>
  </sheetData>
  <mergeCells count="13">
    <mergeCell ref="A22:B22"/>
    <mergeCell ref="A23:B23"/>
    <mergeCell ref="A30:B30"/>
    <mergeCell ref="A13:B13"/>
    <mergeCell ref="A14:B14"/>
    <mergeCell ref="A15:B15"/>
    <mergeCell ref="A17:B17"/>
    <mergeCell ref="A18:B18"/>
    <mergeCell ref="A2:B2"/>
    <mergeCell ref="A7:B7"/>
    <mergeCell ref="A8:B8"/>
    <mergeCell ref="A10:B10"/>
    <mergeCell ref="A12:B12"/>
  </mergeCells>
  <pageMargins left="2.2834645669291338" right="0.70866141732283472" top="0.74803149606299213" bottom="0.74803149606299213" header="0.31496062992125984" footer="0.31496062992125984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6"/>
  <sheetViews>
    <sheetView tabSelected="1" workbookViewId="0">
      <selection activeCell="B31" sqref="B31"/>
    </sheetView>
  </sheetViews>
  <sheetFormatPr defaultColWidth="9.1796875" defaultRowHeight="14.5" x14ac:dyDescent="0.35"/>
  <cols>
    <col min="1" max="1" width="6.54296875" style="9" bestFit="1" customWidth="1"/>
    <col min="2" max="2" width="6.1796875" style="9" bestFit="1" customWidth="1"/>
    <col min="3" max="3" width="37.54296875" style="10" bestFit="1" customWidth="1"/>
    <col min="4" max="4" width="5.1796875" style="9" bestFit="1" customWidth="1"/>
    <col min="5" max="5" width="19.81640625" style="10" bestFit="1" customWidth="1"/>
    <col min="6" max="6" width="12" style="10" bestFit="1" customWidth="1"/>
    <col min="7" max="7" width="9.1796875" style="60"/>
    <col min="8" max="16384" width="9.1796875" style="10"/>
  </cols>
  <sheetData>
    <row r="1" spans="1:7" s="62" customFormat="1" ht="18.75" customHeight="1" x14ac:dyDescent="0.35">
      <c r="A1" s="3" t="s">
        <v>15</v>
      </c>
      <c r="B1" s="3" t="s">
        <v>16</v>
      </c>
      <c r="C1" s="4" t="s">
        <v>17</v>
      </c>
      <c r="D1" s="3" t="s">
        <v>18</v>
      </c>
      <c r="E1" s="4" t="s">
        <v>19</v>
      </c>
      <c r="F1" s="4" t="s">
        <v>20</v>
      </c>
      <c r="G1" s="61" t="s">
        <v>21</v>
      </c>
    </row>
    <row r="2" spans="1:7" ht="18.75" customHeight="1" x14ac:dyDescent="0.35">
      <c r="A2" s="75" t="s">
        <v>47</v>
      </c>
      <c r="B2" s="76"/>
      <c r="C2" s="29"/>
      <c r="D2" s="30"/>
      <c r="E2" s="19" t="s">
        <v>39</v>
      </c>
      <c r="F2" s="19" t="s">
        <v>24</v>
      </c>
      <c r="G2" s="60">
        <v>3</v>
      </c>
    </row>
    <row r="3" spans="1:7" ht="18.75" customHeight="1" x14ac:dyDescent="0.35">
      <c r="A3" s="77">
        <f>A9-90/Config!A1-Config!C3</f>
        <v>0.28125</v>
      </c>
      <c r="B3" s="74"/>
      <c r="C3" s="31" t="s">
        <v>30</v>
      </c>
      <c r="E3" s="19" t="s">
        <v>26</v>
      </c>
      <c r="F3" s="19" t="s">
        <v>24</v>
      </c>
      <c r="G3" s="60">
        <v>3</v>
      </c>
    </row>
    <row r="4" spans="1:7" ht="18.75" customHeight="1" x14ac:dyDescent="0.35">
      <c r="A4" s="78">
        <f>A5-Config!C3</f>
        <v>0.30208333333333331</v>
      </c>
      <c r="B4" s="66"/>
      <c r="C4" s="11" t="s">
        <v>31</v>
      </c>
      <c r="E4" s="19" t="s">
        <v>32</v>
      </c>
      <c r="F4" s="19" t="s">
        <v>24</v>
      </c>
      <c r="G4" s="60">
        <v>3</v>
      </c>
    </row>
    <row r="5" spans="1:7" ht="18.75" customHeight="1" x14ac:dyDescent="0.35">
      <c r="A5" s="78">
        <f>A9-60/Config!A1</f>
        <v>0.3125</v>
      </c>
      <c r="B5" s="66"/>
      <c r="C5" s="32" t="s">
        <v>33</v>
      </c>
      <c r="D5" s="33"/>
      <c r="E5" s="19" t="s">
        <v>32</v>
      </c>
      <c r="F5" s="19" t="s">
        <v>24</v>
      </c>
      <c r="G5" s="60">
        <v>3</v>
      </c>
    </row>
    <row r="6" spans="1:7" ht="18.75" customHeight="1" x14ac:dyDescent="0.35">
      <c r="A6" s="5"/>
      <c r="B6" s="6"/>
      <c r="C6" s="11" t="s">
        <v>48</v>
      </c>
      <c r="E6" s="19" t="s">
        <v>49</v>
      </c>
      <c r="F6" s="19" t="s">
        <v>24</v>
      </c>
      <c r="G6" s="60">
        <v>3</v>
      </c>
    </row>
    <row r="7" spans="1:7" ht="18.75" customHeight="1" x14ac:dyDescent="0.35">
      <c r="A7" s="78">
        <f>A8-5/Config!A1</f>
        <v>0.34027777777777779</v>
      </c>
      <c r="B7" s="66"/>
      <c r="C7" s="11" t="s">
        <v>35</v>
      </c>
      <c r="E7" s="19" t="s">
        <v>36</v>
      </c>
      <c r="F7" s="19" t="s">
        <v>37</v>
      </c>
      <c r="G7" s="60">
        <v>3</v>
      </c>
    </row>
    <row r="8" spans="1:7" ht="18.75" customHeight="1" x14ac:dyDescent="0.35">
      <c r="A8" s="78">
        <f>A9-15/Config!A1</f>
        <v>0.34375</v>
      </c>
      <c r="B8" s="66"/>
      <c r="C8" s="11" t="s">
        <v>38</v>
      </c>
      <c r="E8" s="19" t="s">
        <v>32</v>
      </c>
      <c r="F8" s="19" t="s">
        <v>37</v>
      </c>
      <c r="G8" s="60">
        <v>3</v>
      </c>
    </row>
    <row r="9" spans="1:7" ht="18.75" customHeight="1" x14ac:dyDescent="0.35">
      <c r="A9" s="12">
        <f>Config!B15</f>
        <v>0.35416666666666669</v>
      </c>
      <c r="B9" s="13">
        <f>A9+Config!C15</f>
        <v>0.36805555555555558</v>
      </c>
      <c r="C9" s="14" t="s">
        <v>59</v>
      </c>
      <c r="D9" s="13">
        <f>A18-B9</f>
        <v>0.15625</v>
      </c>
      <c r="E9" s="19" t="s">
        <v>50</v>
      </c>
      <c r="F9" s="19" t="s">
        <v>37</v>
      </c>
      <c r="G9" s="60">
        <v>3</v>
      </c>
    </row>
    <row r="10" spans="1:7" ht="18.75" customHeight="1" x14ac:dyDescent="0.35">
      <c r="A10" s="5">
        <f>B9+5/Config!A1</f>
        <v>0.37152777777777779</v>
      </c>
      <c r="B10" s="6">
        <f>A10+20/Config!A1</f>
        <v>0.38541666666666669</v>
      </c>
      <c r="C10" s="11" t="s">
        <v>40</v>
      </c>
      <c r="E10" s="19" t="s">
        <v>28</v>
      </c>
      <c r="F10" s="19" t="s">
        <v>24</v>
      </c>
      <c r="G10" s="60">
        <v>3</v>
      </c>
    </row>
    <row r="11" spans="1:7" ht="18.75" customHeight="1" x14ac:dyDescent="0.35">
      <c r="A11" s="78">
        <f>A12-5/Config!A1</f>
        <v>0.50138888888888899</v>
      </c>
      <c r="B11" s="66"/>
      <c r="C11" s="11" t="s">
        <v>35</v>
      </c>
      <c r="E11" s="19" t="s">
        <v>36</v>
      </c>
      <c r="F11" s="19" t="s">
        <v>37</v>
      </c>
      <c r="G11" s="60">
        <v>3</v>
      </c>
    </row>
    <row r="12" spans="1:7" ht="18.75" customHeight="1" x14ac:dyDescent="0.35">
      <c r="A12" s="78">
        <f>A13-15/Config!A1</f>
        <v>0.5048611111111112</v>
      </c>
      <c r="B12" s="66"/>
      <c r="C12" s="11" t="s">
        <v>38</v>
      </c>
      <c r="E12" s="19" t="s">
        <v>32</v>
      </c>
      <c r="F12" s="19" t="s">
        <v>37</v>
      </c>
      <c r="G12" s="60">
        <v>3</v>
      </c>
    </row>
    <row r="13" spans="1:7" ht="18.75" customHeight="1" x14ac:dyDescent="0.35">
      <c r="A13" s="78">
        <f>A14-5/Config!A1</f>
        <v>0.51527777777777783</v>
      </c>
      <c r="B13" s="66"/>
      <c r="C13" s="11" t="s">
        <v>51</v>
      </c>
      <c r="E13" s="19" t="s">
        <v>26</v>
      </c>
      <c r="F13" s="19" t="s">
        <v>37</v>
      </c>
      <c r="G13" s="60">
        <v>3</v>
      </c>
    </row>
    <row r="14" spans="1:7" ht="18.75" customHeight="1" x14ac:dyDescent="0.35">
      <c r="A14" s="78">
        <f>A15</f>
        <v>0.51875000000000004</v>
      </c>
      <c r="B14" s="66"/>
      <c r="C14" s="11" t="s">
        <v>52</v>
      </c>
      <c r="E14" s="19" t="s">
        <v>26</v>
      </c>
      <c r="F14" s="19" t="s">
        <v>37</v>
      </c>
      <c r="G14" s="60">
        <v>3</v>
      </c>
    </row>
    <row r="15" spans="1:7" ht="18.75" customHeight="1" x14ac:dyDescent="0.35">
      <c r="A15" s="78">
        <f>A16-2/Config!A1</f>
        <v>0.51875000000000004</v>
      </c>
      <c r="B15" s="66"/>
      <c r="C15" s="11" t="s">
        <v>53</v>
      </c>
      <c r="E15" s="19" t="s">
        <v>26</v>
      </c>
      <c r="F15" s="19" t="s">
        <v>37</v>
      </c>
      <c r="G15" s="60">
        <v>3</v>
      </c>
    </row>
    <row r="16" spans="1:7" ht="18.75" customHeight="1" x14ac:dyDescent="0.35">
      <c r="A16" s="78">
        <f>A17-2/Config!A1</f>
        <v>0.52013888888888893</v>
      </c>
      <c r="B16" s="66"/>
      <c r="C16" s="11" t="s">
        <v>54</v>
      </c>
      <c r="E16" s="19" t="s">
        <v>26</v>
      </c>
      <c r="F16" s="19" t="s">
        <v>37</v>
      </c>
      <c r="G16" s="60">
        <v>3</v>
      </c>
    </row>
    <row r="17" spans="1:7" ht="18.75" customHeight="1" x14ac:dyDescent="0.35">
      <c r="A17" s="78">
        <f>A18-4/Config!A1</f>
        <v>0.52152777777777781</v>
      </c>
      <c r="B17" s="66"/>
      <c r="C17" s="11" t="s">
        <v>55</v>
      </c>
      <c r="E17" s="19" t="s">
        <v>26</v>
      </c>
      <c r="F17" s="19" t="s">
        <v>37</v>
      </c>
      <c r="G17" s="60">
        <v>3</v>
      </c>
    </row>
    <row r="18" spans="1:7" ht="18.75" customHeight="1" x14ac:dyDescent="0.35">
      <c r="A18" s="12">
        <v>0.52430555555555558</v>
      </c>
      <c r="B18" s="13">
        <v>0.53819444444444442</v>
      </c>
      <c r="C18" s="14" t="s">
        <v>64</v>
      </c>
      <c r="D18" s="13">
        <v>1.3888888888888888E-2</v>
      </c>
      <c r="E18" s="19" t="s">
        <v>50</v>
      </c>
      <c r="F18" s="19" t="s">
        <v>37</v>
      </c>
      <c r="G18" s="60">
        <v>3</v>
      </c>
    </row>
    <row r="19" spans="1:7" ht="18.75" customHeight="1" x14ac:dyDescent="0.35">
      <c r="A19" s="5">
        <f>B18</f>
        <v>0.53819444444444442</v>
      </c>
      <c r="B19" s="6">
        <f>A19+25/Config!A1</f>
        <v>0.55555555555555558</v>
      </c>
      <c r="C19" s="11" t="s">
        <v>40</v>
      </c>
      <c r="E19" s="19" t="s">
        <v>28</v>
      </c>
      <c r="F19" s="19" t="s">
        <v>24</v>
      </c>
      <c r="G19" s="60">
        <v>3</v>
      </c>
    </row>
    <row r="20" spans="1:7" ht="18.75" customHeight="1" x14ac:dyDescent="0.35">
      <c r="A20" s="5">
        <f>Config!B17</f>
        <v>0.5625</v>
      </c>
      <c r="B20" s="6">
        <f>A20+Config!C17</f>
        <v>0.60416666666666663</v>
      </c>
      <c r="C20" s="11" t="s">
        <v>12</v>
      </c>
      <c r="E20" s="19" t="s">
        <v>39</v>
      </c>
      <c r="F20" s="19" t="s">
        <v>37</v>
      </c>
      <c r="G20" s="60">
        <v>3</v>
      </c>
    </row>
    <row r="21" spans="1:7" ht="18.75" customHeight="1" x14ac:dyDescent="0.35">
      <c r="A21" s="78"/>
      <c r="B21" s="66"/>
      <c r="C21" s="11" t="s">
        <v>56</v>
      </c>
      <c r="E21" s="19" t="s">
        <v>32</v>
      </c>
      <c r="F21" s="19" t="s">
        <v>24</v>
      </c>
      <c r="G21" s="60">
        <v>3</v>
      </c>
    </row>
    <row r="22" spans="1:7" ht="18.75" customHeight="1" x14ac:dyDescent="0.35">
      <c r="A22" s="78"/>
      <c r="B22" s="66"/>
      <c r="C22" s="11" t="s">
        <v>27</v>
      </c>
      <c r="E22" s="19" t="s">
        <v>26</v>
      </c>
      <c r="F22" s="19" t="s">
        <v>24</v>
      </c>
      <c r="G22" s="60">
        <v>3</v>
      </c>
    </row>
    <row r="23" spans="1:7" ht="18.75" customHeight="1" x14ac:dyDescent="0.35">
      <c r="A23" s="78">
        <f>A24-5/Config!A1</f>
        <v>0.69583333333333341</v>
      </c>
      <c r="B23" s="66"/>
      <c r="C23" s="11" t="s">
        <v>35</v>
      </c>
      <c r="E23" s="19" t="s">
        <v>36</v>
      </c>
      <c r="F23" s="19" t="s">
        <v>37</v>
      </c>
      <c r="G23" s="60">
        <v>3</v>
      </c>
    </row>
    <row r="24" spans="1:7" ht="18.75" customHeight="1" x14ac:dyDescent="0.35">
      <c r="A24" s="78">
        <f>A25-15/Config!A1</f>
        <v>0.69930555555555562</v>
      </c>
      <c r="B24" s="66"/>
      <c r="C24" s="11" t="s">
        <v>38</v>
      </c>
      <c r="E24" s="19" t="s">
        <v>32</v>
      </c>
      <c r="F24" s="19" t="s">
        <v>37</v>
      </c>
      <c r="G24" s="60">
        <v>3</v>
      </c>
    </row>
    <row r="25" spans="1:7" ht="18.75" customHeight="1" x14ac:dyDescent="0.35">
      <c r="A25" s="78">
        <f>A26-5/Config!A1</f>
        <v>0.70972222222222225</v>
      </c>
      <c r="B25" s="66"/>
      <c r="C25" s="11" t="s">
        <v>51</v>
      </c>
      <c r="E25" s="19" t="s">
        <v>26</v>
      </c>
      <c r="F25" s="19" t="s">
        <v>37</v>
      </c>
      <c r="G25" s="60">
        <v>3</v>
      </c>
    </row>
    <row r="26" spans="1:7" ht="18.75" customHeight="1" x14ac:dyDescent="0.35">
      <c r="A26" s="78">
        <f>A27</f>
        <v>0.71319444444444446</v>
      </c>
      <c r="B26" s="66"/>
      <c r="C26" s="11" t="s">
        <v>52</v>
      </c>
      <c r="E26" s="19" t="s">
        <v>26</v>
      </c>
      <c r="F26" s="19" t="s">
        <v>37</v>
      </c>
      <c r="G26" s="60">
        <v>3</v>
      </c>
    </row>
    <row r="27" spans="1:7" ht="18.75" customHeight="1" x14ac:dyDescent="0.35">
      <c r="A27" s="78">
        <f>A28-2/Config!A1</f>
        <v>0.71319444444444446</v>
      </c>
      <c r="B27" s="66"/>
      <c r="C27" s="11" t="s">
        <v>53</v>
      </c>
      <c r="E27" s="19" t="s">
        <v>26</v>
      </c>
      <c r="F27" s="19" t="s">
        <v>37</v>
      </c>
      <c r="G27" s="60">
        <v>3</v>
      </c>
    </row>
    <row r="28" spans="1:7" ht="18.75" customHeight="1" x14ac:dyDescent="0.35">
      <c r="A28" s="78">
        <f>A29-2/Config!A1</f>
        <v>0.71458333333333335</v>
      </c>
      <c r="B28" s="66"/>
      <c r="C28" s="11" t="s">
        <v>54</v>
      </c>
      <c r="E28" s="19" t="s">
        <v>26</v>
      </c>
      <c r="F28" s="19" t="s">
        <v>37</v>
      </c>
      <c r="G28" s="60">
        <v>3</v>
      </c>
    </row>
    <row r="29" spans="1:7" ht="18.75" customHeight="1" x14ac:dyDescent="0.35">
      <c r="A29" s="78">
        <f>A30-4/Config!A1</f>
        <v>0.71597222222222223</v>
      </c>
      <c r="B29" s="66"/>
      <c r="C29" s="11" t="s">
        <v>55</v>
      </c>
      <c r="E29" s="19" t="s">
        <v>26</v>
      </c>
      <c r="F29" s="19" t="s">
        <v>37</v>
      </c>
      <c r="G29" s="60">
        <v>3</v>
      </c>
    </row>
    <row r="30" spans="1:7" ht="18.75" customHeight="1" x14ac:dyDescent="0.35">
      <c r="A30" s="12">
        <v>0.71875</v>
      </c>
      <c r="B30" s="13">
        <f>A30+Config!C18</f>
        <v>0.74305555555555558</v>
      </c>
      <c r="C30" s="14" t="s">
        <v>11</v>
      </c>
      <c r="D30" s="13"/>
      <c r="E30" s="19" t="s">
        <v>50</v>
      </c>
      <c r="F30" s="19" t="s">
        <v>37</v>
      </c>
      <c r="G30" s="60">
        <v>3</v>
      </c>
    </row>
    <row r="31" spans="1:7" ht="18.75" customHeight="1" x14ac:dyDescent="0.35">
      <c r="A31" s="5">
        <v>0.74305555555555558</v>
      </c>
      <c r="B31" s="6">
        <f>A31+20/Config!A1</f>
        <v>0.75694444444444442</v>
      </c>
      <c r="C31" s="11" t="s">
        <v>40</v>
      </c>
      <c r="E31" s="19" t="s">
        <v>28</v>
      </c>
      <c r="F31" s="19" t="s">
        <v>24</v>
      </c>
      <c r="G31" s="60">
        <v>3</v>
      </c>
    </row>
    <row r="32" spans="1:7" ht="18.75" customHeight="1" x14ac:dyDescent="0.35">
      <c r="A32" s="5">
        <v>0.78333333333333333</v>
      </c>
      <c r="B32" s="6">
        <v>0.82499999999999996</v>
      </c>
      <c r="C32" s="11" t="s">
        <v>57</v>
      </c>
      <c r="E32" s="19" t="s">
        <v>49</v>
      </c>
      <c r="F32" s="19" t="s">
        <v>24</v>
      </c>
      <c r="G32" s="60">
        <v>3</v>
      </c>
    </row>
    <row r="33" spans="1:7" ht="18.75" customHeight="1" x14ac:dyDescent="0.35">
      <c r="A33" s="79">
        <v>0.83333333333333337</v>
      </c>
      <c r="B33" s="80"/>
      <c r="C33" s="15" t="s">
        <v>46</v>
      </c>
      <c r="E33" s="19" t="s">
        <v>39</v>
      </c>
      <c r="F33" s="19" t="s">
        <v>37</v>
      </c>
      <c r="G33" s="60">
        <v>3</v>
      </c>
    </row>
    <row r="34" spans="1:7" ht="18.75" customHeight="1" x14ac:dyDescent="0.35">
      <c r="A34" s="81"/>
      <c r="B34" s="81"/>
      <c r="C34" s="81"/>
      <c r="F34" s="19"/>
    </row>
    <row r="35" spans="1:7" ht="18.75" customHeight="1" x14ac:dyDescent="0.35">
      <c r="A35" s="75" t="s">
        <v>58</v>
      </c>
      <c r="B35" s="76"/>
      <c r="C35" s="29"/>
      <c r="D35" s="30"/>
      <c r="E35" s="19" t="s">
        <v>39</v>
      </c>
      <c r="F35" s="19" t="s">
        <v>24</v>
      </c>
      <c r="G35" s="60">
        <v>4</v>
      </c>
    </row>
    <row r="36" spans="1:7" ht="18.75" customHeight="1" x14ac:dyDescent="0.35">
      <c r="A36" s="77">
        <f>A42-90/Config!A1-Config!C3</f>
        <v>0.30208333333333331</v>
      </c>
      <c r="B36" s="74"/>
      <c r="C36" s="31" t="s">
        <v>30</v>
      </c>
      <c r="E36" s="19" t="s">
        <v>26</v>
      </c>
      <c r="F36" s="19" t="s">
        <v>24</v>
      </c>
      <c r="G36" s="60">
        <v>4</v>
      </c>
    </row>
    <row r="37" spans="1:7" ht="18.75" customHeight="1" x14ac:dyDescent="0.35">
      <c r="A37" s="78">
        <f>A38-Config!C3</f>
        <v>0.32291666666666663</v>
      </c>
      <c r="B37" s="66"/>
      <c r="C37" s="11" t="s">
        <v>31</v>
      </c>
      <c r="E37" s="19" t="s">
        <v>32</v>
      </c>
      <c r="F37" s="19" t="s">
        <v>24</v>
      </c>
      <c r="G37" s="60">
        <v>4</v>
      </c>
    </row>
    <row r="38" spans="1:7" ht="18.75" customHeight="1" x14ac:dyDescent="0.35">
      <c r="A38" s="78">
        <f>A42-60/Config!A1</f>
        <v>0.33333333333333331</v>
      </c>
      <c r="B38" s="66"/>
      <c r="C38" s="32" t="s">
        <v>33</v>
      </c>
      <c r="D38" s="33"/>
      <c r="E38" s="19" t="s">
        <v>32</v>
      </c>
      <c r="F38" s="19" t="s">
        <v>24</v>
      </c>
      <c r="G38" s="60">
        <v>4</v>
      </c>
    </row>
    <row r="39" spans="1:7" ht="18.75" customHeight="1" x14ac:dyDescent="0.35">
      <c r="A39" s="5"/>
      <c r="B39" s="6"/>
      <c r="C39" s="11" t="s">
        <v>48</v>
      </c>
      <c r="E39" s="19" t="s">
        <v>49</v>
      </c>
      <c r="F39" s="19" t="s">
        <v>24</v>
      </c>
      <c r="G39" s="60">
        <v>4</v>
      </c>
    </row>
    <row r="40" spans="1:7" ht="18.75" customHeight="1" x14ac:dyDescent="0.35">
      <c r="A40" s="78">
        <f>A42-5/Config!A1</f>
        <v>0.37152777777777779</v>
      </c>
      <c r="B40" s="66"/>
      <c r="C40" s="11" t="s">
        <v>35</v>
      </c>
      <c r="E40" s="19" t="s">
        <v>36</v>
      </c>
      <c r="F40" s="19" t="s">
        <v>37</v>
      </c>
      <c r="G40" s="60">
        <v>4</v>
      </c>
    </row>
    <row r="41" spans="1:7" ht="18.75" customHeight="1" x14ac:dyDescent="0.35">
      <c r="A41" s="78">
        <f>A42-15/Config!A1</f>
        <v>0.36458333333333331</v>
      </c>
      <c r="B41" s="66"/>
      <c r="C41" s="11" t="s">
        <v>38</v>
      </c>
      <c r="E41" s="19" t="s">
        <v>32</v>
      </c>
      <c r="F41" s="19" t="s">
        <v>37</v>
      </c>
      <c r="G41" s="60">
        <v>4</v>
      </c>
    </row>
    <row r="42" spans="1:7" ht="18.75" customHeight="1" x14ac:dyDescent="0.35">
      <c r="A42" s="12">
        <f>Config!B20</f>
        <v>0.375</v>
      </c>
      <c r="B42" s="13">
        <f>A42+20/Config!A1</f>
        <v>0.3888888888888889</v>
      </c>
      <c r="C42" s="14" t="s">
        <v>13</v>
      </c>
      <c r="D42" s="13">
        <f>A51-B42</f>
        <v>0.14930555555555552</v>
      </c>
      <c r="E42" s="19" t="s">
        <v>50</v>
      </c>
      <c r="F42" s="19" t="s">
        <v>37</v>
      </c>
      <c r="G42" s="60">
        <v>4</v>
      </c>
    </row>
    <row r="43" spans="1:7" ht="18.75" customHeight="1" x14ac:dyDescent="0.35">
      <c r="A43" s="5">
        <v>0.39583333333333331</v>
      </c>
      <c r="B43" s="6">
        <v>0.40972222222222221</v>
      </c>
      <c r="C43" s="11" t="s">
        <v>40</v>
      </c>
      <c r="E43" s="19" t="s">
        <v>28</v>
      </c>
      <c r="F43" s="19" t="s">
        <v>24</v>
      </c>
      <c r="G43" s="60">
        <v>4</v>
      </c>
    </row>
    <row r="44" spans="1:7" ht="18.75" customHeight="1" x14ac:dyDescent="0.35">
      <c r="A44" s="78">
        <f>A45-5/Config!A1</f>
        <v>0.51527777777777783</v>
      </c>
      <c r="B44" s="66"/>
      <c r="C44" s="11" t="s">
        <v>35</v>
      </c>
      <c r="E44" s="19" t="s">
        <v>36</v>
      </c>
      <c r="F44" s="19" t="s">
        <v>37</v>
      </c>
      <c r="G44" s="60">
        <v>4</v>
      </c>
    </row>
    <row r="45" spans="1:7" ht="18.75" customHeight="1" x14ac:dyDescent="0.35">
      <c r="A45" s="78">
        <f>A46-15/Config!A1</f>
        <v>0.51875000000000004</v>
      </c>
      <c r="B45" s="66"/>
      <c r="C45" s="11" t="s">
        <v>38</v>
      </c>
      <c r="E45" s="19" t="s">
        <v>32</v>
      </c>
      <c r="F45" s="19" t="s">
        <v>37</v>
      </c>
      <c r="G45" s="60">
        <v>4</v>
      </c>
    </row>
    <row r="46" spans="1:7" ht="18.75" customHeight="1" x14ac:dyDescent="0.35">
      <c r="A46" s="78">
        <f>A47-5/Config!A1</f>
        <v>0.52916666666666667</v>
      </c>
      <c r="B46" s="66"/>
      <c r="C46" s="11" t="s">
        <v>51</v>
      </c>
      <c r="E46" s="19" t="s">
        <v>26</v>
      </c>
      <c r="F46" s="19" t="s">
        <v>37</v>
      </c>
      <c r="G46" s="60">
        <v>4</v>
      </c>
    </row>
    <row r="47" spans="1:7" ht="18.75" customHeight="1" x14ac:dyDescent="0.35">
      <c r="A47" s="78">
        <f>A48</f>
        <v>0.53263888888888888</v>
      </c>
      <c r="B47" s="66"/>
      <c r="C47" s="11" t="s">
        <v>52</v>
      </c>
      <c r="E47" s="19" t="s">
        <v>26</v>
      </c>
      <c r="F47" s="19" t="s">
        <v>37</v>
      </c>
      <c r="G47" s="60">
        <v>4</v>
      </c>
    </row>
    <row r="48" spans="1:7" ht="18.75" customHeight="1" x14ac:dyDescent="0.35">
      <c r="A48" s="78">
        <f>A49-2/Config!A1</f>
        <v>0.53263888888888888</v>
      </c>
      <c r="B48" s="66"/>
      <c r="C48" s="11" t="s">
        <v>53</v>
      </c>
      <c r="E48" s="19" t="s">
        <v>26</v>
      </c>
      <c r="F48" s="19" t="s">
        <v>37</v>
      </c>
      <c r="G48" s="60">
        <v>4</v>
      </c>
    </row>
    <row r="49" spans="1:10" ht="18.75" customHeight="1" x14ac:dyDescent="0.35">
      <c r="A49" s="78">
        <f>A50-2/Config!A1</f>
        <v>0.53402777777777777</v>
      </c>
      <c r="B49" s="66"/>
      <c r="C49" s="11" t="s">
        <v>54</v>
      </c>
      <c r="E49" s="19" t="s">
        <v>26</v>
      </c>
      <c r="F49" s="19" t="s">
        <v>37</v>
      </c>
      <c r="G49" s="60">
        <v>4</v>
      </c>
    </row>
    <row r="50" spans="1:10" ht="18.75" customHeight="1" x14ac:dyDescent="0.35">
      <c r="A50" s="78">
        <f>A51-4/Config!A1</f>
        <v>0.53541666666666665</v>
      </c>
      <c r="B50" s="66"/>
      <c r="C50" s="11" t="s">
        <v>55</v>
      </c>
      <c r="E50" s="19" t="s">
        <v>26</v>
      </c>
      <c r="F50" s="19" t="s">
        <v>37</v>
      </c>
      <c r="G50" s="60">
        <v>4</v>
      </c>
      <c r="J50" s="59"/>
    </row>
    <row r="51" spans="1:10" ht="18.75" customHeight="1" x14ac:dyDescent="0.35">
      <c r="A51" s="12">
        <f>Config!B21</f>
        <v>0.53819444444444442</v>
      </c>
      <c r="B51" s="13">
        <f>A51+Config!C21</f>
        <v>0.5625</v>
      </c>
      <c r="C51" s="14" t="s">
        <v>14</v>
      </c>
      <c r="D51" s="13"/>
      <c r="E51" s="19" t="s">
        <v>50</v>
      </c>
      <c r="F51" s="19" t="s">
        <v>37</v>
      </c>
      <c r="G51" s="60">
        <v>4</v>
      </c>
    </row>
    <row r="52" spans="1:10" ht="18.75" customHeight="1" x14ac:dyDescent="0.35">
      <c r="A52" s="5">
        <f>B51</f>
        <v>0.5625</v>
      </c>
      <c r="B52" s="6">
        <f>A52+25/Config!A1</f>
        <v>0.57986111111111116</v>
      </c>
      <c r="C52" s="11" t="s">
        <v>40</v>
      </c>
      <c r="E52" s="19" t="s">
        <v>28</v>
      </c>
      <c r="F52" s="19" t="s">
        <v>24</v>
      </c>
      <c r="G52" s="60">
        <v>4</v>
      </c>
    </row>
    <row r="53" spans="1:10" ht="18.75" customHeight="1" x14ac:dyDescent="0.35">
      <c r="A53" s="78"/>
      <c r="B53" s="66"/>
      <c r="C53" s="11" t="s">
        <v>56</v>
      </c>
      <c r="E53" s="19" t="s">
        <v>32</v>
      </c>
      <c r="F53" s="19" t="s">
        <v>24</v>
      </c>
      <c r="G53" s="60">
        <v>4</v>
      </c>
    </row>
    <row r="54" spans="1:10" ht="18.75" customHeight="1" x14ac:dyDescent="0.35">
      <c r="A54" s="79"/>
      <c r="B54" s="80"/>
      <c r="C54" s="15" t="s">
        <v>27</v>
      </c>
      <c r="E54" s="19" t="s">
        <v>26</v>
      </c>
      <c r="F54" s="19" t="s">
        <v>24</v>
      </c>
      <c r="G54" s="60">
        <v>4</v>
      </c>
    </row>
    <row r="55" spans="1:10" ht="18.75" customHeight="1" x14ac:dyDescent="0.35"/>
    <row r="56" spans="1:10" ht="18.75" customHeight="1" x14ac:dyDescent="0.35"/>
    <row r="57" spans="1:10" ht="18.75" customHeight="1" x14ac:dyDescent="0.35"/>
    <row r="58" spans="1:10" ht="18.75" customHeight="1" x14ac:dyDescent="0.35"/>
    <row r="59" spans="1:10" ht="18.75" customHeight="1" x14ac:dyDescent="0.35"/>
    <row r="60" spans="1:10" ht="18.75" customHeight="1" x14ac:dyDescent="0.35"/>
    <row r="61" spans="1:10" ht="18.75" customHeight="1" x14ac:dyDescent="0.35"/>
    <row r="62" spans="1:10" ht="18.75" customHeight="1" x14ac:dyDescent="0.35"/>
    <row r="63" spans="1:10" ht="18.75" customHeight="1" x14ac:dyDescent="0.35"/>
    <row r="64" spans="1:10" ht="18.75" customHeight="1" x14ac:dyDescent="0.35"/>
    <row r="65" ht="18.75" customHeight="1" x14ac:dyDescent="0.35"/>
    <row r="66" ht="18.75" customHeight="1" x14ac:dyDescent="0.35"/>
  </sheetData>
  <mergeCells count="39">
    <mergeCell ref="A50:B50"/>
    <mergeCell ref="A53:B53"/>
    <mergeCell ref="A54:B54"/>
    <mergeCell ref="A34:C34"/>
    <mergeCell ref="A45:B45"/>
    <mergeCell ref="A46:B46"/>
    <mergeCell ref="A47:B47"/>
    <mergeCell ref="A48:B48"/>
    <mergeCell ref="A49:B49"/>
    <mergeCell ref="A37:B37"/>
    <mergeCell ref="A38:B38"/>
    <mergeCell ref="A40:B40"/>
    <mergeCell ref="A41:B41"/>
    <mergeCell ref="A44:B44"/>
    <mergeCell ref="A28:B28"/>
    <mergeCell ref="A29:B29"/>
    <mergeCell ref="A33:B33"/>
    <mergeCell ref="A35:B35"/>
    <mergeCell ref="A36:B36"/>
    <mergeCell ref="A23:B23"/>
    <mergeCell ref="A24:B24"/>
    <mergeCell ref="A25:B25"/>
    <mergeCell ref="A26:B26"/>
    <mergeCell ref="A27:B27"/>
    <mergeCell ref="A15:B15"/>
    <mergeCell ref="A16:B16"/>
    <mergeCell ref="A17:B17"/>
    <mergeCell ref="A21:B21"/>
    <mergeCell ref="A22:B22"/>
    <mergeCell ref="A8:B8"/>
    <mergeCell ref="A11:B11"/>
    <mergeCell ref="A12:B12"/>
    <mergeCell ref="A13:B13"/>
    <mergeCell ref="A14:B14"/>
    <mergeCell ref="A2:B2"/>
    <mergeCell ref="A3:B3"/>
    <mergeCell ref="A4:B4"/>
    <mergeCell ref="A5:B5"/>
    <mergeCell ref="A7:B7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7fc1e7-de05-4162-9649-a555f45ec3cd">
      <Terms xmlns="http://schemas.microsoft.com/office/infopath/2007/PartnerControls"/>
    </lcf76f155ced4ddcb4097134ff3c332f>
    <TaxCatchAll xmlns="994f100a-7a19-4f9e-bbed-5aa004e1ab8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930D4C159EB46B358B33AD8477FDA" ma:contentTypeVersion="15" ma:contentTypeDescription="Create a new document." ma:contentTypeScope="" ma:versionID="3c4c2180bf00b429b0ab9d486916561f">
  <xsd:schema xmlns:xsd="http://www.w3.org/2001/XMLSchema" xmlns:xs="http://www.w3.org/2001/XMLSchema" xmlns:p="http://schemas.microsoft.com/office/2006/metadata/properties" xmlns:ns2="a67fc1e7-de05-4162-9649-a555f45ec3cd" xmlns:ns3="994f100a-7a19-4f9e-bbed-5aa004e1ab89" targetNamespace="http://schemas.microsoft.com/office/2006/metadata/properties" ma:root="true" ma:fieldsID="a40dba1a21fd5d96fd948ae56f5d7db6" ns2:_="" ns3:_="">
    <xsd:import namespace="a67fc1e7-de05-4162-9649-a555f45ec3cd"/>
    <xsd:import namespace="994f100a-7a19-4f9e-bbed-5aa004e1a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fc1e7-de05-4162-9649-a555f45ec3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6281382-f9a9-4041-bb05-bb48a7879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f100a-7a19-4f9e-bbed-5aa004e1ab8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5d0d8a8-99cd-46ce-8796-c2467a204654}" ma:internalName="TaxCatchAll" ma:showField="CatchAllData" ma:web="994f100a-7a19-4f9e-bbed-5aa004e1a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5711D-C2BE-4C00-A7B3-F07CA5970A35}">
  <ds:schemaRefs>
    <ds:schemaRef ds:uri="http://schemas.microsoft.com/office/2006/metadata/properties"/>
    <ds:schemaRef ds:uri="http://schemas.microsoft.com/office/infopath/2007/PartnerControls"/>
    <ds:schemaRef ds:uri="a67fc1e7-de05-4162-9649-a555f45ec3cd"/>
    <ds:schemaRef ds:uri="994f100a-7a19-4f9e-bbed-5aa004e1ab89"/>
  </ds:schemaRefs>
</ds:datastoreItem>
</file>

<file path=customXml/itemProps2.xml><?xml version="1.0" encoding="utf-8"?>
<ds:datastoreItem xmlns:ds="http://schemas.openxmlformats.org/officeDocument/2006/customXml" ds:itemID="{765950E4-FC9C-41BE-965D-6BC83C759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592AC6-EA20-4C31-AAEA-2A7D95719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Config</vt:lpstr>
      <vt:lpstr>Day 1&amp;2</vt:lpstr>
      <vt:lpstr>Day 3&amp;4</vt:lpstr>
      <vt:lpstr>'Day 1&amp;2'!_Hlk104115258</vt:lpstr>
      <vt:lpstr>'Day 1&amp;2'!_Hlk189576029</vt:lpstr>
      <vt:lpstr>'Day 1&amp;2'!_Hlk189586307</vt:lpstr>
      <vt:lpstr>'Day 1&amp;2'!_Hlk48326275</vt:lpstr>
      <vt:lpstr>'Day 1&amp;2'!_Hlk82600211</vt:lpstr>
      <vt:lpstr>'Day 1&amp;2'!Print_Area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</dc:creator>
  <cp:keywords/>
  <dc:description/>
  <cp:lastModifiedBy>Data</cp:lastModifiedBy>
  <cp:revision/>
  <dcterms:created xsi:type="dcterms:W3CDTF">2025-02-13T06:18:33Z</dcterms:created>
  <dcterms:modified xsi:type="dcterms:W3CDTF">2025-03-29T06:26:12Z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0x01010009C930D4C159EB46B358B33AD8477FDA</vt:lpwstr>
  </property>
  <property fmtid="{D5CDD505-2E9C-101B-9397-08002B2CF9AE}" pid="3" name="MediaServiceImageTags">
    <vt:lpwstr/>
  </property>
</Properties>
</file>