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 1 - Launch 3" sheetId="1" r:id="rId4"/>
    <sheet state="visible" name="Code 2 -  Launch 3" sheetId="2" r:id="rId5"/>
    <sheet state="visible" name="Launch 1" sheetId="3" r:id="rId6"/>
    <sheet state="visible" name="Mission Checklist and Stats" sheetId="4" r:id="rId7"/>
  </sheets>
  <definedNames>
    <definedName name="Launch1_MaxPoints">'Mission Checklist and Stats'!$H$7</definedName>
    <definedName name="Launch1_Missions">'Mission Checklist and Stats'!$C$2:$G$2</definedName>
  </definedNames>
  <calcPr/>
</workbook>
</file>

<file path=xl/sharedStrings.xml><?xml version="1.0" encoding="utf-8"?>
<sst xmlns="http://schemas.openxmlformats.org/spreadsheetml/2006/main" count="263" uniqueCount="106">
  <si>
    <t>Launches</t>
  </si>
  <si>
    <t>Launch 1</t>
  </si>
  <si>
    <t>Launch 2</t>
  </si>
  <si>
    <t>Launch 3</t>
  </si>
  <si>
    <t>Launch 4</t>
  </si>
  <si>
    <t>Launch 5</t>
  </si>
  <si>
    <t>Launch 6</t>
  </si>
  <si>
    <t>Launch 7</t>
  </si>
  <si>
    <t>Launch 8</t>
  </si>
  <si>
    <t>Launch 9</t>
  </si>
  <si>
    <t>Launch 10</t>
  </si>
  <si>
    <t>Launch 11</t>
  </si>
  <si>
    <t>Launch 12</t>
  </si>
  <si>
    <t>Launch 13</t>
  </si>
  <si>
    <t>Launch 14</t>
  </si>
  <si>
    <t>Launch 15</t>
  </si>
  <si>
    <t>Launch 16</t>
  </si>
  <si>
    <t>Launch 17</t>
  </si>
  <si>
    <t>Launch 18</t>
  </si>
  <si>
    <t>Launch 19</t>
  </si>
  <si>
    <t>Launch 20</t>
  </si>
  <si>
    <t>Launch 21</t>
  </si>
  <si>
    <t>Launch 22</t>
  </si>
  <si>
    <t>Launch 23</t>
  </si>
  <si>
    <t>Launch 24</t>
  </si>
  <si>
    <t>Launch 25</t>
  </si>
  <si>
    <t>Hydroelectric Dam:</t>
  </si>
  <si>
    <t>Hydroelectric Dam - Success - 20</t>
  </si>
  <si>
    <t>Hydroelectric Dam - Time</t>
  </si>
  <si>
    <t>Innovation Project Model:</t>
  </si>
  <si>
    <t>Innovation Project Model - Success - 10</t>
  </si>
  <si>
    <t>Innovation Project Model - Time</t>
  </si>
  <si>
    <t>Power Plant:</t>
  </si>
  <si>
    <t>Power Plant - Success - 15 - 5 each</t>
  </si>
  <si>
    <t xml:space="preserve">Power Plant - Time </t>
  </si>
  <si>
    <t>None</t>
  </si>
  <si>
    <t>Power Plant - Bonus - 10</t>
  </si>
  <si>
    <t>Stats:</t>
  </si>
  <si>
    <t>Time Back</t>
  </si>
  <si>
    <t>Total Time</t>
  </si>
  <si>
    <t>Total Points</t>
  </si>
  <si>
    <t>Success Rate</t>
  </si>
  <si>
    <t>Full Completion</t>
  </si>
  <si>
    <t>Notes:</t>
  </si>
  <si>
    <t>Didn't do Power Plant</t>
  </si>
  <si>
    <t>Got stuck on Water Dam</t>
  </si>
  <si>
    <t>Got a bit stuck and only got the Right energy cell unit out.</t>
  </si>
  <si>
    <t>Perfect Run</t>
  </si>
  <si>
    <t>Lifted the first ring on poerplant but couldn't press the second ring down.</t>
  </si>
  <si>
    <t>Average Points</t>
  </si>
  <si>
    <t xml:space="preserve">Average Points Converted </t>
  </si>
  <si>
    <t>Average Time</t>
  </si>
  <si>
    <t>Success Rate (Full Launch Completion)</t>
  </si>
  <si>
    <t xml:space="preserve">Launches: </t>
  </si>
  <si>
    <t>Mission:</t>
  </si>
  <si>
    <t>Hydroelectric Dam</t>
  </si>
  <si>
    <t>Innovation Project Model</t>
  </si>
  <si>
    <t>Power Plant</t>
  </si>
  <si>
    <t>Total</t>
  </si>
  <si>
    <t xml:space="preserve">Points: </t>
  </si>
  <si>
    <t xml:space="preserve">Description: </t>
  </si>
  <si>
    <t>If energy cell unit is not touching Water Dam.</t>
  </si>
  <si>
    <t>If Innovation Project Model is partly inside Hydrogen Plant area.</t>
  </si>
  <si>
    <t>If energy cell unit is no longer touching Power Plant (5 each).</t>
  </si>
  <si>
    <t xml:space="preserve">Bonus: </t>
  </si>
  <si>
    <t>If all three energy cell units are not touching Power Plant.</t>
  </si>
  <si>
    <t>Total:</t>
  </si>
  <si>
    <t>Perfect Run - Got Stuck on Power Plant - Adjusted With Code</t>
  </si>
  <si>
    <t>Watch Tevelvision:</t>
  </si>
  <si>
    <t>Watch Tevelvision - Success - 10</t>
  </si>
  <si>
    <t>Watch Television - Time</t>
  </si>
  <si>
    <t>Watch Tevelvision - Bonus - 10</t>
  </si>
  <si>
    <t>Wind Turbine:</t>
  </si>
  <si>
    <t>Wind Turbine - Success - 30</t>
  </si>
  <si>
    <t>Wind Turbine - Time</t>
  </si>
  <si>
    <t>Dinosuar Toy:</t>
  </si>
  <si>
    <t>Watch Tevelvision - Bonus - 20</t>
  </si>
  <si>
    <t>Average Success Rate</t>
  </si>
  <si>
    <t>Watch Television</t>
  </si>
  <si>
    <t>Wind Turbine</t>
  </si>
  <si>
    <t>Hybrid Car</t>
  </si>
  <si>
    <t>Recharable Battery</t>
  </si>
  <si>
    <t>Dinosaur Toy</t>
  </si>
  <si>
    <t>If Tevevision is completly upright</t>
  </si>
  <si>
    <t>If energy cell unit is not touching the Wind Turbine (10 points each).</t>
  </si>
  <si>
    <t>If car is no longer touching the ramp.</t>
  </si>
  <si>
    <t>If an energy cell unit is completly in the target area (Max of 3).</t>
  </si>
  <si>
    <t>If Dinosaur completely in Left Home Area.</t>
  </si>
  <si>
    <t>If energy cell unit is completly in the green area.</t>
  </si>
  <si>
    <t>If hybrid unit isinside the hybrid car.</t>
  </si>
  <si>
    <t>If Recharable Battery inside and lid is closed.</t>
  </si>
  <si>
    <t>Rechargable Battery</t>
  </si>
  <si>
    <t>Oil Platform</t>
  </si>
  <si>
    <t>Solar Farm</t>
  </si>
  <si>
    <t>Power-to-X</t>
  </si>
  <si>
    <t>Smart Grid</t>
  </si>
  <si>
    <t>All</t>
  </si>
  <si>
    <t>If fuel unit is inside fuel truck (5 each)</t>
  </si>
  <si>
    <t>If energy cell unit is full outside starting circle (5 each)</t>
  </si>
  <si>
    <t>If energy cell is fully in hydrogen plant area (max of 3).</t>
  </si>
  <si>
    <t>If Smart Grid is completly raised.</t>
  </si>
  <si>
    <t>If fuel truck is partly over the fueling area.</t>
  </si>
  <si>
    <t>If all 3 energy units are out of their starting cirlces.</t>
  </si>
  <si>
    <t>If other team's smart grid is fully raised.</t>
  </si>
  <si>
    <t>260 RAW</t>
  </si>
  <si>
    <t>Points Earned: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</si>
</sst>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4.0"/>
      <color theme="1"/>
      <name val="Lexend"/>
    </font>
    <font>
      <sz val="14.0"/>
      <color rgb="FF000000"/>
      <name val="Lexend"/>
    </font>
    <font>
      <b/>
      <sz val="14.0"/>
      <color theme="1"/>
      <name val="Lexend"/>
    </font>
    <font/>
    <font>
      <sz val="14.0"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E8F0FE"/>
        <bgColor rgb="FFE8F0FE"/>
      </patternFill>
    </fill>
  </fills>
  <borders count="16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horizontal="center" readingOrder="0"/>
    </xf>
    <xf borderId="3" fillId="3" fontId="2" numFmtId="49" xfId="0" applyAlignment="1" applyBorder="1" applyFill="1" applyFont="1" applyNumberFormat="1">
      <alignment horizontal="center" readingOrder="0"/>
    </xf>
    <xf borderId="2" fillId="3" fontId="1" numFmtId="49" xfId="0" applyAlignment="1" applyBorder="1" applyFont="1" applyNumberFormat="1">
      <alignment readingOrder="0"/>
    </xf>
    <xf borderId="3" fillId="2" fontId="1" numFmtId="49" xfId="0" applyAlignment="1" applyBorder="1" applyFont="1" applyNumberFormat="1">
      <alignment readingOrder="0"/>
    </xf>
    <xf borderId="2" fillId="2" fontId="1" numFmtId="1" xfId="0" applyAlignment="1" applyBorder="1" applyFont="1" applyNumberFormat="1">
      <alignment readingOrder="0"/>
    </xf>
    <xf borderId="3" fillId="3" fontId="1" numFmtId="49" xfId="0" applyAlignment="1" applyBorder="1" applyFont="1" applyNumberFormat="1">
      <alignment readingOrder="0"/>
    </xf>
    <xf borderId="2" fillId="3" fontId="1" numFmtId="2" xfId="0" applyAlignment="1" applyBorder="1" applyFont="1" applyNumberFormat="1">
      <alignment readingOrder="0"/>
    </xf>
    <xf borderId="2" fillId="3" fontId="1" numFmtId="1" xfId="0" applyAlignment="1" applyBorder="1" applyFont="1" applyNumberFormat="1">
      <alignment readingOrder="0"/>
    </xf>
    <xf borderId="2" fillId="2" fontId="1" numFmtId="2" xfId="0" applyAlignment="1" applyBorder="1" applyFont="1" applyNumberFormat="1">
      <alignment readingOrder="0"/>
    </xf>
    <xf borderId="4" fillId="4" fontId="1" numFmtId="49" xfId="0" applyAlignment="1" applyBorder="1" applyFill="1" applyFont="1" applyNumberFormat="1">
      <alignment readingOrder="0" vertical="bottom"/>
    </xf>
    <xf borderId="3" fillId="4" fontId="1" numFmtId="4" xfId="0" applyAlignment="1" applyBorder="1" applyFont="1" applyNumberFormat="1">
      <alignment readingOrder="0" vertical="bottom"/>
    </xf>
    <xf borderId="2" fillId="2" fontId="1" numFmtId="4" xfId="0" applyAlignment="1" applyBorder="1" applyFont="1" applyNumberFormat="1">
      <alignment readingOrder="0"/>
    </xf>
    <xf borderId="5" fillId="3" fontId="1" numFmtId="2" xfId="0" applyAlignment="1" applyBorder="1" applyFont="1" applyNumberFormat="1">
      <alignment readingOrder="0"/>
    </xf>
    <xf borderId="1" fillId="2" fontId="1" numFmtId="1" xfId="0" applyAlignment="1" applyBorder="1" applyFont="1" applyNumberFormat="1">
      <alignment readingOrder="0"/>
    </xf>
    <xf borderId="0" fillId="2" fontId="1" numFmtId="1" xfId="0" applyAlignment="1" applyFont="1" applyNumberFormat="1">
      <alignment readingOrder="0"/>
    </xf>
    <xf borderId="6" fillId="2" fontId="1" numFmtId="10" xfId="0" applyAlignment="1" applyBorder="1" applyFont="1" applyNumberFormat="1">
      <alignment readingOrder="0"/>
    </xf>
    <xf borderId="3" fillId="2" fontId="1" numFmtId="0" xfId="0" applyAlignment="1" applyBorder="1" applyFont="1">
      <alignment readingOrder="0"/>
    </xf>
    <xf borderId="2" fillId="2" fontId="1" numFmtId="9" xfId="0" applyAlignment="1" applyBorder="1" applyFont="1" applyNumberFormat="1">
      <alignment readingOrder="0"/>
    </xf>
    <xf borderId="2" fillId="2" fontId="1" numFmtId="10" xfId="0" applyAlignment="1" applyBorder="1" applyFont="1" applyNumberFormat="1">
      <alignment readingOrder="0"/>
    </xf>
    <xf borderId="3" fillId="2" fontId="1" numFmtId="0" xfId="0" applyAlignment="1" applyBorder="1" applyFont="1">
      <alignment readingOrder="0" shrinkToFit="0" vertical="top" wrapText="1"/>
    </xf>
    <xf borderId="2" fillId="2" fontId="1" numFmtId="0" xfId="0" applyAlignment="1" applyBorder="1" applyFont="1">
      <alignment readingOrder="0" shrinkToFit="0" vertical="top" wrapText="1"/>
    </xf>
    <xf borderId="2" fillId="2" fontId="1" numFmtId="0" xfId="0" applyAlignment="1" applyBorder="1" applyFont="1">
      <alignment shrinkToFit="0" vertical="top" wrapText="1"/>
    </xf>
    <xf borderId="0" fillId="0" fontId="1" numFmtId="0" xfId="0" applyFont="1"/>
    <xf borderId="1" fillId="2" fontId="1" numFmtId="0" xfId="0" applyAlignment="1" applyBorder="1" applyFont="1">
      <alignment readingOrder="0" vertical="bottom"/>
    </xf>
    <xf borderId="1" fillId="2" fontId="1" numFmtId="4" xfId="0" applyAlignment="1" applyBorder="1" applyFont="1" applyNumberFormat="1">
      <alignment horizontal="center" vertical="bottom"/>
    </xf>
    <xf borderId="4" fillId="2" fontId="1" numFmtId="10" xfId="0" applyAlignment="1" applyBorder="1" applyFont="1" applyNumberFormat="1">
      <alignment horizontal="center" vertical="bottom"/>
    </xf>
    <xf borderId="4" fillId="2" fontId="1" numFmtId="4" xfId="0" applyAlignment="1" applyBorder="1" applyFont="1" applyNumberFormat="1">
      <alignment horizontal="center" vertical="bottom"/>
    </xf>
    <xf borderId="0" fillId="0" fontId="3" numFmtId="0" xfId="0" applyFont="1"/>
    <xf borderId="4" fillId="2" fontId="1" numFmtId="10" xfId="0" applyAlignment="1" applyBorder="1" applyFont="1" applyNumberFormat="1">
      <alignment horizontal="center" readingOrder="0" vertical="bottom"/>
    </xf>
    <xf borderId="1" fillId="2" fontId="1" numFmtId="1" xfId="0" applyAlignment="1" applyBorder="1" applyFont="1" applyNumberFormat="1">
      <alignment horizontal="left"/>
    </xf>
    <xf borderId="0" fillId="2" fontId="1" numFmtId="0" xfId="0" applyAlignment="1" applyFont="1">
      <alignment horizontal="center"/>
    </xf>
    <xf borderId="7" fillId="2" fontId="1" numFmtId="0" xfId="0" applyAlignment="1" applyBorder="1" applyFont="1">
      <alignment horizontal="center"/>
    </xf>
    <xf borderId="8" fillId="0" fontId="4" numFmtId="0" xfId="0" applyBorder="1" applyFont="1"/>
    <xf borderId="9" fillId="0" fontId="4" numFmtId="0" xfId="0" applyBorder="1" applyFont="1"/>
    <xf borderId="1" fillId="3" fontId="1" numFmtId="1" xfId="0" applyAlignment="1" applyBorder="1" applyFont="1" applyNumberFormat="1">
      <alignment horizontal="left"/>
    </xf>
    <xf borderId="0" fillId="3" fontId="1" numFmtId="0" xfId="0" applyAlignment="1" applyFont="1">
      <alignment horizontal="center"/>
    </xf>
    <xf borderId="10" fillId="3" fontId="1" numFmtId="0" xfId="0" applyAlignment="1" applyBorder="1" applyFont="1">
      <alignment horizontal="center" shrinkToFit="0" wrapText="1"/>
    </xf>
    <xf borderId="0" fillId="3" fontId="1" numFmtId="0" xfId="0" applyAlignment="1" applyFont="1">
      <alignment horizontal="center" shrinkToFit="0" wrapText="1"/>
    </xf>
    <xf borderId="11" fillId="3" fontId="1" numFmtId="0" xfId="0" applyAlignment="1" applyBorder="1" applyFont="1">
      <alignment horizontal="center" shrinkToFit="0" wrapText="1"/>
    </xf>
    <xf borderId="10" fillId="2" fontId="1" numFmtId="0" xfId="0" applyAlignment="1" applyBorder="1" applyFont="1">
      <alignment horizontal="center"/>
    </xf>
    <xf borderId="0" fillId="2" fontId="1" numFmtId="0" xfId="0" applyAlignment="1" applyFont="1">
      <alignment horizontal="center"/>
    </xf>
    <xf borderId="11" fillId="2" fontId="1" numFmtId="0" xfId="0" applyAlignment="1" applyBorder="1" applyFont="1">
      <alignment horizontal="center"/>
    </xf>
    <xf borderId="1" fillId="3" fontId="1" numFmtId="1" xfId="0" applyAlignment="1" applyBorder="1" applyFont="1" applyNumberFormat="1">
      <alignment horizontal="left" shrinkToFit="0" vertical="center" wrapText="1"/>
    </xf>
    <xf borderId="0" fillId="3" fontId="1" numFmtId="0" xfId="0" applyAlignment="1" applyFont="1">
      <alignment horizontal="center" shrinkToFit="0" vertical="center" wrapText="1"/>
    </xf>
    <xf borderId="10" fillId="3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2" fillId="2" fontId="1" numFmtId="1" xfId="0" applyAlignment="1" applyBorder="1" applyFont="1" applyNumberFormat="1">
      <alignment readingOrder="0"/>
    </xf>
    <xf borderId="2" fillId="3" fontId="1" numFmtId="1" xfId="0" applyAlignment="1" applyBorder="1" applyFont="1" applyNumberFormat="1">
      <alignment readingOrder="0"/>
    </xf>
    <xf borderId="6" fillId="4" fontId="5" numFmtId="1" xfId="0" applyAlignment="1" applyBorder="1" applyFont="1" applyNumberFormat="1">
      <alignment vertical="bottom"/>
    </xf>
    <xf borderId="3" fillId="4" fontId="1" numFmtId="49" xfId="0" applyAlignment="1" applyBorder="1" applyFont="1" applyNumberFormat="1">
      <alignment readingOrder="0" vertical="bottom"/>
    </xf>
    <xf borderId="3" fillId="2" fontId="1" numFmtId="49" xfId="0" applyAlignment="1" applyBorder="1" applyFont="1" applyNumberFormat="1">
      <alignment vertical="bottom"/>
    </xf>
    <xf borderId="11" fillId="4" fontId="1" numFmtId="49" xfId="0" applyAlignment="1" applyBorder="1" applyFont="1" applyNumberFormat="1">
      <alignment readingOrder="0" vertical="bottom"/>
    </xf>
    <xf borderId="2" fillId="2" fontId="1" numFmtId="49" xfId="0" applyAlignment="1" applyBorder="1" applyFont="1" applyNumberFormat="1">
      <alignment readingOrder="0"/>
    </xf>
    <xf borderId="1" fillId="3" fontId="1" numFmtId="49" xfId="0" applyAlignment="1" applyBorder="1" applyFont="1" applyNumberFormat="1">
      <alignment readingOrder="0"/>
    </xf>
    <xf borderId="2" fillId="3" fontId="1" numFmtId="49" xfId="0" applyAlignment="1" applyBorder="1" applyFont="1" applyNumberFormat="1">
      <alignment readingOrder="0"/>
    </xf>
    <xf borderId="13" fillId="2" fontId="1" numFmtId="1" xfId="0" applyAlignment="1" applyBorder="1" applyFont="1" applyNumberFormat="1">
      <alignment readingOrder="0"/>
    </xf>
    <xf borderId="0" fillId="2" fontId="1" numFmtId="1" xfId="0" applyAlignment="1" applyFont="1" applyNumberFormat="1">
      <alignment readingOrder="0"/>
    </xf>
    <xf borderId="3" fillId="2" fontId="1" numFmtId="0" xfId="0" applyAlignment="1" applyBorder="1" applyFont="1">
      <alignment readingOrder="0" vertical="top"/>
    </xf>
    <xf borderId="2" fillId="2" fontId="1" numFmtId="0" xfId="0" applyAlignment="1" applyBorder="1" applyFont="1">
      <alignment readingOrder="0"/>
    </xf>
    <xf borderId="2" fillId="2" fontId="1" numFmtId="0" xfId="0" applyBorder="1" applyFont="1"/>
    <xf borderId="1" fillId="2" fontId="1" numFmtId="49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/>
    </xf>
    <xf borderId="14" fillId="2" fontId="1" numFmtId="0" xfId="0" applyAlignment="1" applyBorder="1" applyFont="1">
      <alignment horizontal="center"/>
    </xf>
    <xf borderId="10" fillId="3" fontId="1" numFmtId="0" xfId="0" applyAlignment="1" applyBorder="1" applyFont="1">
      <alignment horizontal="center"/>
    </xf>
    <xf borderId="0" fillId="3" fontId="1" numFmtId="0" xfId="0" applyAlignment="1" applyFont="1">
      <alignment horizontal="center"/>
    </xf>
    <xf borderId="0" fillId="3" fontId="1" numFmtId="0" xfId="0" applyAlignment="1" applyFont="1">
      <alignment horizontal="center" readingOrder="0"/>
    </xf>
    <xf borderId="11" fillId="3" fontId="1" numFmtId="0" xfId="0" applyAlignment="1" applyBorder="1" applyFont="1">
      <alignment horizontal="center"/>
    </xf>
    <xf borderId="15" fillId="3" fontId="1" numFmtId="0" xfId="0" applyAlignment="1" applyBorder="1" applyFont="1">
      <alignment horizontal="center"/>
    </xf>
    <xf borderId="0" fillId="2" fontId="1" numFmtId="0" xfId="0" applyAlignment="1" applyFont="1">
      <alignment horizontal="center" readingOrder="0"/>
    </xf>
    <xf borderId="11" fillId="2" fontId="1" numFmtId="0" xfId="0" applyAlignment="1" applyBorder="1" applyFont="1">
      <alignment horizontal="center" readingOrder="0"/>
    </xf>
    <xf borderId="15" fillId="2" fontId="1" numFmtId="0" xfId="0" applyAlignment="1" applyBorder="1" applyFont="1">
      <alignment horizontal="center" readingOrder="0"/>
    </xf>
    <xf borderId="15" fillId="3" fontId="1" numFmtId="0" xfId="0" applyAlignment="1" applyBorder="1" applyFont="1">
      <alignment horizontal="center" shrinkToFit="0" vertical="center" wrapText="1"/>
    </xf>
    <xf borderId="15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12" fillId="2" fontId="1" numFmtId="0" xfId="0" applyAlignment="1" applyBorder="1" applyFont="1">
      <alignment horizontal="center" readingOrder="0"/>
    </xf>
    <xf borderId="13" fillId="2" fontId="1" numFmtId="0" xfId="0" applyAlignment="1" applyBorder="1" applyFont="1">
      <alignment horizontal="center" readingOrder="0"/>
    </xf>
    <xf borderId="1" fillId="2" fontId="1" numFmtId="1" xfId="0" applyAlignment="1" applyBorder="1" applyFont="1" applyNumberFormat="1">
      <alignment readingOrder="0" vertical="bottom"/>
    </xf>
    <xf borderId="11" fillId="2" fontId="6" numFmtId="0" xfId="0" applyAlignment="1" applyBorder="1" applyFont="1">
      <alignment vertical="bottom"/>
    </xf>
    <xf borderId="2" fillId="2" fontId="1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horizontal="center" readingOrder="0" vertical="bottom"/>
    </xf>
    <xf borderId="11" fillId="2" fontId="6" numFmtId="0" xfId="0" applyAlignment="1" applyBorder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3">
    <tableStyle count="3" pivot="0" name="Code 1 - Launch 3-style">
      <tableStyleElement dxfId="1" type="headerRow"/>
      <tableStyleElement dxfId="2" type="firstRowStripe"/>
      <tableStyleElement dxfId="3" type="secondRowStripe"/>
    </tableStyle>
    <tableStyle count="3" pivot="0" name="Code 2 -  Launch 3-style">
      <tableStyleElement dxfId="1" type="headerRow"/>
      <tableStyleElement dxfId="2" type="firstRowStripe"/>
      <tableStyleElement dxfId="3" type="secondRowStripe"/>
    </tableStyle>
    <tableStyle count="3" pivot="0" name="Launch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Z18" displayName="Table_1" id="1">
  <tableColumns count="26">
    <tableColumn name="Launches" id="1"/>
    <tableColumn name="Launch 1" id="2"/>
    <tableColumn name="Launch 2" id="3"/>
    <tableColumn name="Launch 3" id="4"/>
    <tableColumn name="Launch 4" id="5"/>
    <tableColumn name="Launch 5" id="6"/>
    <tableColumn name="Launch 6" id="7"/>
    <tableColumn name="Launch 7" id="8"/>
    <tableColumn name="Launch 8" id="9"/>
    <tableColumn name="Launch 9" id="10"/>
    <tableColumn name="Launch 10" id="11"/>
    <tableColumn name="Launch 11" id="12"/>
    <tableColumn name="Launch 12" id="13"/>
    <tableColumn name="Launch 13" id="14"/>
    <tableColumn name="Launch 14" id="15"/>
    <tableColumn name="Launch 15" id="16"/>
    <tableColumn name="Launch 16" id="17"/>
    <tableColumn name="Launch 17" id="18"/>
    <tableColumn name="Launch 18" id="19"/>
    <tableColumn name="Launch 19" id="20"/>
    <tableColumn name="Launch 20" id="21"/>
    <tableColumn name="Launch 21" id="22"/>
    <tableColumn name="Launch 22" id="23"/>
    <tableColumn name="Launch 23" id="24"/>
    <tableColumn name="Launch 24" id="25"/>
    <tableColumn name="Launch 25" id="26"/>
  </tableColumns>
  <tableStyleInfo name="Code 1 - Launch 3-style" showColumnStripes="0" showFirstColumn="1" showLastColumn="1" showRowStripes="1"/>
</table>
</file>

<file path=xl/tables/table2.xml><?xml version="1.0" encoding="utf-8"?>
<table xmlns="http://schemas.openxmlformats.org/spreadsheetml/2006/main" ref="A1:Z18" displayName="Table_2" id="2">
  <tableColumns count="26">
    <tableColumn name="Launches" id="1"/>
    <tableColumn name="Launch 1" id="2"/>
    <tableColumn name="Launch 2" id="3"/>
    <tableColumn name="Launch 3" id="4"/>
    <tableColumn name="Launch 4" id="5"/>
    <tableColumn name="Launch 5" id="6"/>
    <tableColumn name="Launch 6" id="7"/>
    <tableColumn name="Launch 7" id="8"/>
    <tableColumn name="Launch 8" id="9"/>
    <tableColumn name="Launch 9" id="10"/>
    <tableColumn name="Launch 10" id="11"/>
    <tableColumn name="Launch 11" id="12"/>
    <tableColumn name="Launch 12" id="13"/>
    <tableColumn name="Launch 13" id="14"/>
    <tableColumn name="Launch 14" id="15"/>
    <tableColumn name="Launch 15" id="16"/>
    <tableColumn name="Launch 16" id="17"/>
    <tableColumn name="Launch 17" id="18"/>
    <tableColumn name="Launch 18" id="19"/>
    <tableColumn name="Launch 19" id="20"/>
    <tableColumn name="Launch 20" id="21"/>
    <tableColumn name="Launch 21" id="22"/>
    <tableColumn name="Launch 22" id="23"/>
    <tableColumn name="Launch 23" id="24"/>
    <tableColumn name="Launch 24" id="25"/>
    <tableColumn name="Launch 25" id="26"/>
  </tableColumns>
  <tableStyleInfo name="Code 2 -  Launch 3-style" showColumnStripes="0" showFirstColumn="1" showLastColumn="1" showRowStripes="1"/>
</table>
</file>

<file path=xl/tables/table3.xml><?xml version="1.0" encoding="utf-8"?>
<table xmlns="http://schemas.openxmlformats.org/spreadsheetml/2006/main" ref="A1:Z18" displayName="Table_3" id="3">
  <tableColumns count="26">
    <tableColumn name="Launches" id="1"/>
    <tableColumn name="Launch 1" id="2"/>
    <tableColumn name="Launch 2" id="3"/>
    <tableColumn name="Launch 3" id="4"/>
    <tableColumn name="Launch 4" id="5"/>
    <tableColumn name="Launch 5" id="6"/>
    <tableColumn name="Launch 6" id="7"/>
    <tableColumn name="Launch 7" id="8"/>
    <tableColumn name="Launch 8" id="9"/>
    <tableColumn name="Launch 9" id="10"/>
    <tableColumn name="Launch 10" id="11"/>
    <tableColumn name="Launch 11" id="12"/>
    <tableColumn name="Launch 12" id="13"/>
    <tableColumn name="Launch 13" id="14"/>
    <tableColumn name="Launch 14" id="15"/>
    <tableColumn name="Launch 15" id="16"/>
    <tableColumn name="Launch 16" id="17"/>
    <tableColumn name="Launch 17" id="18"/>
    <tableColumn name="Launch 18" id="19"/>
    <tableColumn name="Launch 19" id="20"/>
    <tableColumn name="Launch 20" id="21"/>
    <tableColumn name="Launch 21" id="22"/>
    <tableColumn name="Launch 22" id="23"/>
    <tableColumn name="Launch 23" id="24"/>
    <tableColumn name="Launch 24" id="25"/>
    <tableColumn name="Launch 25" id="26"/>
  </tableColumns>
  <tableStyleInfo name="Launch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63"/>
    <col customWidth="1" min="4" max="4" width="14.25"/>
    <col customWidth="1" min="6" max="6" width="1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3" t="s">
        <v>26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27</v>
      </c>
      <c r="B3" s="6">
        <v>20.0</v>
      </c>
      <c r="C3" s="6">
        <v>20.0</v>
      </c>
      <c r="D3" s="6">
        <v>20.0</v>
      </c>
      <c r="E3" s="6">
        <v>20.0</v>
      </c>
      <c r="F3" s="6">
        <v>20.0</v>
      </c>
      <c r="G3" s="6">
        <v>20.0</v>
      </c>
      <c r="H3" s="6">
        <v>20.0</v>
      </c>
      <c r="I3" s="6">
        <v>20.0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28</v>
      </c>
      <c r="B4" s="8">
        <v>7.33</v>
      </c>
      <c r="C4" s="8">
        <v>5.97</v>
      </c>
      <c r="D4" s="8">
        <v>9.79</v>
      </c>
      <c r="E4" s="8">
        <v>5.59</v>
      </c>
      <c r="F4" s="8">
        <v>6.18</v>
      </c>
      <c r="G4" s="8">
        <v>5.0</v>
      </c>
      <c r="H4" s="8">
        <v>6.03</v>
      </c>
      <c r="I4" s="8">
        <v>6.11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3" t="s">
        <v>29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30</v>
      </c>
      <c r="B6" s="9">
        <v>10.0</v>
      </c>
      <c r="C6" s="9">
        <v>10.0</v>
      </c>
      <c r="D6" s="9">
        <v>10.0</v>
      </c>
      <c r="E6" s="9">
        <v>10.0</v>
      </c>
      <c r="F6" s="9">
        <v>10.0</v>
      </c>
      <c r="G6" s="9">
        <v>10.0</v>
      </c>
      <c r="H6" s="9">
        <v>10.0</v>
      </c>
      <c r="I6" s="9">
        <v>10.0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7" t="s">
        <v>31</v>
      </c>
      <c r="B7" s="10">
        <v>6.42</v>
      </c>
      <c r="C7" s="10">
        <v>5.99</v>
      </c>
      <c r="D7" s="10">
        <v>8.77</v>
      </c>
      <c r="E7" s="10">
        <v>6.58</v>
      </c>
      <c r="F7" s="10">
        <v>5.76</v>
      </c>
      <c r="G7" s="10">
        <v>6.27</v>
      </c>
      <c r="H7" s="10">
        <v>6.15</v>
      </c>
      <c r="I7" s="10">
        <v>5.85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" t="s">
        <v>32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33</v>
      </c>
      <c r="B9" s="6">
        <v>15.0</v>
      </c>
      <c r="C9" s="6">
        <v>0.0</v>
      </c>
      <c r="D9" s="6">
        <v>15.0</v>
      </c>
      <c r="E9" s="6">
        <v>5.0</v>
      </c>
      <c r="F9" s="6">
        <v>15.0</v>
      </c>
      <c r="G9" s="6">
        <v>0.0</v>
      </c>
      <c r="H9" s="6">
        <v>15.0</v>
      </c>
      <c r="I9" s="6">
        <v>15.0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 t="s">
        <v>34</v>
      </c>
      <c r="B10" s="10">
        <v>6.59</v>
      </c>
      <c r="C10" s="10" t="s">
        <v>35</v>
      </c>
      <c r="D10" s="10">
        <v>6.48</v>
      </c>
      <c r="E10" s="10">
        <v>10.23</v>
      </c>
      <c r="F10" s="10">
        <v>6.5</v>
      </c>
      <c r="G10" s="10">
        <v>4.66</v>
      </c>
      <c r="H10" s="10">
        <v>6.27</v>
      </c>
      <c r="I10" s="10">
        <v>6.41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" t="s">
        <v>36</v>
      </c>
      <c r="B11" s="6">
        <v>10.0</v>
      </c>
      <c r="C11" s="6">
        <v>0.0</v>
      </c>
      <c r="D11" s="6">
        <v>10.0</v>
      </c>
      <c r="E11" s="6">
        <v>0.0</v>
      </c>
      <c r="F11" s="6">
        <v>10.0</v>
      </c>
      <c r="G11" s="6">
        <v>0.0</v>
      </c>
      <c r="H11" s="6">
        <v>10.0</v>
      </c>
      <c r="I11" s="6">
        <v>10.0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 t="s">
        <v>37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2" t="s">
        <v>38</v>
      </c>
      <c r="B13" s="13">
        <v>4.54</v>
      </c>
      <c r="C13" s="13">
        <v>12.72</v>
      </c>
      <c r="D13" s="13">
        <v>4.62</v>
      </c>
      <c r="E13" s="13">
        <v>4.09</v>
      </c>
      <c r="F13" s="13">
        <v>4.77</v>
      </c>
      <c r="G13" s="13">
        <v>6.09</v>
      </c>
      <c r="H13" s="13">
        <v>4.76</v>
      </c>
      <c r="I13" s="13">
        <v>4.78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4" t="s">
        <v>39</v>
      </c>
      <c r="B14" s="8">
        <f t="shared" ref="B14:I14" si="1">SUM(B4, B7, B10, B13)</f>
        <v>24.88</v>
      </c>
      <c r="C14" s="8">
        <f t="shared" si="1"/>
        <v>24.68</v>
      </c>
      <c r="D14" s="8">
        <f t="shared" si="1"/>
        <v>29.66</v>
      </c>
      <c r="E14" s="8">
        <f t="shared" si="1"/>
        <v>26.49</v>
      </c>
      <c r="F14" s="8">
        <f t="shared" si="1"/>
        <v>23.21</v>
      </c>
      <c r="G14" s="8">
        <f t="shared" si="1"/>
        <v>22.02</v>
      </c>
      <c r="H14" s="8">
        <f t="shared" si="1"/>
        <v>23.21</v>
      </c>
      <c r="I14" s="8">
        <f t="shared" si="1"/>
        <v>23.15</v>
      </c>
      <c r="J14" s="8">
        <v>27.0</v>
      </c>
      <c r="K14" s="8">
        <f t="shared" ref="K14:Z14" si="2">SUM(K4, K7, K10, K13)</f>
        <v>0</v>
      </c>
      <c r="L14" s="8">
        <f t="shared" si="2"/>
        <v>0</v>
      </c>
      <c r="M14" s="8">
        <f t="shared" si="2"/>
        <v>0</v>
      </c>
      <c r="N14" s="8">
        <f t="shared" si="2"/>
        <v>0</v>
      </c>
      <c r="O14" s="8">
        <f t="shared" si="2"/>
        <v>0</v>
      </c>
      <c r="P14" s="8">
        <f t="shared" si="2"/>
        <v>0</v>
      </c>
      <c r="Q14" s="8">
        <f t="shared" si="2"/>
        <v>0</v>
      </c>
      <c r="R14" s="8">
        <f t="shared" si="2"/>
        <v>0</v>
      </c>
      <c r="S14" s="8">
        <f t="shared" si="2"/>
        <v>0</v>
      </c>
      <c r="T14" s="8">
        <f t="shared" si="2"/>
        <v>0</v>
      </c>
      <c r="U14" s="8">
        <f t="shared" si="2"/>
        <v>0</v>
      </c>
      <c r="V14" s="8">
        <f t="shared" si="2"/>
        <v>0</v>
      </c>
      <c r="W14" s="8">
        <f t="shared" si="2"/>
        <v>0</v>
      </c>
      <c r="X14" s="8">
        <f t="shared" si="2"/>
        <v>0</v>
      </c>
      <c r="Y14" s="8">
        <f t="shared" si="2"/>
        <v>0</v>
      </c>
      <c r="Z14" s="8">
        <f t="shared" si="2"/>
        <v>0</v>
      </c>
    </row>
    <row r="15">
      <c r="A15" s="15" t="s">
        <v>40</v>
      </c>
      <c r="B15" s="16">
        <f>SUM(B3,B6,B9,B11)</f>
        <v>55</v>
      </c>
      <c r="C15" s="16">
        <f t="shared" ref="C15:I15" si="3">SUM(C3, C6, C9, C11)</f>
        <v>30</v>
      </c>
      <c r="D15" s="16">
        <f t="shared" si="3"/>
        <v>55</v>
      </c>
      <c r="E15" s="16">
        <f t="shared" si="3"/>
        <v>35</v>
      </c>
      <c r="F15" s="16">
        <f t="shared" si="3"/>
        <v>55</v>
      </c>
      <c r="G15" s="16">
        <f t="shared" si="3"/>
        <v>30</v>
      </c>
      <c r="H15" s="16">
        <f t="shared" si="3"/>
        <v>55</v>
      </c>
      <c r="I15" s="16">
        <f t="shared" si="3"/>
        <v>55</v>
      </c>
      <c r="J15" s="16">
        <v>55.0</v>
      </c>
      <c r="K15" s="16">
        <f t="shared" ref="K15:Z15" si="4">SUM(K3, K6, K9, K11)</f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</row>
    <row r="16">
      <c r="A16" s="1" t="s">
        <v>41</v>
      </c>
      <c r="B16" s="17">
        <f t="shared" ref="B16:I16" si="5">B15/55</f>
        <v>1</v>
      </c>
      <c r="C16" s="17">
        <f t="shared" si="5"/>
        <v>0.5454545455</v>
      </c>
      <c r="D16" s="17">
        <f t="shared" si="5"/>
        <v>1</v>
      </c>
      <c r="E16" s="17">
        <f t="shared" si="5"/>
        <v>0.6363636364</v>
      </c>
      <c r="F16" s="17">
        <f t="shared" si="5"/>
        <v>1</v>
      </c>
      <c r="G16" s="17">
        <f t="shared" si="5"/>
        <v>0.5454545455</v>
      </c>
      <c r="H16" s="17">
        <f t="shared" si="5"/>
        <v>1</v>
      </c>
      <c r="I16" s="17">
        <f t="shared" si="5"/>
        <v>1</v>
      </c>
      <c r="J16" s="17">
        <v>1.0</v>
      </c>
      <c r="K16" s="17">
        <f t="shared" ref="K16:Z16" si="6">K15/55</f>
        <v>0</v>
      </c>
      <c r="L16" s="17">
        <f t="shared" si="6"/>
        <v>0</v>
      </c>
      <c r="M16" s="17">
        <f t="shared" si="6"/>
        <v>0</v>
      </c>
      <c r="N16" s="17">
        <f t="shared" si="6"/>
        <v>0</v>
      </c>
      <c r="O16" s="17">
        <f t="shared" si="6"/>
        <v>0</v>
      </c>
      <c r="P16" s="17">
        <f t="shared" si="6"/>
        <v>0</v>
      </c>
      <c r="Q16" s="17">
        <f t="shared" si="6"/>
        <v>0</v>
      </c>
      <c r="R16" s="17">
        <f t="shared" si="6"/>
        <v>0</v>
      </c>
      <c r="S16" s="17">
        <f t="shared" si="6"/>
        <v>0</v>
      </c>
      <c r="T16" s="17">
        <f t="shared" si="6"/>
        <v>0</v>
      </c>
      <c r="U16" s="17">
        <f t="shared" si="6"/>
        <v>0</v>
      </c>
      <c r="V16" s="17">
        <f t="shared" si="6"/>
        <v>0</v>
      </c>
      <c r="W16" s="17">
        <f t="shared" si="6"/>
        <v>0</v>
      </c>
      <c r="X16" s="17">
        <f t="shared" si="6"/>
        <v>0</v>
      </c>
      <c r="Y16" s="17">
        <f t="shared" si="6"/>
        <v>0</v>
      </c>
      <c r="Z16" s="17">
        <f t="shared" si="6"/>
        <v>0</v>
      </c>
    </row>
    <row r="17">
      <c r="A17" s="18" t="s">
        <v>42</v>
      </c>
      <c r="B17" s="19">
        <v>1.0</v>
      </c>
      <c r="C17" s="20">
        <v>0.0</v>
      </c>
      <c r="D17" s="20">
        <v>1.0</v>
      </c>
      <c r="E17" s="20">
        <v>0.0</v>
      </c>
      <c r="F17" s="20">
        <v>1.0</v>
      </c>
      <c r="G17" s="20">
        <v>0.0</v>
      </c>
      <c r="H17" s="20">
        <v>1.0</v>
      </c>
      <c r="I17" s="20">
        <v>1.0</v>
      </c>
      <c r="J17" s="20">
        <v>1.0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1" t="s">
        <v>43</v>
      </c>
      <c r="B18" s="22"/>
      <c r="C18" s="22" t="s">
        <v>44</v>
      </c>
      <c r="D18" s="22" t="s">
        <v>45</v>
      </c>
      <c r="E18" s="22" t="s">
        <v>46</v>
      </c>
      <c r="F18" s="22" t="s">
        <v>47</v>
      </c>
      <c r="G18" s="22" t="s">
        <v>48</v>
      </c>
      <c r="H18" s="22" t="s">
        <v>47</v>
      </c>
      <c r="I18" s="22" t="s">
        <v>47</v>
      </c>
      <c r="J18" s="22" t="s">
        <v>47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5" t="s">
        <v>49</v>
      </c>
      <c r="B20" s="26">
        <f t="shared" ref="B20:B21" si="7">AVERAGEIF(B15:Z15, "&lt;&gt;0")</f>
        <v>47.22222222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5" t="s">
        <v>50</v>
      </c>
      <c r="B21" s="27">
        <f t="shared" si="7"/>
        <v>0.8585858586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5" t="s">
        <v>51</v>
      </c>
      <c r="B22" s="28">
        <f>AVERAGEIF(B14:Z14, "&lt;&gt;0")</f>
        <v>24.92222222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5" t="s">
        <v>52</v>
      </c>
      <c r="B23" s="30">
        <f>AVERAGE(B17:Z17)</f>
        <v>0.6666666667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31" t="s">
        <v>53</v>
      </c>
      <c r="B24" s="32"/>
      <c r="C24" s="33" t="s">
        <v>3</v>
      </c>
      <c r="D24" s="34"/>
      <c r="E24" s="34"/>
      <c r="F24" s="35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</row>
    <row r="25">
      <c r="A25" s="36" t="s">
        <v>54</v>
      </c>
      <c r="B25" s="37"/>
      <c r="C25" s="38" t="s">
        <v>55</v>
      </c>
      <c r="D25" s="39" t="s">
        <v>56</v>
      </c>
      <c r="E25" s="39" t="s">
        <v>57</v>
      </c>
      <c r="F25" s="40" t="s">
        <v>58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>
      <c r="A26" s="31" t="s">
        <v>59</v>
      </c>
      <c r="B26" s="32"/>
      <c r="C26" s="41">
        <v>20.0</v>
      </c>
      <c r="D26" s="42">
        <v>10.0</v>
      </c>
      <c r="E26" s="42">
        <v>15.0</v>
      </c>
      <c r="F26" s="43">
        <v>45.0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</row>
    <row r="27">
      <c r="A27" s="44" t="s">
        <v>60</v>
      </c>
      <c r="B27" s="45"/>
      <c r="C27" s="46" t="s">
        <v>61</v>
      </c>
      <c r="D27" s="47" t="s">
        <v>62</v>
      </c>
      <c r="E27" s="47" t="s">
        <v>63</v>
      </c>
      <c r="F27" s="48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>
      <c r="A28" s="31" t="s">
        <v>64</v>
      </c>
      <c r="B28" s="32"/>
      <c r="C28" s="41">
        <v>0.0</v>
      </c>
      <c r="D28" s="42">
        <v>0.0</v>
      </c>
      <c r="E28" s="42">
        <v>10.0</v>
      </c>
      <c r="F28" s="43">
        <v>10.0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>
      <c r="A29" s="44" t="s">
        <v>60</v>
      </c>
      <c r="B29" s="45"/>
      <c r="C29" s="46" t="s">
        <v>35</v>
      </c>
      <c r="D29" s="47" t="s">
        <v>35</v>
      </c>
      <c r="E29" s="47" t="s">
        <v>65</v>
      </c>
      <c r="F29" s="48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>
      <c r="A30" s="31" t="s">
        <v>66</v>
      </c>
      <c r="B30" s="32"/>
      <c r="C30" s="49">
        <f t="shared" ref="C30:E30" si="8">Sum(C26, C28)</f>
        <v>20</v>
      </c>
      <c r="D30" s="49">
        <f t="shared" si="8"/>
        <v>10</v>
      </c>
      <c r="E30" s="49">
        <f t="shared" si="8"/>
        <v>25</v>
      </c>
      <c r="F30" s="50">
        <v>55.0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</sheetData>
  <mergeCells count="1">
    <mergeCell ref="C24:F24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5.63"/>
    <col customWidth="1" min="2" max="26" width="30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3" t="s">
        <v>26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27</v>
      </c>
      <c r="B3" s="6">
        <v>20.0</v>
      </c>
      <c r="C3" s="6">
        <v>20.0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28</v>
      </c>
      <c r="B4" s="8">
        <v>8.0</v>
      </c>
      <c r="C4" s="8">
        <v>7.54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3" t="s">
        <v>29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30</v>
      </c>
      <c r="B6" s="9">
        <v>10.0</v>
      </c>
      <c r="C6" s="9">
        <v>10.0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7" t="s">
        <v>31</v>
      </c>
      <c r="B7" s="10">
        <v>6.63</v>
      </c>
      <c r="C7" s="10">
        <v>6.15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" t="s">
        <v>32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33</v>
      </c>
      <c r="B9" s="6">
        <v>15.0</v>
      </c>
      <c r="C9" s="6">
        <v>15.0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 t="s">
        <v>34</v>
      </c>
      <c r="B10" s="10">
        <v>5.55</v>
      </c>
      <c r="C10" s="10">
        <v>10.02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" t="s">
        <v>36</v>
      </c>
      <c r="B11" s="6">
        <v>10.0</v>
      </c>
      <c r="C11" s="6">
        <v>10.0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 t="s">
        <v>37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2" t="s">
        <v>38</v>
      </c>
      <c r="B13" s="13">
        <v>4.85</v>
      </c>
      <c r="C13" s="13">
        <v>4.83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4" t="s">
        <v>39</v>
      </c>
      <c r="B14" s="8">
        <f t="shared" ref="B14:I14" si="1">SUM(B4, B7, B10, B13)</f>
        <v>25.03</v>
      </c>
      <c r="C14" s="8">
        <f t="shared" si="1"/>
        <v>28.54</v>
      </c>
      <c r="D14" s="8">
        <f t="shared" si="1"/>
        <v>0</v>
      </c>
      <c r="E14" s="8">
        <f t="shared" si="1"/>
        <v>0</v>
      </c>
      <c r="F14" s="8">
        <f t="shared" si="1"/>
        <v>0</v>
      </c>
      <c r="G14" s="8">
        <f t="shared" si="1"/>
        <v>0</v>
      </c>
      <c r="H14" s="8">
        <f t="shared" si="1"/>
        <v>0</v>
      </c>
      <c r="I14" s="8">
        <f t="shared" si="1"/>
        <v>0</v>
      </c>
      <c r="J14" s="8">
        <v>27.0</v>
      </c>
      <c r="K14" s="8">
        <f t="shared" ref="K14:Z14" si="2">SUM(K4, K7, K10, K13)</f>
        <v>0</v>
      </c>
      <c r="L14" s="8">
        <f t="shared" si="2"/>
        <v>0</v>
      </c>
      <c r="M14" s="8">
        <f t="shared" si="2"/>
        <v>0</v>
      </c>
      <c r="N14" s="8">
        <f t="shared" si="2"/>
        <v>0</v>
      </c>
      <c r="O14" s="8">
        <f t="shared" si="2"/>
        <v>0</v>
      </c>
      <c r="P14" s="8">
        <f t="shared" si="2"/>
        <v>0</v>
      </c>
      <c r="Q14" s="8">
        <f t="shared" si="2"/>
        <v>0</v>
      </c>
      <c r="R14" s="8">
        <f t="shared" si="2"/>
        <v>0</v>
      </c>
      <c r="S14" s="8">
        <f t="shared" si="2"/>
        <v>0</v>
      </c>
      <c r="T14" s="8">
        <f t="shared" si="2"/>
        <v>0</v>
      </c>
      <c r="U14" s="8">
        <f t="shared" si="2"/>
        <v>0</v>
      </c>
      <c r="V14" s="8">
        <f t="shared" si="2"/>
        <v>0</v>
      </c>
      <c r="W14" s="8">
        <f t="shared" si="2"/>
        <v>0</v>
      </c>
      <c r="X14" s="8">
        <f t="shared" si="2"/>
        <v>0</v>
      </c>
      <c r="Y14" s="8">
        <f t="shared" si="2"/>
        <v>0</v>
      </c>
      <c r="Z14" s="8">
        <f t="shared" si="2"/>
        <v>0</v>
      </c>
    </row>
    <row r="15">
      <c r="A15" s="15" t="s">
        <v>40</v>
      </c>
      <c r="B15" s="16">
        <f>SUM(B3,B6,B9,B11)</f>
        <v>55</v>
      </c>
      <c r="C15" s="16">
        <f t="shared" ref="C15:I15" si="3">SUM(C3, C6, C9, C11)</f>
        <v>55</v>
      </c>
      <c r="D15" s="16">
        <f t="shared" si="3"/>
        <v>0</v>
      </c>
      <c r="E15" s="16">
        <f t="shared" si="3"/>
        <v>0</v>
      </c>
      <c r="F15" s="16">
        <f t="shared" si="3"/>
        <v>0</v>
      </c>
      <c r="G15" s="16">
        <f t="shared" si="3"/>
        <v>0</v>
      </c>
      <c r="H15" s="16">
        <f t="shared" si="3"/>
        <v>0</v>
      </c>
      <c r="I15" s="16">
        <f t="shared" si="3"/>
        <v>0</v>
      </c>
      <c r="J15" s="16">
        <v>55.0</v>
      </c>
      <c r="K15" s="16">
        <f t="shared" ref="K15:Z15" si="4">SUM(K3, K6, K9, K11)</f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</row>
    <row r="16">
      <c r="A16" s="1" t="s">
        <v>41</v>
      </c>
      <c r="B16" s="17">
        <f t="shared" ref="B16:I16" si="5">B15/55</f>
        <v>1</v>
      </c>
      <c r="C16" s="17">
        <f t="shared" si="5"/>
        <v>1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7">
        <f t="shared" si="5"/>
        <v>0</v>
      </c>
      <c r="H16" s="17">
        <f t="shared" si="5"/>
        <v>0</v>
      </c>
      <c r="I16" s="17">
        <f t="shared" si="5"/>
        <v>0</v>
      </c>
      <c r="J16" s="17">
        <v>1.0</v>
      </c>
      <c r="K16" s="17">
        <f t="shared" ref="K16:Z16" si="6">K15/55</f>
        <v>0</v>
      </c>
      <c r="L16" s="17">
        <f t="shared" si="6"/>
        <v>0</v>
      </c>
      <c r="M16" s="17">
        <f t="shared" si="6"/>
        <v>0</v>
      </c>
      <c r="N16" s="17">
        <f t="shared" si="6"/>
        <v>0</v>
      </c>
      <c r="O16" s="17">
        <f t="shared" si="6"/>
        <v>0</v>
      </c>
      <c r="P16" s="17">
        <f t="shared" si="6"/>
        <v>0</v>
      </c>
      <c r="Q16" s="17">
        <f t="shared" si="6"/>
        <v>0</v>
      </c>
      <c r="R16" s="17">
        <f t="shared" si="6"/>
        <v>0</v>
      </c>
      <c r="S16" s="17">
        <f t="shared" si="6"/>
        <v>0</v>
      </c>
      <c r="T16" s="17">
        <f t="shared" si="6"/>
        <v>0</v>
      </c>
      <c r="U16" s="17">
        <f t="shared" si="6"/>
        <v>0</v>
      </c>
      <c r="V16" s="17">
        <f t="shared" si="6"/>
        <v>0</v>
      </c>
      <c r="W16" s="17">
        <f t="shared" si="6"/>
        <v>0</v>
      </c>
      <c r="X16" s="17">
        <f t="shared" si="6"/>
        <v>0</v>
      </c>
      <c r="Y16" s="17">
        <f t="shared" si="6"/>
        <v>0</v>
      </c>
      <c r="Z16" s="17">
        <f t="shared" si="6"/>
        <v>0</v>
      </c>
    </row>
    <row r="17">
      <c r="A17" s="18" t="s">
        <v>42</v>
      </c>
      <c r="B17" s="19">
        <v>1.0</v>
      </c>
      <c r="C17" s="20">
        <v>0.0</v>
      </c>
      <c r="D17" s="20">
        <v>1.0</v>
      </c>
      <c r="E17" s="20">
        <v>0.0</v>
      </c>
      <c r="F17" s="20">
        <v>1.0</v>
      </c>
      <c r="G17" s="20">
        <v>0.0</v>
      </c>
      <c r="H17" s="20">
        <v>1.0</v>
      </c>
      <c r="I17" s="20">
        <v>1.0</v>
      </c>
      <c r="J17" s="20">
        <v>1.0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1" t="s">
        <v>43</v>
      </c>
      <c r="B18" s="22" t="s">
        <v>47</v>
      </c>
      <c r="C18" s="22" t="s">
        <v>67</v>
      </c>
      <c r="D18" s="22"/>
      <c r="E18" s="22"/>
      <c r="F18" s="22"/>
      <c r="G18" s="22"/>
      <c r="H18" s="22"/>
      <c r="I18" s="22"/>
      <c r="J18" s="22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5" t="s">
        <v>49</v>
      </c>
      <c r="B20" s="26">
        <f t="shared" ref="B20:B21" si="7">AVERAGEIF(B15:Z15, "&lt;&gt;0")</f>
        <v>55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5" t="s">
        <v>50</v>
      </c>
      <c r="B21" s="27">
        <f t="shared" si="7"/>
        <v>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5" t="s">
        <v>51</v>
      </c>
      <c r="B22" s="28">
        <f>AVERAGEIF(B14:Z14, "&lt;&gt;0")</f>
        <v>26.85666667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5" t="s">
        <v>52</v>
      </c>
      <c r="B23" s="30">
        <f>AVERAGE(B17:Z17)</f>
        <v>0.6666666667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31" t="s">
        <v>53</v>
      </c>
      <c r="B24" s="33" t="s">
        <v>3</v>
      </c>
      <c r="C24" s="34"/>
      <c r="D24" s="34"/>
      <c r="E24" s="35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>
      <c r="A25" s="36" t="s">
        <v>54</v>
      </c>
      <c r="B25" s="38" t="s">
        <v>55</v>
      </c>
      <c r="C25" s="39" t="s">
        <v>56</v>
      </c>
      <c r="D25" s="39" t="s">
        <v>57</v>
      </c>
      <c r="E25" s="40" t="s">
        <v>58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>
      <c r="A26" s="31" t="s">
        <v>59</v>
      </c>
      <c r="B26" s="41">
        <v>20.0</v>
      </c>
      <c r="C26" s="42">
        <v>10.0</v>
      </c>
      <c r="D26" s="42">
        <v>15.0</v>
      </c>
      <c r="E26" s="43">
        <v>45.0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>
      <c r="A27" s="44" t="s">
        <v>60</v>
      </c>
      <c r="B27" s="46" t="s">
        <v>61</v>
      </c>
      <c r="C27" s="47" t="s">
        <v>62</v>
      </c>
      <c r="D27" s="47" t="s">
        <v>63</v>
      </c>
      <c r="E27" s="48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>
      <c r="A28" s="31" t="s">
        <v>64</v>
      </c>
      <c r="B28" s="41">
        <v>0.0</v>
      </c>
      <c r="C28" s="42">
        <v>0.0</v>
      </c>
      <c r="D28" s="42">
        <v>10.0</v>
      </c>
      <c r="E28" s="43">
        <v>10.0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>
      <c r="A29" s="44" t="s">
        <v>60</v>
      </c>
      <c r="B29" s="46" t="s">
        <v>35</v>
      </c>
      <c r="C29" s="47" t="s">
        <v>35</v>
      </c>
      <c r="D29" s="47" t="s">
        <v>65</v>
      </c>
      <c r="E29" s="48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>
      <c r="A30" s="31" t="s">
        <v>66</v>
      </c>
      <c r="B30" s="49">
        <f t="shared" ref="B30:D30" si="8">Sum(B26, B28)</f>
        <v>20</v>
      </c>
      <c r="C30" s="49">
        <f t="shared" si="8"/>
        <v>10</v>
      </c>
      <c r="D30" s="49">
        <f t="shared" si="8"/>
        <v>25</v>
      </c>
      <c r="E30" s="50">
        <v>55.0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</sheetData>
  <mergeCells count="1">
    <mergeCell ref="B24:E24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13"/>
    <col customWidth="1" min="6" max="6" width="1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3" t="s">
        <v>68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69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>
      <c r="A4" s="7" t="s">
        <v>70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11" t="s">
        <v>71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3" t="s">
        <v>72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73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7" t="s">
        <v>74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>
      <c r="A9" s="3" t="s">
        <v>75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4" t="s">
        <v>69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>
      <c r="A11" s="55" t="s">
        <v>70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>
      <c r="A12" s="54" t="s">
        <v>76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>
      <c r="A13" s="3" t="s">
        <v>37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6" t="s">
        <v>38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58" t="s">
        <v>39</v>
      </c>
      <c r="B15" s="59">
        <f t="shared" ref="B15:Z15" si="1">SUM(B4, B8, B11, B14)</f>
        <v>0</v>
      </c>
      <c r="C15" s="59">
        <f t="shared" si="1"/>
        <v>0</v>
      </c>
      <c r="D15" s="59">
        <f t="shared" si="1"/>
        <v>0</v>
      </c>
      <c r="E15" s="59">
        <f t="shared" si="1"/>
        <v>0</v>
      </c>
      <c r="F15" s="59">
        <f t="shared" si="1"/>
        <v>0</v>
      </c>
      <c r="G15" s="59">
        <f t="shared" si="1"/>
        <v>0</v>
      </c>
      <c r="H15" s="59">
        <f t="shared" si="1"/>
        <v>0</v>
      </c>
      <c r="I15" s="59">
        <f t="shared" si="1"/>
        <v>0</v>
      </c>
      <c r="J15" s="59">
        <f t="shared" si="1"/>
        <v>0</v>
      </c>
      <c r="K15" s="59">
        <f t="shared" si="1"/>
        <v>0</v>
      </c>
      <c r="L15" s="59">
        <f t="shared" si="1"/>
        <v>0</v>
      </c>
      <c r="M15" s="59">
        <f t="shared" si="1"/>
        <v>0</v>
      </c>
      <c r="N15" s="59">
        <f t="shared" si="1"/>
        <v>0</v>
      </c>
      <c r="O15" s="59">
        <f t="shared" si="1"/>
        <v>0</v>
      </c>
      <c r="P15" s="59">
        <f t="shared" si="1"/>
        <v>0</v>
      </c>
      <c r="Q15" s="59">
        <f t="shared" si="1"/>
        <v>0</v>
      </c>
      <c r="R15" s="59">
        <f t="shared" si="1"/>
        <v>0</v>
      </c>
      <c r="S15" s="59">
        <f t="shared" si="1"/>
        <v>0</v>
      </c>
      <c r="T15" s="59">
        <f t="shared" si="1"/>
        <v>0</v>
      </c>
      <c r="U15" s="59">
        <f t="shared" si="1"/>
        <v>0</v>
      </c>
      <c r="V15" s="59">
        <f t="shared" si="1"/>
        <v>0</v>
      </c>
      <c r="W15" s="59">
        <f t="shared" si="1"/>
        <v>0</v>
      </c>
      <c r="X15" s="59">
        <f t="shared" si="1"/>
        <v>0</v>
      </c>
      <c r="Y15" s="59">
        <f t="shared" si="1"/>
        <v>0</v>
      </c>
      <c r="Z15" s="59">
        <f t="shared" si="1"/>
        <v>0</v>
      </c>
    </row>
    <row r="16">
      <c r="A16" s="60" t="s">
        <v>40</v>
      </c>
      <c r="B16" s="61">
        <f t="shared" ref="B16:Z16" si="2">Sum(B3, B5, B7, B10, B12)</f>
        <v>0</v>
      </c>
      <c r="C16" s="61">
        <f t="shared" si="2"/>
        <v>0</v>
      </c>
      <c r="D16" s="61">
        <f t="shared" si="2"/>
        <v>0</v>
      </c>
      <c r="E16" s="61">
        <f t="shared" si="2"/>
        <v>0</v>
      </c>
      <c r="F16" s="61">
        <f t="shared" si="2"/>
        <v>0</v>
      </c>
      <c r="G16" s="61">
        <f t="shared" si="2"/>
        <v>0</v>
      </c>
      <c r="H16" s="61">
        <f t="shared" si="2"/>
        <v>0</v>
      </c>
      <c r="I16" s="61">
        <f t="shared" si="2"/>
        <v>0</v>
      </c>
      <c r="J16" s="61">
        <f t="shared" si="2"/>
        <v>0</v>
      </c>
      <c r="K16" s="61">
        <f t="shared" si="2"/>
        <v>0</v>
      </c>
      <c r="L16" s="61">
        <f t="shared" si="2"/>
        <v>0</v>
      </c>
      <c r="M16" s="61">
        <f t="shared" si="2"/>
        <v>0</v>
      </c>
      <c r="N16" s="61">
        <f t="shared" si="2"/>
        <v>0</v>
      </c>
      <c r="O16" s="61">
        <f t="shared" si="2"/>
        <v>0</v>
      </c>
      <c r="P16" s="61">
        <f t="shared" si="2"/>
        <v>0</v>
      </c>
      <c r="Q16" s="61">
        <f t="shared" si="2"/>
        <v>0</v>
      </c>
      <c r="R16" s="61">
        <f t="shared" si="2"/>
        <v>0</v>
      </c>
      <c r="S16" s="61">
        <f t="shared" si="2"/>
        <v>0</v>
      </c>
      <c r="T16" s="61">
        <f t="shared" si="2"/>
        <v>0</v>
      </c>
      <c r="U16" s="61">
        <f t="shared" si="2"/>
        <v>0</v>
      </c>
      <c r="V16" s="61">
        <f t="shared" si="2"/>
        <v>0</v>
      </c>
      <c r="W16" s="61">
        <f t="shared" si="2"/>
        <v>0</v>
      </c>
      <c r="X16" s="61">
        <f t="shared" si="2"/>
        <v>0</v>
      </c>
      <c r="Y16" s="61">
        <f t="shared" si="2"/>
        <v>0</v>
      </c>
      <c r="Z16" s="61">
        <f t="shared" si="2"/>
        <v>0</v>
      </c>
    </row>
    <row r="17">
      <c r="A17" s="1" t="s">
        <v>41</v>
      </c>
      <c r="B17" s="17">
        <f t="shared" ref="B17:Z17" si="3">B16/130</f>
        <v>0</v>
      </c>
      <c r="C17" s="17">
        <f t="shared" si="3"/>
        <v>0</v>
      </c>
      <c r="D17" s="17">
        <f t="shared" si="3"/>
        <v>0</v>
      </c>
      <c r="E17" s="17">
        <f t="shared" si="3"/>
        <v>0</v>
      </c>
      <c r="F17" s="17">
        <f t="shared" si="3"/>
        <v>0</v>
      </c>
      <c r="G17" s="17">
        <f t="shared" si="3"/>
        <v>0</v>
      </c>
      <c r="H17" s="17">
        <f t="shared" si="3"/>
        <v>0</v>
      </c>
      <c r="I17" s="17">
        <f t="shared" si="3"/>
        <v>0</v>
      </c>
      <c r="J17" s="17">
        <f t="shared" si="3"/>
        <v>0</v>
      </c>
      <c r="K17" s="17">
        <f t="shared" si="3"/>
        <v>0</v>
      </c>
      <c r="L17" s="17">
        <f t="shared" si="3"/>
        <v>0</v>
      </c>
      <c r="M17" s="17">
        <f t="shared" si="3"/>
        <v>0</v>
      </c>
      <c r="N17" s="17">
        <f t="shared" si="3"/>
        <v>0</v>
      </c>
      <c r="O17" s="17">
        <f t="shared" si="3"/>
        <v>0</v>
      </c>
      <c r="P17" s="17">
        <f t="shared" si="3"/>
        <v>0</v>
      </c>
      <c r="Q17" s="17">
        <f t="shared" si="3"/>
        <v>0</v>
      </c>
      <c r="R17" s="17">
        <f t="shared" si="3"/>
        <v>0</v>
      </c>
      <c r="S17" s="17">
        <f t="shared" si="3"/>
        <v>0</v>
      </c>
      <c r="T17" s="17">
        <f t="shared" si="3"/>
        <v>0</v>
      </c>
      <c r="U17" s="17">
        <f t="shared" si="3"/>
        <v>0</v>
      </c>
      <c r="V17" s="17">
        <f t="shared" si="3"/>
        <v>0</v>
      </c>
      <c r="W17" s="17">
        <f t="shared" si="3"/>
        <v>0</v>
      </c>
      <c r="X17" s="17">
        <f t="shared" si="3"/>
        <v>0</v>
      </c>
      <c r="Y17" s="17">
        <f t="shared" si="3"/>
        <v>0</v>
      </c>
      <c r="Z17" s="17">
        <f t="shared" si="3"/>
        <v>0</v>
      </c>
    </row>
    <row r="18">
      <c r="A18" s="62" t="s">
        <v>43</v>
      </c>
      <c r="B18" s="63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5" t="s">
        <v>51</v>
      </c>
      <c r="B20" s="65">
        <f>AVERAGE(B15:Z15)</f>
        <v>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66" t="s">
        <v>77</v>
      </c>
      <c r="B21" s="67" t="str">
        <f>AVERAGEIF(B17:Z17, "&lt;&gt;0")</f>
        <v>#DIV/0!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/>
      <c r="B22" s="24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31" t="s">
        <v>53</v>
      </c>
      <c r="B24" s="32"/>
      <c r="C24" s="33" t="s">
        <v>1</v>
      </c>
      <c r="D24" s="34"/>
      <c r="E24" s="34"/>
      <c r="F24" s="34"/>
      <c r="G24" s="34"/>
      <c r="H24" s="35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36" t="s">
        <v>54</v>
      </c>
      <c r="B25" s="37"/>
      <c r="C25" s="38" t="s">
        <v>78</v>
      </c>
      <c r="D25" s="39" t="s">
        <v>79</v>
      </c>
      <c r="E25" s="39" t="s">
        <v>80</v>
      </c>
      <c r="F25" s="39" t="s">
        <v>81</v>
      </c>
      <c r="G25" s="39" t="s">
        <v>82</v>
      </c>
      <c r="H25" s="40" t="s">
        <v>58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31" t="s">
        <v>59</v>
      </c>
      <c r="B26" s="32"/>
      <c r="C26" s="41">
        <v>10.0</v>
      </c>
      <c r="D26" s="42">
        <v>30.0</v>
      </c>
      <c r="E26" s="42">
        <v>10.0</v>
      </c>
      <c r="F26" s="42">
        <v>30.0</v>
      </c>
      <c r="G26" s="42">
        <v>10.0</v>
      </c>
      <c r="H26" s="43">
        <v>90.0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44" t="s">
        <v>60</v>
      </c>
      <c r="B27" s="45"/>
      <c r="C27" s="46" t="s">
        <v>83</v>
      </c>
      <c r="D27" s="47" t="s">
        <v>84</v>
      </c>
      <c r="E27" s="47" t="s">
        <v>85</v>
      </c>
      <c r="F27" s="47" t="s">
        <v>86</v>
      </c>
      <c r="G27" s="47" t="s">
        <v>87</v>
      </c>
      <c r="H27" s="48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31" t="s">
        <v>64</v>
      </c>
      <c r="B28" s="32"/>
      <c r="C28" s="41">
        <v>10.0</v>
      </c>
      <c r="D28" s="42">
        <v>0.0</v>
      </c>
      <c r="E28" s="42">
        <v>10.0</v>
      </c>
      <c r="F28" s="42">
        <v>0.0</v>
      </c>
      <c r="G28" s="42">
        <v>20.0</v>
      </c>
      <c r="H28" s="43">
        <v>40.0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44" t="s">
        <v>60</v>
      </c>
      <c r="B29" s="45"/>
      <c r="C29" s="46" t="s">
        <v>88</v>
      </c>
      <c r="D29" s="47" t="s">
        <v>35</v>
      </c>
      <c r="E29" s="47" t="s">
        <v>89</v>
      </c>
      <c r="F29" s="47" t="s">
        <v>35</v>
      </c>
      <c r="G29" s="47" t="s">
        <v>90</v>
      </c>
      <c r="H29" s="48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31" t="s">
        <v>66</v>
      </c>
      <c r="B30" s="32"/>
      <c r="C30" s="49">
        <v>20.0</v>
      </c>
      <c r="D30" s="68">
        <v>30.0</v>
      </c>
      <c r="E30" s="68">
        <v>20.0</v>
      </c>
      <c r="F30" s="68">
        <v>30.0</v>
      </c>
      <c r="G30" s="68">
        <v>30.0</v>
      </c>
      <c r="H30" s="50">
        <v>130.0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</sheetData>
  <mergeCells count="1">
    <mergeCell ref="C24:H24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13"/>
    <col customWidth="1" min="3" max="3" width="21.5"/>
    <col customWidth="1" min="4" max="4" width="15.88"/>
    <col customWidth="1" min="5" max="5" width="13.38"/>
    <col customWidth="1" min="6" max="6" width="23.0"/>
    <col customWidth="1" min="7" max="7" width="15.63"/>
    <col customWidth="1" min="8" max="8" width="6.63"/>
    <col customWidth="1" min="10" max="10" width="14.5"/>
    <col customWidth="1" min="11" max="11" width="13.5"/>
    <col customWidth="1" min="12" max="12" width="13.75"/>
    <col customWidth="1" min="13" max="13" width="13.5"/>
    <col customWidth="1" min="14" max="14" width="6.63"/>
    <col customWidth="1" min="16" max="16" width="22.25"/>
    <col customWidth="1" min="17" max="17" width="29.5"/>
    <col customWidth="1" min="18" max="18" width="14.38"/>
    <col customWidth="1" min="19" max="19" width="6.63"/>
  </cols>
  <sheetData>
    <row r="1">
      <c r="A1" s="31" t="s">
        <v>53</v>
      </c>
      <c r="B1" s="32"/>
      <c r="C1" s="33" t="s">
        <v>1</v>
      </c>
      <c r="D1" s="34"/>
      <c r="E1" s="34"/>
      <c r="F1" s="34"/>
      <c r="G1" s="34"/>
      <c r="H1" s="35"/>
      <c r="I1" s="32"/>
      <c r="J1" s="33" t="s">
        <v>2</v>
      </c>
      <c r="K1" s="34"/>
      <c r="L1" s="34"/>
      <c r="M1" s="34"/>
      <c r="N1" s="35"/>
      <c r="O1" s="32"/>
      <c r="P1" s="33" t="s">
        <v>3</v>
      </c>
      <c r="Q1" s="34"/>
      <c r="R1" s="34"/>
      <c r="S1" s="35"/>
      <c r="T1" s="32"/>
      <c r="U1" s="69" t="s">
        <v>58</v>
      </c>
    </row>
    <row r="2">
      <c r="A2" s="36" t="s">
        <v>54</v>
      </c>
      <c r="B2" s="37"/>
      <c r="C2" s="70" t="s">
        <v>78</v>
      </c>
      <c r="D2" s="71" t="s">
        <v>79</v>
      </c>
      <c r="E2" s="71" t="s">
        <v>80</v>
      </c>
      <c r="F2" s="72" t="s">
        <v>91</v>
      </c>
      <c r="G2" s="71" t="s">
        <v>82</v>
      </c>
      <c r="H2" s="73" t="s">
        <v>58</v>
      </c>
      <c r="I2" s="37"/>
      <c r="J2" s="70" t="s">
        <v>92</v>
      </c>
      <c r="K2" s="71" t="s">
        <v>93</v>
      </c>
      <c r="L2" s="71" t="s">
        <v>94</v>
      </c>
      <c r="M2" s="71" t="s">
        <v>95</v>
      </c>
      <c r="N2" s="73" t="s">
        <v>58</v>
      </c>
      <c r="O2" s="37"/>
      <c r="P2" s="70" t="s">
        <v>55</v>
      </c>
      <c r="Q2" s="71" t="s">
        <v>56</v>
      </c>
      <c r="R2" s="71" t="s">
        <v>57</v>
      </c>
      <c r="S2" s="73" t="s">
        <v>58</v>
      </c>
      <c r="T2" s="37"/>
      <c r="U2" s="74" t="s">
        <v>96</v>
      </c>
    </row>
    <row r="3">
      <c r="A3" s="31" t="s">
        <v>59</v>
      </c>
      <c r="B3" s="32"/>
      <c r="C3" s="41">
        <v>10.0</v>
      </c>
      <c r="D3" s="42">
        <v>30.0</v>
      </c>
      <c r="E3" s="42">
        <v>10.0</v>
      </c>
      <c r="F3" s="75">
        <v>15.0</v>
      </c>
      <c r="G3" s="42">
        <v>10.0</v>
      </c>
      <c r="H3" s="76">
        <v>75.0</v>
      </c>
      <c r="I3" s="32"/>
      <c r="J3" s="41">
        <v>15.0</v>
      </c>
      <c r="K3" s="42">
        <v>15.0</v>
      </c>
      <c r="L3" s="42">
        <v>15.0</v>
      </c>
      <c r="M3" s="42">
        <v>20.0</v>
      </c>
      <c r="N3" s="43">
        <v>65.0</v>
      </c>
      <c r="O3" s="32"/>
      <c r="P3" s="41">
        <v>20.0</v>
      </c>
      <c r="Q3" s="42">
        <v>10.0</v>
      </c>
      <c r="R3" s="42">
        <v>15.0</v>
      </c>
      <c r="S3" s="43">
        <v>45.0</v>
      </c>
      <c r="T3" s="32"/>
      <c r="U3" s="77">
        <v>185.0</v>
      </c>
    </row>
    <row r="4">
      <c r="A4" s="44" t="s">
        <v>60</v>
      </c>
      <c r="B4" s="45"/>
      <c r="C4" s="46" t="s">
        <v>83</v>
      </c>
      <c r="D4" s="47" t="s">
        <v>84</v>
      </c>
      <c r="E4" s="47" t="s">
        <v>85</v>
      </c>
      <c r="F4" s="47" t="s">
        <v>86</v>
      </c>
      <c r="G4" s="47" t="s">
        <v>87</v>
      </c>
      <c r="H4" s="48"/>
      <c r="I4" s="45"/>
      <c r="J4" s="46" t="s">
        <v>97</v>
      </c>
      <c r="K4" s="47" t="s">
        <v>98</v>
      </c>
      <c r="L4" s="47" t="s">
        <v>99</v>
      </c>
      <c r="M4" s="47" t="s">
        <v>100</v>
      </c>
      <c r="N4" s="48"/>
      <c r="O4" s="45"/>
      <c r="P4" s="46" t="s">
        <v>61</v>
      </c>
      <c r="Q4" s="47" t="s">
        <v>62</v>
      </c>
      <c r="R4" s="47" t="s">
        <v>63</v>
      </c>
      <c r="S4" s="48"/>
      <c r="T4" s="45"/>
      <c r="U4" s="78"/>
    </row>
    <row r="5">
      <c r="A5" s="31" t="s">
        <v>64</v>
      </c>
      <c r="B5" s="32"/>
      <c r="C5" s="41">
        <v>10.0</v>
      </c>
      <c r="D5" s="42">
        <v>0.0</v>
      </c>
      <c r="E5" s="42">
        <v>10.0</v>
      </c>
      <c r="F5" s="42">
        <v>0.0</v>
      </c>
      <c r="G5" s="42">
        <v>20.0</v>
      </c>
      <c r="H5" s="43">
        <v>40.0</v>
      </c>
      <c r="I5" s="32"/>
      <c r="J5" s="41">
        <v>10.0</v>
      </c>
      <c r="K5" s="42">
        <v>5.0</v>
      </c>
      <c r="L5" s="42">
        <v>0.0</v>
      </c>
      <c r="M5" s="42">
        <v>10.0</v>
      </c>
      <c r="N5" s="43">
        <v>25.0</v>
      </c>
      <c r="O5" s="32"/>
      <c r="P5" s="41">
        <v>0.0</v>
      </c>
      <c r="Q5" s="42">
        <v>0.0</v>
      </c>
      <c r="R5" s="42">
        <v>10.0</v>
      </c>
      <c r="S5" s="43">
        <v>10.0</v>
      </c>
      <c r="T5" s="32"/>
      <c r="U5" s="79">
        <v>75.0</v>
      </c>
    </row>
    <row r="6">
      <c r="A6" s="44" t="s">
        <v>60</v>
      </c>
      <c r="B6" s="45"/>
      <c r="C6" s="46" t="s">
        <v>88</v>
      </c>
      <c r="D6" s="47" t="s">
        <v>35</v>
      </c>
      <c r="E6" s="47" t="s">
        <v>89</v>
      </c>
      <c r="F6" s="47" t="s">
        <v>35</v>
      </c>
      <c r="G6" s="47" t="s">
        <v>90</v>
      </c>
      <c r="H6" s="48"/>
      <c r="I6" s="45"/>
      <c r="J6" s="46" t="s">
        <v>101</v>
      </c>
      <c r="K6" s="47" t="s">
        <v>102</v>
      </c>
      <c r="L6" s="47" t="s">
        <v>35</v>
      </c>
      <c r="M6" s="47" t="s">
        <v>103</v>
      </c>
      <c r="N6" s="48"/>
      <c r="O6" s="45"/>
      <c r="P6" s="46" t="s">
        <v>35</v>
      </c>
      <c r="Q6" s="47" t="s">
        <v>35</v>
      </c>
      <c r="R6" s="47" t="s">
        <v>65</v>
      </c>
      <c r="S6" s="48"/>
      <c r="T6" s="45"/>
      <c r="U6" s="78"/>
    </row>
    <row r="7">
      <c r="A7" s="31" t="s">
        <v>66</v>
      </c>
      <c r="B7" s="32"/>
      <c r="C7" s="49">
        <v>20.0</v>
      </c>
      <c r="D7" s="68">
        <v>30.0</v>
      </c>
      <c r="E7" s="68">
        <v>20.0</v>
      </c>
      <c r="F7" s="80">
        <v>15.0</v>
      </c>
      <c r="G7" s="68">
        <v>30.0</v>
      </c>
      <c r="H7" s="81">
        <v>115.0</v>
      </c>
      <c r="I7" s="32"/>
      <c r="J7" s="82">
        <v>15.0</v>
      </c>
      <c r="K7" s="68">
        <v>20.0</v>
      </c>
      <c r="L7" s="68">
        <v>15.0</v>
      </c>
      <c r="M7" s="68">
        <v>30.0</v>
      </c>
      <c r="N7" s="50">
        <v>90.0</v>
      </c>
      <c r="O7" s="32"/>
      <c r="P7" s="82">
        <v>20.0</v>
      </c>
      <c r="Q7" s="80">
        <v>10.0</v>
      </c>
      <c r="R7" s="80">
        <v>25.0</v>
      </c>
      <c r="S7" s="50">
        <v>55.0</v>
      </c>
      <c r="T7" s="75" t="s">
        <v>104</v>
      </c>
      <c r="U7" s="83">
        <v>310.0</v>
      </c>
    </row>
    <row r="8">
      <c r="A8" s="84" t="s">
        <v>105</v>
      </c>
      <c r="B8" s="85"/>
      <c r="C8" s="86">
        <v>20.0</v>
      </c>
      <c r="D8" s="86"/>
      <c r="E8" s="86"/>
      <c r="F8" s="86"/>
      <c r="G8" s="86">
        <v>20.0</v>
      </c>
      <c r="H8" s="87">
        <v>70.0</v>
      </c>
      <c r="I8" s="88">
        <v>30.0</v>
      </c>
      <c r="J8" s="86">
        <v>0.0</v>
      </c>
      <c r="K8" s="86">
        <v>20.0</v>
      </c>
      <c r="L8" s="86">
        <v>15.0</v>
      </c>
      <c r="M8" s="86">
        <v>30.0</v>
      </c>
      <c r="N8" s="87">
        <v>65.0</v>
      </c>
      <c r="O8" s="85"/>
      <c r="P8" s="86">
        <v>20.0</v>
      </c>
      <c r="Q8" s="86">
        <v>0.0</v>
      </c>
      <c r="R8" s="86">
        <v>0.0</v>
      </c>
      <c r="S8" s="87">
        <v>20.0</v>
      </c>
      <c r="T8" s="88">
        <v>155.0</v>
      </c>
      <c r="U8" s="87">
        <v>205.0</v>
      </c>
    </row>
  </sheetData>
  <mergeCells count="3">
    <mergeCell ref="C1:H1"/>
    <mergeCell ref="J1:N1"/>
    <mergeCell ref="P1:S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