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05" yWindow="-105" windowWidth="23250" windowHeight="12720" tabRatio="875" activeTab="1"/>
  </bookViews>
  <sheets>
    <sheet name="参数设定（表3）" sheetId="149" r:id="rId1"/>
    <sheet name="正交结果（表4）" sheetId="148" r:id="rId2"/>
    <sheet name="总" sheetId="73" r:id="rId3"/>
    <sheet name="1" sheetId="37" r:id="rId4"/>
    <sheet name="2" sheetId="151" r:id="rId5"/>
    <sheet name="3" sheetId="152" r:id="rId6"/>
    <sheet name="4" sheetId="153" r:id="rId7"/>
    <sheet name="5" sheetId="154" r:id="rId8"/>
    <sheet name="6" sheetId="155" r:id="rId9"/>
    <sheet name="7" sheetId="156" r:id="rId10"/>
    <sheet name="8" sheetId="157" r:id="rId11"/>
    <sheet name="9" sheetId="158" r:id="rId12"/>
    <sheet name="10" sheetId="159" r:id="rId13"/>
    <sheet name="11" sheetId="160" r:id="rId14"/>
    <sheet name="12" sheetId="161" r:id="rId15"/>
    <sheet name="13" sheetId="162" r:id="rId16"/>
    <sheet name="14" sheetId="163" r:id="rId17"/>
    <sheet name="15" sheetId="164" r:id="rId18"/>
    <sheet name="16" sheetId="165" r:id="rId19"/>
    <sheet name="17" sheetId="166" r:id="rId20"/>
    <sheet name="18" sheetId="167" r:id="rId21"/>
    <sheet name="19" sheetId="168" r:id="rId22"/>
    <sheet name="20" sheetId="169" r:id="rId23"/>
    <sheet name="21" sheetId="170" r:id="rId24"/>
    <sheet name="22" sheetId="171" r:id="rId25"/>
    <sheet name="23" sheetId="172" r:id="rId26"/>
    <sheet name="24" sheetId="173" r:id="rId27"/>
    <sheet name="25" sheetId="174" r:id="rId28"/>
  </sheets>
  <definedNames>
    <definedName name="_xlnm._FilterDatabase" localSheetId="3" hidden="1">'1'!$H$1:$J$47</definedName>
    <definedName name="_xlnm._FilterDatabase" localSheetId="12" hidden="1">'10'!$H$1:$J$47</definedName>
    <definedName name="_xlnm._FilterDatabase" localSheetId="13" hidden="1">'11'!$H$1:$J$47</definedName>
    <definedName name="_xlnm._FilterDatabase" localSheetId="14" hidden="1">'12'!$H$1:$J$47</definedName>
    <definedName name="_xlnm._FilterDatabase" localSheetId="15" hidden="1">'13'!$H$1:$J$47</definedName>
    <definedName name="_xlnm._FilterDatabase" localSheetId="16" hidden="1">'14'!$H$1:$J$47</definedName>
    <definedName name="_xlnm._FilterDatabase" localSheetId="17" hidden="1">'15'!$H$1:$J$47</definedName>
    <definedName name="_xlnm._FilterDatabase" localSheetId="18" hidden="1">'16'!$H$1:$J$47</definedName>
    <definedName name="_xlnm._FilterDatabase" localSheetId="19" hidden="1">'17'!$H$1:$J$47</definedName>
    <definedName name="_xlnm._FilterDatabase" localSheetId="20" hidden="1">'18'!$H$1:$J$47</definedName>
    <definedName name="_xlnm._FilterDatabase" localSheetId="21" hidden="1">'19'!$H$1:$J$47</definedName>
    <definedName name="_xlnm._FilterDatabase" localSheetId="4" hidden="1">'2'!$H$1:$J$47</definedName>
    <definedName name="_xlnm._FilterDatabase" localSheetId="22" hidden="1">'20'!$H$1:$J$47</definedName>
    <definedName name="_xlnm._FilterDatabase" localSheetId="23" hidden="1">'21'!$H$1:$J$47</definedName>
    <definedName name="_xlnm._FilterDatabase" localSheetId="24" hidden="1">'22'!$H$1:$J$47</definedName>
    <definedName name="_xlnm._FilterDatabase" localSheetId="25" hidden="1">'23'!$H$1:$J$47</definedName>
    <definedName name="_xlnm._FilterDatabase" localSheetId="26" hidden="1">'24'!$H$1:$J$47</definedName>
    <definedName name="_xlnm._FilterDatabase" localSheetId="27" hidden="1">'25'!$H$1:$J$47</definedName>
    <definedName name="_xlnm._FilterDatabase" localSheetId="5" hidden="1">'3'!$H$1:$J$47</definedName>
    <definedName name="_xlnm._FilterDatabase" localSheetId="6" hidden="1">'4'!$H$1:$J$47</definedName>
    <definedName name="_xlnm._FilterDatabase" localSheetId="7" hidden="1">'5'!$H$1:$J$47</definedName>
    <definedName name="_xlnm._FilterDatabase" localSheetId="8" hidden="1">'6'!$H$1:$J$47</definedName>
    <definedName name="_xlnm._FilterDatabase" localSheetId="9" hidden="1">'7'!$H$1:$J$47</definedName>
    <definedName name="_xlnm._FilterDatabase" localSheetId="10" hidden="1">'8'!$H$1:$J$47</definedName>
    <definedName name="_xlnm._FilterDatabase" localSheetId="11" hidden="1">'9'!$H$1:$J$47</definedName>
    <definedName name="_xlnm._FilterDatabase" localSheetId="2" hidden="1">总!$A$1:$C$13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48" l="1"/>
  <c r="B6" i="148"/>
  <c r="C6" i="148"/>
  <c r="D6" i="148"/>
  <c r="E6" i="148"/>
  <c r="F6" i="148"/>
  <c r="B7" i="148"/>
  <c r="C7" i="148"/>
  <c r="D7" i="148"/>
  <c r="E7" i="148"/>
  <c r="F7" i="148"/>
  <c r="V3" i="148"/>
  <c r="V4" i="148"/>
  <c r="V5" i="148"/>
  <c r="V6" i="148"/>
  <c r="V7" i="148"/>
  <c r="V8" i="148"/>
  <c r="V9" i="148"/>
  <c r="V10" i="148"/>
  <c r="V11" i="148"/>
  <c r="V12" i="148"/>
  <c r="V13" i="148"/>
  <c r="V14" i="148"/>
  <c r="V15" i="148"/>
  <c r="V16" i="148"/>
  <c r="V17" i="148"/>
  <c r="V18" i="148"/>
  <c r="V19" i="148"/>
  <c r="V20" i="148"/>
  <c r="V21" i="148"/>
  <c r="V22" i="148"/>
  <c r="V23" i="148"/>
  <c r="V24" i="148"/>
  <c r="V25" i="148"/>
  <c r="V26" i="148"/>
  <c r="V2" i="148"/>
  <c r="X2" i="148" s="1"/>
  <c r="B3" i="148" l="1"/>
  <c r="C3" i="148"/>
  <c r="D3" i="148"/>
  <c r="E3" i="148"/>
  <c r="F3" i="148"/>
  <c r="B4" i="148"/>
  <c r="C4" i="148"/>
  <c r="D4" i="148"/>
  <c r="E4" i="148"/>
  <c r="F4" i="148"/>
  <c r="B5" i="148"/>
  <c r="C5" i="148"/>
  <c r="D5" i="148"/>
  <c r="E5" i="148"/>
  <c r="F5" i="148"/>
  <c r="C2" i="148"/>
  <c r="D2" i="148"/>
  <c r="E2" i="148"/>
  <c r="F2" i="148"/>
  <c r="A3" i="148"/>
  <c r="A4" i="148"/>
  <c r="A5" i="148"/>
  <c r="A6" i="148"/>
  <c r="A7" i="148"/>
  <c r="A2" i="148"/>
  <c r="G28" i="148" l="1"/>
  <c r="R35" i="149" l="1"/>
  <c r="AL35" i="149" s="1"/>
  <c r="Q35" i="149"/>
  <c r="AK35" i="149" s="1"/>
  <c r="P35" i="149"/>
  <c r="AJ35" i="149" s="1"/>
  <c r="O35" i="149"/>
  <c r="AI35" i="149" s="1"/>
  <c r="N35" i="149"/>
  <c r="AH35" i="149" s="1"/>
  <c r="M35" i="149"/>
  <c r="AG35" i="149" s="1"/>
  <c r="R34" i="149"/>
  <c r="AL34" i="149" s="1"/>
  <c r="Q34" i="149"/>
  <c r="AK34" i="149" s="1"/>
  <c r="P34" i="149"/>
  <c r="AJ34" i="149" s="1"/>
  <c r="O34" i="149"/>
  <c r="AI34" i="149" s="1"/>
  <c r="N34" i="149"/>
  <c r="AH34" i="149" s="1"/>
  <c r="M34" i="149"/>
  <c r="AG34" i="149" s="1"/>
  <c r="R33" i="149"/>
  <c r="AL33" i="149" s="1"/>
  <c r="Q33" i="149"/>
  <c r="AK33" i="149" s="1"/>
  <c r="P33" i="149"/>
  <c r="AJ33" i="149" s="1"/>
  <c r="O33" i="149"/>
  <c r="AI33" i="149" s="1"/>
  <c r="N33" i="149"/>
  <c r="AH33" i="149" s="1"/>
  <c r="M33" i="149"/>
  <c r="AG33" i="149" s="1"/>
  <c r="R32" i="149"/>
  <c r="AL32" i="149" s="1"/>
  <c r="Q32" i="149"/>
  <c r="AK32" i="149" s="1"/>
  <c r="P32" i="149"/>
  <c r="AJ32" i="149" s="1"/>
  <c r="O32" i="149"/>
  <c r="AI32" i="149" s="1"/>
  <c r="N32" i="149"/>
  <c r="AH32" i="149" s="1"/>
  <c r="M32" i="149"/>
  <c r="AG32" i="149" s="1"/>
  <c r="R31" i="149"/>
  <c r="AL31" i="149" s="1"/>
  <c r="Q31" i="149"/>
  <c r="AK31" i="149" s="1"/>
  <c r="P31" i="149"/>
  <c r="AJ31" i="149" s="1"/>
  <c r="O31" i="149"/>
  <c r="AI31" i="149" s="1"/>
  <c r="N31" i="149"/>
  <c r="AH31" i="149" s="1"/>
  <c r="M31" i="149"/>
  <c r="AG31" i="149" s="1"/>
  <c r="R30" i="149"/>
  <c r="AL30" i="149" s="1"/>
  <c r="Q30" i="149"/>
  <c r="AK30" i="149" s="1"/>
  <c r="P30" i="149"/>
  <c r="AJ30" i="149" s="1"/>
  <c r="O30" i="149"/>
  <c r="AI30" i="149" s="1"/>
  <c r="N30" i="149"/>
  <c r="AH30" i="149" s="1"/>
  <c r="M30" i="149"/>
  <c r="R29" i="149"/>
  <c r="AL29" i="149" s="1"/>
  <c r="Q29" i="149"/>
  <c r="AK29" i="149" s="1"/>
  <c r="P29" i="149"/>
  <c r="AJ29" i="149" s="1"/>
  <c r="O29" i="149"/>
  <c r="AI29" i="149" s="1"/>
  <c r="N29" i="149"/>
  <c r="AH29" i="149" s="1"/>
  <c r="M29" i="149"/>
  <c r="AG29" i="149" s="1"/>
  <c r="R28" i="149"/>
  <c r="AL28" i="149" s="1"/>
  <c r="Q28" i="149"/>
  <c r="AK28" i="149" s="1"/>
  <c r="P28" i="149"/>
  <c r="AJ28" i="149" s="1"/>
  <c r="O28" i="149"/>
  <c r="AI28" i="149" s="1"/>
  <c r="N28" i="149"/>
  <c r="AH28" i="149" s="1"/>
  <c r="M28" i="149"/>
  <c r="AG28" i="149" s="1"/>
  <c r="R27" i="149"/>
  <c r="AL27" i="149" s="1"/>
  <c r="Q27" i="149"/>
  <c r="AK27" i="149" s="1"/>
  <c r="P27" i="149"/>
  <c r="AJ27" i="149" s="1"/>
  <c r="O27" i="149"/>
  <c r="AI27" i="149" s="1"/>
  <c r="N27" i="149"/>
  <c r="AH27" i="149" s="1"/>
  <c r="M27" i="149"/>
  <c r="AG27" i="149" s="1"/>
  <c r="R26" i="149"/>
  <c r="AL26" i="149" s="1"/>
  <c r="Q26" i="149"/>
  <c r="AK26" i="149" s="1"/>
  <c r="P26" i="149"/>
  <c r="AJ26" i="149" s="1"/>
  <c r="O26" i="149"/>
  <c r="AI26" i="149" s="1"/>
  <c r="N26" i="149"/>
  <c r="AH26" i="149" s="1"/>
  <c r="M26" i="149"/>
  <c r="AG26" i="149" s="1"/>
  <c r="R25" i="149"/>
  <c r="AL25" i="149" s="1"/>
  <c r="Q25" i="149"/>
  <c r="AK25" i="149" s="1"/>
  <c r="P25" i="149"/>
  <c r="AJ25" i="149" s="1"/>
  <c r="O25" i="149"/>
  <c r="AI25" i="149" s="1"/>
  <c r="N25" i="149"/>
  <c r="AH25" i="149" s="1"/>
  <c r="M25" i="149"/>
  <c r="AG25" i="149" s="1"/>
  <c r="R24" i="149"/>
  <c r="AL24" i="149" s="1"/>
  <c r="Q24" i="149"/>
  <c r="AK24" i="149" s="1"/>
  <c r="P24" i="149"/>
  <c r="AJ24" i="149" s="1"/>
  <c r="O24" i="149"/>
  <c r="AI24" i="149" s="1"/>
  <c r="N24" i="149"/>
  <c r="AH24" i="149" s="1"/>
  <c r="M24" i="149"/>
  <c r="AG24" i="149" s="1"/>
  <c r="R23" i="149"/>
  <c r="AL23" i="149" s="1"/>
  <c r="Q23" i="149"/>
  <c r="AK23" i="149" s="1"/>
  <c r="P23" i="149"/>
  <c r="AJ23" i="149" s="1"/>
  <c r="O23" i="149"/>
  <c r="AI23" i="149" s="1"/>
  <c r="N23" i="149"/>
  <c r="AH23" i="149" s="1"/>
  <c r="M23" i="149"/>
  <c r="AG23" i="149" s="1"/>
  <c r="R22" i="149"/>
  <c r="AL22" i="149" s="1"/>
  <c r="Q22" i="149"/>
  <c r="AK22" i="149" s="1"/>
  <c r="P22" i="149"/>
  <c r="AJ22" i="149" s="1"/>
  <c r="O22" i="149"/>
  <c r="AI22" i="149" s="1"/>
  <c r="N22" i="149"/>
  <c r="AH22" i="149" s="1"/>
  <c r="M22" i="149"/>
  <c r="AG22" i="149" s="1"/>
  <c r="R21" i="149"/>
  <c r="AL21" i="149" s="1"/>
  <c r="Q21" i="149"/>
  <c r="AK21" i="149" s="1"/>
  <c r="P21" i="149"/>
  <c r="AJ21" i="149" s="1"/>
  <c r="O21" i="149"/>
  <c r="AI21" i="149" s="1"/>
  <c r="N21" i="149"/>
  <c r="AH21" i="149" s="1"/>
  <c r="M21" i="149"/>
  <c r="AG21" i="149" s="1"/>
  <c r="R20" i="149"/>
  <c r="AL20" i="149" s="1"/>
  <c r="Q20" i="149"/>
  <c r="AK20" i="149" s="1"/>
  <c r="P20" i="149"/>
  <c r="AJ20" i="149" s="1"/>
  <c r="O20" i="149"/>
  <c r="AI20" i="149" s="1"/>
  <c r="N20" i="149"/>
  <c r="AH20" i="149" s="1"/>
  <c r="M20" i="149"/>
  <c r="AG20" i="149" s="1"/>
  <c r="R19" i="149"/>
  <c r="AL19" i="149" s="1"/>
  <c r="Q19" i="149"/>
  <c r="AK19" i="149" s="1"/>
  <c r="P19" i="149"/>
  <c r="AJ19" i="149" s="1"/>
  <c r="O19" i="149"/>
  <c r="AI19" i="149" s="1"/>
  <c r="N19" i="149"/>
  <c r="AH19" i="149" s="1"/>
  <c r="M19" i="149"/>
  <c r="AG19" i="149" s="1"/>
  <c r="R18" i="149"/>
  <c r="AL18" i="149" s="1"/>
  <c r="Q18" i="149"/>
  <c r="AK18" i="149" s="1"/>
  <c r="P18" i="149"/>
  <c r="AJ18" i="149" s="1"/>
  <c r="O18" i="149"/>
  <c r="AI18" i="149" s="1"/>
  <c r="N18" i="149"/>
  <c r="AH18" i="149" s="1"/>
  <c r="M18" i="149"/>
  <c r="AG18" i="149" s="1"/>
  <c r="R17" i="149"/>
  <c r="AL17" i="149" s="1"/>
  <c r="Q17" i="149"/>
  <c r="AK17" i="149" s="1"/>
  <c r="P17" i="149"/>
  <c r="AJ17" i="149" s="1"/>
  <c r="O17" i="149"/>
  <c r="AI17" i="149" s="1"/>
  <c r="N17" i="149"/>
  <c r="AH17" i="149" s="1"/>
  <c r="M17" i="149"/>
  <c r="AG17" i="149" s="1"/>
  <c r="R16" i="149"/>
  <c r="AL16" i="149" s="1"/>
  <c r="Q16" i="149"/>
  <c r="AK16" i="149" s="1"/>
  <c r="P16" i="149"/>
  <c r="AJ16" i="149" s="1"/>
  <c r="O16" i="149"/>
  <c r="AI16" i="149" s="1"/>
  <c r="N16" i="149"/>
  <c r="AH16" i="149" s="1"/>
  <c r="M16" i="149"/>
  <c r="AG16" i="149" s="1"/>
  <c r="R15" i="149"/>
  <c r="AL15" i="149" s="1"/>
  <c r="Q15" i="149"/>
  <c r="AK15" i="149" s="1"/>
  <c r="P15" i="149"/>
  <c r="AJ15" i="149" s="1"/>
  <c r="O15" i="149"/>
  <c r="AI15" i="149" s="1"/>
  <c r="N15" i="149"/>
  <c r="AH15" i="149" s="1"/>
  <c r="M15" i="149"/>
  <c r="AG15" i="149" s="1"/>
  <c r="R14" i="149"/>
  <c r="AL14" i="149" s="1"/>
  <c r="Q14" i="149"/>
  <c r="AK14" i="149" s="1"/>
  <c r="P14" i="149"/>
  <c r="AJ14" i="149" s="1"/>
  <c r="O14" i="149"/>
  <c r="AI14" i="149" s="1"/>
  <c r="N14" i="149"/>
  <c r="AH14" i="149" s="1"/>
  <c r="M14" i="149"/>
  <c r="AG14" i="149" s="1"/>
  <c r="R13" i="149"/>
  <c r="AL13" i="149" s="1"/>
  <c r="Q13" i="149"/>
  <c r="AK13" i="149" s="1"/>
  <c r="P13" i="149"/>
  <c r="AJ13" i="149" s="1"/>
  <c r="O13" i="149"/>
  <c r="AI13" i="149" s="1"/>
  <c r="N13" i="149"/>
  <c r="AH13" i="149" s="1"/>
  <c r="M13" i="149"/>
  <c r="AG13" i="149" s="1"/>
  <c r="R12" i="149"/>
  <c r="AL12" i="149" s="1"/>
  <c r="Q12" i="149"/>
  <c r="AK12" i="149" s="1"/>
  <c r="P12" i="149"/>
  <c r="AJ12" i="149" s="1"/>
  <c r="O12" i="149"/>
  <c r="AI12" i="149" s="1"/>
  <c r="N12" i="149"/>
  <c r="AH12" i="149" s="1"/>
  <c r="M12" i="149"/>
  <c r="AG12" i="149" s="1"/>
  <c r="R11" i="149"/>
  <c r="AL11" i="149" s="1"/>
  <c r="Q11" i="149"/>
  <c r="AK11" i="149" s="1"/>
  <c r="P11" i="149"/>
  <c r="AJ11" i="149" s="1"/>
  <c r="O11" i="149"/>
  <c r="AI11" i="149" s="1"/>
  <c r="N11" i="149"/>
  <c r="AH11" i="149" s="1"/>
  <c r="M11" i="149"/>
  <c r="AG11" i="149" s="1"/>
  <c r="H28" i="148" l="1"/>
  <c r="V30" i="149"/>
  <c r="AG30" i="149"/>
  <c r="V32" i="149"/>
  <c r="V13" i="149"/>
  <c r="V14" i="149"/>
  <c r="V17" i="149"/>
  <c r="V18" i="149"/>
  <c r="V21" i="149"/>
  <c r="V22" i="149"/>
  <c r="V25" i="149"/>
  <c r="V26" i="149"/>
  <c r="V27" i="149"/>
  <c r="V29" i="149"/>
  <c r="V31" i="149"/>
  <c r="V33" i="149"/>
  <c r="V34" i="149"/>
  <c r="V35" i="149"/>
  <c r="V11" i="149"/>
  <c r="V12" i="149"/>
  <c r="V15" i="149"/>
  <c r="V16" i="149"/>
  <c r="V19" i="149"/>
  <c r="V20" i="149"/>
  <c r="V23" i="149"/>
  <c r="V24" i="149"/>
  <c r="V28" i="149"/>
  <c r="X26" i="148"/>
  <c r="X25" i="148"/>
  <c r="X24" i="148"/>
  <c r="X23" i="148"/>
  <c r="G32" i="148"/>
  <c r="X21" i="148"/>
  <c r="X20" i="148"/>
  <c r="X19" i="148"/>
  <c r="X18" i="148"/>
  <c r="X16" i="148"/>
  <c r="X15" i="148"/>
  <c r="X14" i="148"/>
  <c r="X13" i="148"/>
  <c r="X11" i="148"/>
  <c r="X10" i="148"/>
  <c r="X9" i="148"/>
  <c r="X8" i="148"/>
  <c r="L32" i="148" l="1"/>
  <c r="K29" i="148"/>
  <c r="J30" i="148"/>
  <c r="I31" i="148"/>
  <c r="H32" i="148"/>
  <c r="H31" i="148"/>
  <c r="K30" i="148"/>
  <c r="L31" i="148"/>
  <c r="J32" i="148"/>
  <c r="I29" i="148"/>
  <c r="X17" i="148"/>
  <c r="G31" i="148"/>
  <c r="G30" i="148"/>
  <c r="I28" i="148"/>
  <c r="L28" i="148"/>
  <c r="K28" i="148"/>
  <c r="J28" i="148"/>
  <c r="I32" i="148"/>
  <c r="J29" i="148"/>
  <c r="H30" i="148"/>
  <c r="L30" i="148"/>
  <c r="K31" i="148"/>
  <c r="L29" i="148"/>
  <c r="J31" i="148"/>
  <c r="K32" i="148"/>
  <c r="I30" i="148"/>
  <c r="H29" i="148"/>
  <c r="X7" i="148"/>
  <c r="G29" i="148"/>
  <c r="X28" i="148"/>
  <c r="X3" i="148"/>
  <c r="X4" i="148"/>
  <c r="X5" i="148"/>
  <c r="X6" i="148"/>
  <c r="X12" i="148"/>
  <c r="X22" i="148"/>
  <c r="J33" i="148" l="1"/>
  <c r="K33" i="148"/>
  <c r="I33" i="148"/>
  <c r="I39" i="148"/>
  <c r="I36" i="148"/>
  <c r="I37" i="148" s="1"/>
  <c r="H39" i="148"/>
  <c r="H36" i="148"/>
  <c r="H37" i="148" s="1"/>
  <c r="H33" i="148"/>
  <c r="G39" i="148"/>
  <c r="G36" i="148"/>
  <c r="G37" i="148" s="1"/>
  <c r="G33" i="148"/>
  <c r="J36" i="148"/>
  <c r="J37" i="148" s="1"/>
  <c r="J39" i="148"/>
  <c r="Z28" i="148"/>
  <c r="X29" i="148" s="1"/>
  <c r="L39" i="148"/>
  <c r="L36" i="148"/>
  <c r="L37" i="148" s="1"/>
  <c r="L33" i="148"/>
  <c r="K39" i="148"/>
  <c r="K36" i="148"/>
  <c r="K37" i="148" s="1"/>
  <c r="U8" i="153"/>
  <c r="P6" i="155"/>
  <c r="P13" i="169"/>
  <c r="Q13" i="163"/>
  <c r="U5" i="163"/>
  <c r="P8" i="161"/>
  <c r="O11" i="159"/>
  <c r="L11" i="168"/>
  <c r="Q2" i="163"/>
  <c r="N11" i="164"/>
  <c r="P13" i="174"/>
  <c r="T6" i="158"/>
  <c r="T3" i="153"/>
  <c r="Q12" i="168"/>
  <c r="M7" i="171"/>
  <c r="Q3" i="159"/>
  <c r="M6" i="163"/>
  <c r="M7" i="155"/>
  <c r="U13" i="155"/>
  <c r="R2" i="162"/>
  <c r="M8" i="157"/>
  <c r="U4" i="172"/>
  <c r="R11" i="164"/>
  <c r="U9" i="169"/>
  <c r="S4" i="172"/>
  <c r="N7" i="163"/>
  <c r="Q6" i="168"/>
  <c r="P7" i="152"/>
  <c r="R7" i="174"/>
  <c r="N4" i="161"/>
  <c r="S7" i="154"/>
  <c r="O10" i="166"/>
  <c r="S11" i="152"/>
  <c r="O3" i="174"/>
  <c r="Q10" i="159"/>
  <c r="M13" i="154"/>
  <c r="U9" i="160"/>
  <c r="Q6" i="153"/>
  <c r="S11" i="166"/>
  <c r="T10" i="165"/>
  <c r="P9" i="155"/>
  <c r="N2" i="169"/>
  <c r="L13" i="167"/>
  <c r="U10" i="165"/>
  <c r="S4" i="151"/>
  <c r="U5" i="174"/>
  <c r="U6" i="165"/>
  <c r="N8" i="169"/>
  <c r="L12" i="165"/>
  <c r="S5" i="171"/>
  <c r="S3" i="37"/>
  <c r="S5" i="154"/>
  <c r="L7" i="161"/>
  <c r="R13" i="174"/>
  <c r="T7" i="166"/>
  <c r="U8" i="173"/>
  <c r="P9" i="169"/>
  <c r="O9" i="154"/>
  <c r="L10" i="153"/>
  <c r="T3" i="158"/>
  <c r="Q12" i="167"/>
  <c r="U5" i="153"/>
  <c r="U2" i="160"/>
  <c r="N8" i="163"/>
  <c r="N13" i="159"/>
  <c r="M6" i="169"/>
  <c r="Q6" i="163"/>
  <c r="U7" i="160"/>
  <c r="R5" i="160"/>
  <c r="M8" i="164"/>
  <c r="N2" i="153"/>
  <c r="R11" i="172"/>
  <c r="O13" i="163"/>
  <c r="Q12" i="166"/>
  <c r="N2" i="166"/>
  <c r="L12" i="154"/>
  <c r="S10" i="161"/>
  <c r="R2" i="169"/>
  <c r="Q8" i="167"/>
  <c r="N2" i="171"/>
  <c r="S13" i="152"/>
  <c r="S12" i="152"/>
  <c r="M5" i="170"/>
  <c r="T3" i="157"/>
  <c r="Q5" i="151"/>
  <c r="O3" i="37"/>
  <c r="T4" i="164"/>
  <c r="P2" i="155"/>
  <c r="N4" i="151"/>
  <c r="O7" i="172"/>
  <c r="N13" i="158"/>
  <c r="S6" i="159"/>
  <c r="M8" i="172"/>
  <c r="O7" i="160"/>
  <c r="T7" i="165"/>
  <c r="P9" i="156"/>
  <c r="R8" i="37"/>
  <c r="R13" i="166"/>
  <c r="M10" i="160"/>
  <c r="S12" i="160"/>
  <c r="N3" i="164"/>
  <c r="T7" i="170"/>
  <c r="P3" i="156"/>
  <c r="R10" i="170"/>
  <c r="P2" i="37"/>
  <c r="L12" i="157"/>
  <c r="Q7" i="160"/>
  <c r="Q2" i="37"/>
  <c r="U3" i="157"/>
  <c r="R12" i="163"/>
  <c r="N3" i="168"/>
  <c r="U2" i="162"/>
  <c r="P6" i="170"/>
  <c r="P2" i="151"/>
  <c r="N7" i="171"/>
  <c r="L9" i="157"/>
  <c r="U8" i="172"/>
  <c r="Q3" i="163"/>
  <c r="P12" i="160"/>
  <c r="S8" i="171"/>
  <c r="P2" i="162"/>
  <c r="N8" i="159"/>
  <c r="N13" i="166"/>
  <c r="L9" i="155"/>
  <c r="L9" i="158"/>
  <c r="Q11" i="159"/>
  <c r="L3" i="162"/>
  <c r="R13" i="172"/>
  <c r="U11" i="165"/>
  <c r="M2" i="154"/>
  <c r="P10" i="172"/>
  <c r="R9" i="171"/>
  <c r="O5" i="173"/>
  <c r="N5" i="155"/>
  <c r="N12" i="169"/>
  <c r="T7" i="174"/>
  <c r="T2" i="173"/>
  <c r="T11" i="171"/>
  <c r="T4" i="172"/>
  <c r="Q13" i="164"/>
  <c r="S6" i="165"/>
  <c r="S13" i="168"/>
  <c r="R10" i="155"/>
  <c r="M10" i="169"/>
  <c r="P11" i="168"/>
  <c r="Q9" i="168"/>
  <c r="O2" i="158"/>
  <c r="U8" i="162"/>
  <c r="T9" i="167"/>
  <c r="N4" i="157"/>
  <c r="P5" i="171"/>
  <c r="L12" i="160"/>
  <c r="P7" i="174"/>
  <c r="N8" i="170"/>
  <c r="M2" i="174"/>
  <c r="M7" i="151"/>
  <c r="R9" i="173"/>
  <c r="L6" i="153"/>
  <c r="L9" i="162"/>
  <c r="Q5" i="170"/>
  <c r="R9" i="167"/>
  <c r="P3" i="168"/>
  <c r="O9" i="170"/>
  <c r="S10" i="164"/>
  <c r="P7" i="173"/>
  <c r="P4" i="166"/>
  <c r="O11" i="161"/>
  <c r="T13" i="167"/>
  <c r="M4" i="159"/>
  <c r="P4" i="159"/>
  <c r="S10" i="174"/>
  <c r="T6" i="160"/>
  <c r="Q9" i="172"/>
  <c r="U12" i="158"/>
  <c r="Q13" i="169"/>
  <c r="L8" i="167"/>
  <c r="T6" i="164"/>
  <c r="N9" i="165"/>
  <c r="O6" i="159"/>
  <c r="R4" i="172"/>
  <c r="M12" i="156"/>
  <c r="T11" i="37"/>
  <c r="L12" i="169"/>
  <c r="M13" i="173"/>
  <c r="N4" i="167"/>
  <c r="O9" i="171"/>
  <c r="M10" i="166"/>
  <c r="R5" i="159"/>
  <c r="T4" i="174"/>
  <c r="T2" i="163"/>
  <c r="T10" i="173"/>
  <c r="S12" i="171"/>
  <c r="U6" i="167"/>
  <c r="O11" i="168"/>
  <c r="S5" i="172"/>
  <c r="U7" i="173"/>
  <c r="R9" i="37"/>
  <c r="T13" i="170"/>
  <c r="S8" i="37"/>
  <c r="M5" i="37"/>
  <c r="N11" i="172"/>
  <c r="Q10" i="170"/>
  <c r="M13" i="156"/>
  <c r="U13" i="152"/>
  <c r="N11" i="173"/>
  <c r="R3" i="164"/>
  <c r="S8" i="163"/>
  <c r="L9" i="168"/>
  <c r="N11" i="171"/>
  <c r="M13" i="171"/>
  <c r="Q11" i="166"/>
  <c r="N7" i="162"/>
  <c r="O9" i="161"/>
  <c r="M12" i="170"/>
  <c r="T6" i="174"/>
  <c r="N11" i="163"/>
  <c r="L2" i="162"/>
  <c r="R11" i="156"/>
  <c r="U12" i="171"/>
  <c r="S12" i="167"/>
  <c r="L12" i="153"/>
  <c r="M2" i="159"/>
  <c r="O13" i="153"/>
  <c r="R6" i="167"/>
  <c r="P13" i="167"/>
  <c r="Q4" i="154"/>
  <c r="S9" i="153"/>
  <c r="N2" i="157"/>
  <c r="O4" i="165"/>
  <c r="S6" i="169"/>
  <c r="M5" i="167"/>
  <c r="S7" i="161"/>
  <c r="U13" i="153"/>
  <c r="U13" i="166"/>
  <c r="P5" i="163"/>
  <c r="M4" i="163"/>
  <c r="O4" i="157"/>
  <c r="P4" i="160"/>
  <c r="R9" i="152"/>
  <c r="P6" i="166"/>
  <c r="Q3" i="168"/>
  <c r="O3" i="151"/>
  <c r="P3" i="167"/>
  <c r="L2" i="167"/>
  <c r="P7" i="169"/>
  <c r="S8" i="165"/>
  <c r="U7" i="155"/>
  <c r="R5" i="158"/>
  <c r="N9" i="162"/>
  <c r="L13" i="169"/>
  <c r="N7" i="152"/>
  <c r="T8" i="160"/>
  <c r="L6" i="168"/>
  <c r="U11" i="160"/>
  <c r="O10" i="174"/>
  <c r="O5" i="153"/>
  <c r="R11" i="162"/>
  <c r="R2" i="164"/>
  <c r="O9" i="168"/>
  <c r="T11" i="172"/>
  <c r="P8" i="169"/>
  <c r="P5" i="166"/>
  <c r="N4" i="160"/>
  <c r="P5" i="172"/>
  <c r="S5" i="164"/>
  <c r="Q3" i="169"/>
  <c r="P2" i="171"/>
  <c r="Q2" i="174"/>
  <c r="T12" i="160"/>
  <c r="Q13" i="173"/>
  <c r="L11" i="174"/>
  <c r="M12" i="174"/>
  <c r="N11" i="169"/>
  <c r="S11" i="174"/>
  <c r="N10" i="171"/>
  <c r="U11" i="173"/>
  <c r="L6" i="169"/>
  <c r="R4" i="163"/>
  <c r="S6" i="166"/>
  <c r="O12" i="157"/>
  <c r="U4" i="158"/>
  <c r="R12" i="151"/>
  <c r="L11" i="167"/>
  <c r="S5" i="163"/>
  <c r="U2" i="169"/>
  <c r="L8" i="160"/>
  <c r="O7" i="173"/>
  <c r="P7" i="172"/>
  <c r="O6" i="169"/>
  <c r="L3" i="156"/>
  <c r="T4" i="171"/>
  <c r="R7" i="169"/>
  <c r="R5" i="162"/>
  <c r="L3" i="170"/>
  <c r="S10" i="160"/>
  <c r="Q6" i="154"/>
  <c r="T3" i="168"/>
  <c r="S12" i="162"/>
  <c r="T5" i="168"/>
  <c r="N7" i="151"/>
  <c r="O4" i="158"/>
  <c r="T4" i="170"/>
  <c r="U12" i="166"/>
  <c r="N5" i="161"/>
  <c r="N12" i="172"/>
  <c r="S6" i="171"/>
  <c r="N3" i="173"/>
  <c r="O4" i="168"/>
  <c r="R3" i="165"/>
  <c r="O13" i="161"/>
  <c r="Q3" i="174"/>
  <c r="T5" i="171"/>
  <c r="S7" i="174"/>
  <c r="S4" i="156"/>
  <c r="S5" i="174"/>
  <c r="U3" i="165"/>
  <c r="R2" i="168"/>
  <c r="U8" i="165"/>
  <c r="S6" i="167"/>
  <c r="M2" i="161"/>
  <c r="N12" i="165"/>
  <c r="R5" i="168"/>
  <c r="L2" i="154"/>
  <c r="U6" i="37"/>
  <c r="Q6" i="165"/>
  <c r="L5" i="170"/>
  <c r="U10" i="170"/>
  <c r="S13" i="170"/>
  <c r="O12" i="168"/>
  <c r="T3" i="171"/>
  <c r="S13" i="156"/>
  <c r="M10" i="157"/>
  <c r="L3" i="174"/>
  <c r="R8" i="165"/>
  <c r="U13" i="171"/>
  <c r="L4" i="174"/>
  <c r="T13" i="158"/>
  <c r="N11" i="166"/>
  <c r="Q11" i="165"/>
  <c r="O8" i="170"/>
  <c r="O3" i="161"/>
  <c r="M10" i="165"/>
  <c r="T2" i="166"/>
  <c r="Q2" i="167"/>
  <c r="T7" i="158"/>
  <c r="L7" i="171"/>
  <c r="R7" i="153"/>
  <c r="M5" i="154"/>
  <c r="P7" i="166"/>
  <c r="M7" i="165"/>
  <c r="L9" i="156"/>
  <c r="L3" i="166"/>
  <c r="S6" i="174"/>
  <c r="O6" i="164"/>
  <c r="N11" i="162"/>
  <c r="S6" i="154"/>
  <c r="U9" i="172"/>
  <c r="Q7" i="170"/>
  <c r="L12" i="152"/>
  <c r="S8" i="170"/>
  <c r="O6" i="167"/>
  <c r="O4" i="163"/>
  <c r="T6" i="166"/>
  <c r="R9" i="168"/>
  <c r="R3" i="163"/>
  <c r="T2" i="165"/>
  <c r="L10" i="157"/>
  <c r="U3" i="171"/>
  <c r="R3" i="152"/>
  <c r="T11" i="173"/>
  <c r="L9" i="170"/>
  <c r="O7" i="165"/>
  <c r="M9" i="174"/>
  <c r="O6" i="172"/>
  <c r="M9" i="159"/>
  <c r="U7" i="168"/>
  <c r="P3" i="174"/>
  <c r="S7" i="172"/>
  <c r="L2" i="164"/>
  <c r="T3" i="170"/>
  <c r="L6" i="171"/>
  <c r="T5" i="172"/>
  <c r="M10" i="174"/>
  <c r="Q7" i="159"/>
  <c r="P2" i="174"/>
  <c r="M8" i="161"/>
  <c r="R11" i="167"/>
  <c r="R6" i="164"/>
  <c r="U2" i="170"/>
  <c r="L2" i="161"/>
  <c r="L9" i="165"/>
  <c r="M3" i="161"/>
  <c r="R7" i="163"/>
  <c r="O12" i="162"/>
  <c r="S5" i="173"/>
  <c r="S3" i="157"/>
  <c r="S2" i="157"/>
  <c r="N13" i="152"/>
  <c r="N8" i="172"/>
  <c r="L12" i="167"/>
  <c r="T9" i="165"/>
  <c r="U6" i="161"/>
  <c r="P2" i="166"/>
  <c r="U11" i="161"/>
  <c r="N6" i="166"/>
  <c r="S13" i="159"/>
  <c r="S9" i="158"/>
  <c r="L7" i="153"/>
  <c r="P7" i="162"/>
  <c r="Q11" i="171"/>
  <c r="O2" i="157"/>
  <c r="Q6" i="159"/>
  <c r="U9" i="166"/>
  <c r="L6" i="172"/>
  <c r="P3" i="165"/>
  <c r="M9" i="164"/>
  <c r="U5" i="159"/>
  <c r="P8" i="165"/>
  <c r="O2" i="171"/>
  <c r="Q7" i="171"/>
  <c r="T12" i="172"/>
  <c r="N2" i="173"/>
  <c r="T6" i="37"/>
  <c r="L9" i="173"/>
  <c r="N13" i="172"/>
  <c r="O8" i="174"/>
  <c r="N9" i="158"/>
  <c r="T2" i="154"/>
  <c r="Q11" i="168"/>
  <c r="N5" i="174"/>
  <c r="R10" i="174"/>
  <c r="P9" i="174"/>
  <c r="L8" i="153"/>
  <c r="U12" i="170"/>
  <c r="O8" i="161"/>
  <c r="S3" i="170"/>
  <c r="S3" i="169"/>
  <c r="T9" i="158"/>
  <c r="U5" i="170"/>
  <c r="L5" i="153"/>
  <c r="U2" i="156"/>
  <c r="P11" i="161"/>
  <c r="L10" i="160"/>
  <c r="P3" i="169"/>
  <c r="L11" i="171"/>
  <c r="S10" i="173"/>
  <c r="Q10" i="156"/>
  <c r="S9" i="156"/>
  <c r="R11" i="173"/>
  <c r="T9" i="37"/>
  <c r="M10" i="173"/>
  <c r="Q5" i="164"/>
  <c r="N13" i="174"/>
  <c r="R8" i="173"/>
  <c r="R6" i="169"/>
  <c r="M3" i="172"/>
  <c r="R13" i="168"/>
  <c r="O7" i="166"/>
  <c r="M13" i="174"/>
  <c r="U4" i="169"/>
  <c r="S9" i="160"/>
  <c r="L10" i="171"/>
  <c r="M13" i="165"/>
  <c r="M4" i="173"/>
  <c r="N11" i="157"/>
  <c r="N5" i="158"/>
  <c r="T11" i="157"/>
  <c r="T10" i="164"/>
  <c r="Q8" i="173"/>
  <c r="L9" i="174"/>
  <c r="O13" i="159"/>
  <c r="U9" i="37"/>
  <c r="S9" i="165"/>
  <c r="P5" i="156"/>
  <c r="O2" i="170"/>
  <c r="S9" i="161"/>
  <c r="P6" i="171"/>
  <c r="P3" i="158"/>
  <c r="S8" i="161"/>
  <c r="M6" i="174"/>
  <c r="U5" i="173"/>
  <c r="L12" i="166"/>
  <c r="P9" i="172"/>
  <c r="N3" i="161"/>
  <c r="Q3" i="156"/>
  <c r="L8" i="156"/>
  <c r="M12" i="169"/>
  <c r="R5" i="174"/>
  <c r="P5" i="153"/>
  <c r="P3" i="157"/>
  <c r="M11" i="172"/>
  <c r="O12" i="167"/>
  <c r="M2" i="166"/>
  <c r="U4" i="171"/>
  <c r="Q7" i="169"/>
  <c r="R11" i="168"/>
  <c r="P12" i="169"/>
  <c r="N8" i="167"/>
  <c r="P4" i="171"/>
  <c r="Q7" i="155"/>
  <c r="U13" i="165"/>
  <c r="U9" i="155"/>
  <c r="O12" i="161"/>
  <c r="S4" i="37"/>
  <c r="S10" i="163"/>
  <c r="P13" i="37"/>
  <c r="M12" i="152"/>
  <c r="O6" i="171"/>
  <c r="S3" i="164"/>
  <c r="P12" i="156"/>
  <c r="Q8" i="171"/>
  <c r="T2" i="167"/>
  <c r="L4" i="170"/>
  <c r="L8" i="170"/>
  <c r="R12" i="167"/>
  <c r="O10" i="168"/>
  <c r="O8" i="168"/>
  <c r="T5" i="167"/>
  <c r="N9" i="161"/>
  <c r="P10" i="154"/>
  <c r="U9" i="162"/>
  <c r="M2" i="167"/>
  <c r="S3" i="163"/>
  <c r="P9" i="152"/>
  <c r="R4" i="153"/>
  <c r="Q5" i="160"/>
  <c r="U13" i="154"/>
  <c r="M9" i="167"/>
  <c r="P4" i="170"/>
  <c r="S9" i="168"/>
  <c r="R11" i="155"/>
  <c r="O13" i="170"/>
  <c r="R11" i="169"/>
  <c r="R13" i="167"/>
  <c r="R2" i="173"/>
  <c r="O6" i="163"/>
  <c r="T5" i="158"/>
  <c r="N2" i="165"/>
  <c r="O4" i="167"/>
  <c r="L4" i="173"/>
  <c r="O10" i="170"/>
  <c r="N10" i="162"/>
  <c r="M3" i="171"/>
  <c r="S8" i="173"/>
  <c r="M7" i="172"/>
  <c r="Q6" i="158"/>
  <c r="T4" i="165"/>
  <c r="U13" i="162"/>
  <c r="R4" i="168"/>
  <c r="R11" i="161"/>
  <c r="M4" i="152"/>
  <c r="P9" i="160"/>
  <c r="T12" i="37"/>
  <c r="O9" i="157"/>
  <c r="Q8" i="168"/>
  <c r="U11" i="162"/>
  <c r="S13" i="167"/>
  <c r="U5" i="158"/>
  <c r="Q13" i="170"/>
  <c r="S3" i="174"/>
  <c r="P11" i="173"/>
  <c r="T7" i="168"/>
  <c r="T10" i="151"/>
  <c r="Q13" i="158"/>
  <c r="R11" i="174"/>
  <c r="P2" i="167"/>
  <c r="U6" i="172"/>
  <c r="L13" i="157"/>
  <c r="L2" i="173"/>
  <c r="T7" i="155"/>
  <c r="U2" i="151"/>
  <c r="P10" i="171"/>
  <c r="S12" i="163"/>
  <c r="T9" i="173"/>
  <c r="S2" i="164"/>
  <c r="R13" i="152"/>
  <c r="L13" i="163"/>
  <c r="N9" i="164"/>
  <c r="Q10" i="174"/>
  <c r="T6" i="165"/>
  <c r="L8" i="174"/>
  <c r="U8" i="171"/>
  <c r="O7" i="174"/>
  <c r="O12" i="172"/>
  <c r="U9" i="164"/>
  <c r="O8" i="166"/>
  <c r="P5" i="165"/>
  <c r="N7" i="161"/>
  <c r="L6" i="166"/>
  <c r="U6" i="164"/>
  <c r="R9" i="169"/>
  <c r="T8" i="172"/>
  <c r="P3" i="160"/>
  <c r="S7" i="160"/>
  <c r="M7" i="167"/>
  <c r="R10" i="158"/>
  <c r="R4" i="174"/>
  <c r="P7" i="168"/>
  <c r="P6" i="152"/>
  <c r="S7" i="173"/>
  <c r="O2" i="37"/>
  <c r="U13" i="156"/>
  <c r="T12" i="163"/>
  <c r="N2" i="174"/>
  <c r="L13" i="153"/>
  <c r="P8" i="166"/>
  <c r="S4" i="164"/>
  <c r="R6" i="160"/>
  <c r="R13" i="171"/>
  <c r="R13" i="162"/>
  <c r="R5" i="154"/>
  <c r="T7" i="163"/>
  <c r="T13" i="173"/>
  <c r="M2" i="153"/>
  <c r="L6" i="173"/>
  <c r="U6" i="154"/>
  <c r="M2" i="162"/>
  <c r="P2" i="172"/>
  <c r="Q11" i="160"/>
  <c r="M4" i="154"/>
  <c r="T13" i="172"/>
  <c r="M11" i="167"/>
  <c r="M11" i="154"/>
  <c r="L7" i="162"/>
  <c r="L12" i="171"/>
  <c r="O9" i="172"/>
  <c r="L7" i="167"/>
  <c r="S4" i="157"/>
  <c r="M13" i="161"/>
  <c r="Q11" i="154"/>
  <c r="O13" i="169"/>
  <c r="M5" i="165"/>
  <c r="R4" i="164"/>
  <c r="P6" i="172"/>
  <c r="R13" i="157"/>
  <c r="R8" i="170"/>
  <c r="T13" i="151"/>
  <c r="O13" i="155"/>
  <c r="O5" i="155"/>
  <c r="L5" i="166"/>
  <c r="M8" i="173"/>
  <c r="T11" i="161"/>
  <c r="O4" i="169"/>
  <c r="S2" i="151"/>
  <c r="M13" i="160"/>
  <c r="O10" i="162"/>
  <c r="M9" i="161"/>
  <c r="S13" i="164"/>
  <c r="O2" i="161"/>
  <c r="N3" i="154"/>
  <c r="L3" i="165"/>
  <c r="P6" i="163"/>
  <c r="N2" i="172"/>
  <c r="U7" i="156"/>
  <c r="S13" i="169"/>
  <c r="S11" i="156"/>
  <c r="R9" i="154"/>
  <c r="P2" i="170"/>
  <c r="R7" i="170"/>
  <c r="O13" i="154"/>
  <c r="R5" i="167"/>
  <c r="P13" i="173"/>
  <c r="P9" i="164"/>
  <c r="Q11" i="174"/>
  <c r="U8" i="167"/>
  <c r="N4" i="172"/>
  <c r="Q7" i="172"/>
  <c r="P4" i="155"/>
  <c r="L2" i="160"/>
  <c r="S8" i="152"/>
  <c r="Q9" i="158"/>
  <c r="T6" i="173"/>
  <c r="Q5" i="158"/>
  <c r="Q11" i="153"/>
  <c r="N7" i="172"/>
  <c r="U8" i="151"/>
  <c r="R12" i="156"/>
  <c r="T13" i="174"/>
  <c r="O6" i="168"/>
  <c r="R11" i="151"/>
  <c r="L10" i="174"/>
  <c r="T8" i="154"/>
  <c r="P3" i="173"/>
  <c r="R7" i="157"/>
  <c r="S7" i="165"/>
  <c r="P6" i="168"/>
  <c r="T10" i="168"/>
  <c r="R9" i="157"/>
  <c r="T12" i="165"/>
  <c r="M2" i="151"/>
  <c r="R12" i="155"/>
  <c r="O5" i="171"/>
  <c r="R3" i="168"/>
  <c r="S6" i="158"/>
  <c r="L5" i="173"/>
  <c r="P11" i="166"/>
  <c r="N10" i="157"/>
  <c r="S7" i="166"/>
  <c r="N2" i="159"/>
  <c r="N7" i="37"/>
  <c r="U4" i="159"/>
  <c r="O13" i="158"/>
  <c r="S13" i="162"/>
  <c r="T4" i="163"/>
  <c r="N3" i="163"/>
  <c r="M7" i="160"/>
  <c r="L2" i="156"/>
  <c r="P10" i="153"/>
  <c r="U8" i="174"/>
  <c r="P12" i="168"/>
  <c r="U12" i="174"/>
  <c r="R8" i="153"/>
  <c r="L10" i="165"/>
  <c r="S11" i="171"/>
  <c r="T12" i="151"/>
  <c r="Q7" i="157"/>
  <c r="P2" i="161"/>
  <c r="S2" i="166"/>
  <c r="S7" i="158"/>
  <c r="M13" i="37"/>
  <c r="O7" i="168"/>
  <c r="N6" i="165"/>
  <c r="N12" i="160"/>
  <c r="U7" i="165"/>
  <c r="M8" i="159"/>
  <c r="R10" i="173"/>
  <c r="T9" i="156"/>
  <c r="T7" i="37"/>
  <c r="S13" i="163"/>
  <c r="P13" i="154"/>
  <c r="U12" i="37"/>
  <c r="L6" i="161"/>
  <c r="U7" i="152"/>
  <c r="R5" i="171"/>
  <c r="M3" i="168"/>
  <c r="M6" i="172"/>
  <c r="M4" i="160"/>
  <c r="T12" i="158"/>
  <c r="Q7" i="161"/>
  <c r="P12" i="152"/>
  <c r="L7" i="168"/>
  <c r="S12" i="173"/>
  <c r="S3" i="173"/>
  <c r="R4" i="173"/>
  <c r="Q10" i="160"/>
  <c r="M11" i="151"/>
  <c r="Q7" i="156"/>
  <c r="Q11" i="156"/>
  <c r="R3" i="161"/>
  <c r="O10" i="169"/>
  <c r="L12" i="173"/>
  <c r="P9" i="170"/>
  <c r="M7" i="37"/>
  <c r="M8" i="154"/>
  <c r="S3" i="162"/>
  <c r="R3" i="174"/>
  <c r="L7" i="156"/>
  <c r="T7" i="172"/>
  <c r="M8" i="162"/>
  <c r="O10" i="158"/>
  <c r="L6" i="165"/>
  <c r="L6" i="156"/>
  <c r="U13" i="157"/>
  <c r="M12" i="167"/>
  <c r="N12" i="158"/>
  <c r="U4" i="166"/>
  <c r="U9" i="152"/>
  <c r="T3" i="173"/>
  <c r="S12" i="174"/>
  <c r="Q9" i="171"/>
  <c r="L8" i="171"/>
  <c r="P2" i="153"/>
  <c r="T8" i="163"/>
  <c r="Q13" i="155"/>
  <c r="U9" i="157"/>
  <c r="Q11" i="172"/>
  <c r="O3" i="158"/>
  <c r="U4" i="168"/>
  <c r="T12" i="171"/>
  <c r="N8" i="173"/>
  <c r="P8" i="152"/>
  <c r="U2" i="165"/>
  <c r="M10" i="156"/>
  <c r="U3" i="173"/>
  <c r="O13" i="160"/>
  <c r="Q2" i="173"/>
  <c r="L6" i="170"/>
  <c r="R10" i="156"/>
  <c r="O5" i="152"/>
  <c r="L5" i="172"/>
  <c r="Q8" i="164"/>
  <c r="T2" i="157"/>
  <c r="Q4" i="170"/>
  <c r="T10" i="171"/>
  <c r="N6" i="155"/>
  <c r="R8" i="171"/>
  <c r="U10" i="156"/>
  <c r="L11" i="152"/>
  <c r="P12" i="165"/>
  <c r="P8" i="170"/>
  <c r="U10" i="164"/>
  <c r="U11" i="153"/>
  <c r="O8" i="165"/>
  <c r="T2" i="168"/>
  <c r="P7" i="170"/>
  <c r="M9" i="155"/>
  <c r="M8" i="170"/>
  <c r="P9" i="168"/>
  <c r="R10" i="160"/>
  <c r="T7" i="167"/>
  <c r="L2" i="163"/>
  <c r="O12" i="166"/>
  <c r="O10" i="154"/>
  <c r="T12" i="169"/>
  <c r="T5" i="174"/>
  <c r="L9" i="154"/>
  <c r="U5" i="161"/>
  <c r="P11" i="165"/>
  <c r="T5" i="156"/>
  <c r="T9" i="160"/>
  <c r="L7" i="165"/>
  <c r="L4" i="163"/>
  <c r="S9" i="157"/>
  <c r="U6" i="169"/>
  <c r="S9" i="163"/>
  <c r="N4" i="173"/>
  <c r="N4" i="162"/>
  <c r="N2" i="152"/>
  <c r="P4" i="156"/>
  <c r="N9" i="166"/>
  <c r="O6" i="158"/>
  <c r="Q13" i="167"/>
  <c r="Q11" i="167"/>
  <c r="P2" i="156"/>
  <c r="P3" i="151"/>
  <c r="U2" i="161"/>
  <c r="O2" i="167"/>
  <c r="R9" i="174"/>
  <c r="M12" i="173"/>
  <c r="N12" i="159"/>
  <c r="U7" i="170"/>
  <c r="O3" i="169"/>
  <c r="U2" i="155"/>
  <c r="M7" i="173"/>
  <c r="M10" i="155"/>
  <c r="N5" i="165"/>
  <c r="T13" i="168"/>
  <c r="N12" i="37"/>
  <c r="O8" i="164"/>
  <c r="T6" i="161"/>
  <c r="T2" i="161"/>
  <c r="S6" i="160"/>
  <c r="Q6" i="164"/>
  <c r="M7" i="168"/>
  <c r="M5" i="156"/>
  <c r="S9" i="171"/>
  <c r="L2" i="166"/>
  <c r="L2" i="172"/>
  <c r="S13" i="166"/>
  <c r="L11" i="173"/>
  <c r="T12" i="159"/>
  <c r="Q13" i="162"/>
  <c r="Q12" i="173"/>
  <c r="R12" i="165"/>
  <c r="M12" i="162"/>
  <c r="L13" i="168"/>
  <c r="U10" i="166"/>
  <c r="S12" i="172"/>
  <c r="N10" i="153"/>
  <c r="R12" i="161"/>
  <c r="S8" i="151"/>
  <c r="L11" i="163"/>
  <c r="T9" i="154"/>
  <c r="Q11" i="157"/>
  <c r="U6" i="153"/>
  <c r="M4" i="172"/>
  <c r="O13" i="164"/>
  <c r="Q9" i="155"/>
  <c r="P7" i="167"/>
  <c r="N11" i="167"/>
  <c r="N8" i="168"/>
  <c r="T2" i="171"/>
  <c r="T7" i="164"/>
  <c r="S6" i="152"/>
  <c r="S3" i="168"/>
  <c r="R6" i="153"/>
  <c r="M12" i="155"/>
  <c r="M8" i="156"/>
  <c r="M13" i="170"/>
  <c r="Q10" i="164"/>
  <c r="O11" i="160"/>
  <c r="O5" i="174"/>
  <c r="P12" i="153"/>
  <c r="Q10" i="154"/>
  <c r="P9" i="166"/>
  <c r="S7" i="153"/>
  <c r="N4" i="153"/>
  <c r="M7" i="169"/>
  <c r="L12" i="164"/>
  <c r="R12" i="152"/>
  <c r="T5" i="169"/>
  <c r="U3" i="160"/>
  <c r="O9" i="156"/>
  <c r="M13" i="164"/>
  <c r="U10" i="172"/>
  <c r="P3" i="155"/>
  <c r="O11" i="157"/>
  <c r="S7" i="164"/>
  <c r="T5" i="160"/>
  <c r="T13" i="166"/>
  <c r="Q12" i="161"/>
  <c r="L13" i="156"/>
  <c r="N10" i="160"/>
  <c r="U13" i="168"/>
  <c r="O7" i="156"/>
  <c r="L13" i="166"/>
  <c r="L7" i="173"/>
  <c r="P9" i="163"/>
  <c r="M12" i="164"/>
  <c r="O4" i="151"/>
  <c r="N3" i="171"/>
  <c r="Q5" i="167"/>
  <c r="L7" i="174"/>
  <c r="T3" i="167"/>
  <c r="O2" i="152"/>
  <c r="L4" i="152"/>
  <c r="M10" i="170"/>
  <c r="R6" i="171"/>
  <c r="R8" i="151"/>
  <c r="M13" i="162"/>
  <c r="O12" i="160"/>
  <c r="O3" i="165"/>
  <c r="P2" i="159"/>
  <c r="Q8" i="159"/>
  <c r="T10" i="160"/>
  <c r="N10" i="37"/>
  <c r="Q9" i="173"/>
  <c r="M12" i="172"/>
  <c r="L8" i="172"/>
  <c r="R4" i="154"/>
  <c r="R8" i="157"/>
  <c r="Q9" i="37"/>
  <c r="N3" i="162"/>
  <c r="S11" i="163"/>
  <c r="L13" i="174"/>
  <c r="S4" i="173"/>
  <c r="M12" i="171"/>
  <c r="Q5" i="37"/>
  <c r="O11" i="153"/>
  <c r="O13" i="167"/>
  <c r="P10" i="166"/>
  <c r="M9" i="168"/>
  <c r="P11" i="151"/>
  <c r="T5" i="162"/>
  <c r="Q12" i="159"/>
  <c r="T2" i="151"/>
  <c r="L12" i="151"/>
  <c r="L10" i="166"/>
  <c r="M11" i="169"/>
  <c r="U9" i="153"/>
  <c r="N5" i="163"/>
  <c r="M11" i="171"/>
  <c r="M13" i="166"/>
  <c r="S4" i="155"/>
  <c r="R4" i="159"/>
  <c r="S9" i="151"/>
  <c r="O5" i="158"/>
  <c r="P2" i="169"/>
  <c r="R11" i="171"/>
  <c r="U7" i="151"/>
  <c r="L11" i="161"/>
  <c r="R2" i="157"/>
  <c r="Q4" i="158"/>
  <c r="S4" i="167"/>
  <c r="P4" i="164"/>
  <c r="Q2" i="171"/>
  <c r="O8" i="155"/>
  <c r="L11" i="162"/>
  <c r="M5" i="163"/>
  <c r="S11" i="172"/>
  <c r="N13" i="169"/>
  <c r="R6" i="156"/>
  <c r="M6" i="158"/>
  <c r="U13" i="174"/>
  <c r="M5" i="169"/>
  <c r="R7" i="173"/>
  <c r="L7" i="152"/>
  <c r="Q8" i="156"/>
  <c r="M8" i="171"/>
  <c r="S10" i="165"/>
  <c r="R3" i="160"/>
  <c r="Q4" i="168"/>
  <c r="R4" i="162"/>
  <c r="T8" i="173"/>
  <c r="O4" i="174"/>
  <c r="N6" i="174"/>
  <c r="U2" i="163"/>
  <c r="R8" i="169"/>
  <c r="U4" i="37"/>
  <c r="T5" i="164"/>
  <c r="U9" i="171"/>
  <c r="N9" i="173"/>
  <c r="N12" i="174"/>
  <c r="R12" i="170"/>
  <c r="R7" i="165"/>
  <c r="T11" i="170"/>
  <c r="U8" i="160"/>
  <c r="M13" i="168"/>
  <c r="M11" i="159"/>
  <c r="M4" i="171"/>
  <c r="L6" i="160"/>
  <c r="N10" i="166"/>
  <c r="P2" i="168"/>
  <c r="L8" i="155"/>
  <c r="P3" i="170"/>
  <c r="Q12" i="170"/>
  <c r="U13" i="169"/>
  <c r="S9" i="170"/>
  <c r="T10" i="163"/>
  <c r="M4" i="166"/>
  <c r="L6" i="174"/>
  <c r="R7" i="171"/>
  <c r="T11" i="156"/>
  <c r="M9" i="156"/>
  <c r="P10" i="174"/>
  <c r="L4" i="157"/>
  <c r="L2" i="170"/>
  <c r="O7" i="170"/>
  <c r="P10" i="161"/>
  <c r="M9" i="153"/>
  <c r="U7" i="169"/>
  <c r="M10" i="158"/>
  <c r="L13" i="160"/>
  <c r="R11" i="165"/>
  <c r="N7" i="174"/>
  <c r="M8" i="167"/>
  <c r="M6" i="164"/>
  <c r="Q3" i="172"/>
  <c r="S6" i="168"/>
  <c r="Q8" i="170"/>
  <c r="N5" i="173"/>
  <c r="P12" i="167"/>
  <c r="P13" i="165"/>
  <c r="T12" i="164"/>
  <c r="O6" i="161"/>
  <c r="N5" i="154"/>
  <c r="R12" i="171"/>
  <c r="N6" i="168"/>
  <c r="O9" i="173"/>
  <c r="Q6" i="170"/>
  <c r="R3" i="158"/>
  <c r="N6" i="170"/>
  <c r="O12" i="171"/>
  <c r="T13" i="171"/>
  <c r="R3" i="153"/>
  <c r="Q5" i="173"/>
  <c r="P2" i="157"/>
  <c r="L3" i="157"/>
  <c r="O10" i="172"/>
  <c r="U12" i="168"/>
  <c r="P11" i="153"/>
  <c r="M5" i="158"/>
  <c r="U8" i="168"/>
  <c r="L10" i="170"/>
  <c r="U7" i="174"/>
  <c r="S6" i="156"/>
  <c r="L5" i="167"/>
  <c r="N11" i="158"/>
  <c r="N5" i="166"/>
  <c r="N3" i="170"/>
  <c r="Q9" i="159"/>
  <c r="M9" i="171"/>
  <c r="T13" i="153"/>
  <c r="R5" i="165"/>
  <c r="U7" i="37"/>
  <c r="T3" i="152"/>
  <c r="T8" i="153"/>
  <c r="O3" i="162"/>
  <c r="N13" i="168"/>
  <c r="Q7" i="165"/>
  <c r="Q4" i="174"/>
  <c r="O12" i="170"/>
  <c r="P11" i="162"/>
  <c r="U7" i="171"/>
  <c r="S4" i="166"/>
  <c r="N9" i="155"/>
  <c r="T11" i="162"/>
  <c r="N5" i="162"/>
  <c r="Q4" i="166"/>
  <c r="O9" i="167"/>
  <c r="L11" i="155"/>
  <c r="Q12" i="174"/>
  <c r="Q3" i="164"/>
  <c r="T12" i="167"/>
  <c r="U3" i="169"/>
  <c r="N9" i="153"/>
  <c r="O6" i="174"/>
  <c r="M10" i="171"/>
  <c r="M3" i="164"/>
  <c r="N6" i="157"/>
  <c r="S13" i="151"/>
  <c r="M6" i="168"/>
  <c r="T3" i="156"/>
  <c r="O3" i="166"/>
  <c r="L3" i="37"/>
  <c r="T12" i="155"/>
  <c r="N3" i="158"/>
  <c r="R12" i="172"/>
  <c r="T3" i="162"/>
  <c r="R4" i="160"/>
  <c r="Q12" i="163"/>
  <c r="N8" i="160"/>
  <c r="Q4" i="161"/>
  <c r="S10" i="162"/>
  <c r="S7" i="162"/>
  <c r="P13" i="156"/>
  <c r="R2" i="152"/>
  <c r="Q10" i="166"/>
  <c r="U11" i="159"/>
  <c r="P13" i="168"/>
  <c r="N12" i="173"/>
  <c r="M3" i="166"/>
  <c r="M7" i="163"/>
  <c r="R10" i="164"/>
  <c r="L13" i="171"/>
  <c r="R5" i="164"/>
  <c r="O9" i="166"/>
  <c r="U3" i="168"/>
  <c r="S3" i="160"/>
  <c r="S13" i="154"/>
  <c r="Q2" i="157"/>
  <c r="R7" i="152"/>
  <c r="R3" i="154"/>
  <c r="R2" i="174"/>
  <c r="L6" i="162"/>
  <c r="Q3" i="157"/>
  <c r="N12" i="170"/>
  <c r="L3" i="163"/>
  <c r="L10" i="152"/>
  <c r="T4" i="166"/>
  <c r="P8" i="164"/>
  <c r="T12" i="166"/>
  <c r="Q13" i="151"/>
  <c r="M13" i="163"/>
  <c r="Q5" i="163"/>
  <c r="P2" i="163"/>
  <c r="N10" i="159"/>
  <c r="P10" i="37"/>
  <c r="T10" i="162"/>
  <c r="U8" i="170"/>
  <c r="O4" i="166"/>
  <c r="N13" i="160"/>
  <c r="S10" i="37"/>
  <c r="P3" i="162"/>
  <c r="L11" i="157"/>
  <c r="N8" i="162"/>
  <c r="N4" i="168"/>
  <c r="N8" i="165"/>
  <c r="P3" i="161"/>
  <c r="M12" i="157"/>
  <c r="N4" i="152"/>
  <c r="Q3" i="171"/>
  <c r="P6" i="158"/>
  <c r="Q3" i="158"/>
  <c r="N12" i="168"/>
  <c r="R2" i="166"/>
  <c r="T3" i="159"/>
  <c r="O8" i="172"/>
  <c r="P11" i="156"/>
  <c r="S13" i="155"/>
  <c r="T2" i="155"/>
  <c r="L3" i="151"/>
  <c r="U5" i="171"/>
  <c r="U13" i="172"/>
  <c r="T4" i="169"/>
  <c r="Q12" i="156"/>
  <c r="Q3" i="37"/>
  <c r="U12" i="164"/>
  <c r="U12" i="155"/>
  <c r="N12" i="151"/>
  <c r="O5" i="170"/>
  <c r="M10" i="151"/>
  <c r="Q12" i="171"/>
  <c r="M3" i="156"/>
  <c r="T12" i="157"/>
  <c r="R8" i="155"/>
  <c r="Q9" i="154"/>
  <c r="Q2" i="172"/>
  <c r="N9" i="167"/>
  <c r="T13" i="152"/>
  <c r="T4" i="160"/>
  <c r="Q5" i="166"/>
  <c r="O2" i="153"/>
  <c r="U6" i="173"/>
  <c r="U13" i="158"/>
  <c r="P2" i="158"/>
  <c r="P4" i="168"/>
  <c r="U13" i="167"/>
  <c r="U6" i="151"/>
  <c r="U2" i="167"/>
  <c r="S6" i="163"/>
  <c r="L2" i="152"/>
  <c r="Q10" i="161"/>
  <c r="U8" i="154"/>
  <c r="Q6" i="167"/>
  <c r="O13" i="165"/>
  <c r="U12" i="160"/>
  <c r="T11" i="174"/>
  <c r="S11" i="155"/>
  <c r="R3" i="156"/>
  <c r="L4" i="162"/>
  <c r="O3" i="173"/>
  <c r="P10" i="167"/>
  <c r="O5" i="162"/>
  <c r="M11" i="163"/>
  <c r="R6" i="155"/>
  <c r="O2" i="162"/>
  <c r="T8" i="165"/>
  <c r="N4" i="166"/>
  <c r="N6" i="169"/>
  <c r="U10" i="159"/>
  <c r="L7" i="157"/>
  <c r="P2" i="165"/>
  <c r="U5" i="172"/>
  <c r="Q9" i="153"/>
  <c r="R5" i="170"/>
  <c r="S6" i="161"/>
  <c r="T5" i="163"/>
  <c r="R5" i="173"/>
  <c r="R3" i="173"/>
  <c r="P5" i="160"/>
  <c r="M6" i="171"/>
  <c r="T5" i="166"/>
  <c r="L9" i="172"/>
  <c r="L12" i="37"/>
  <c r="U7" i="161"/>
  <c r="L10" i="161"/>
  <c r="O2" i="173"/>
  <c r="T13" i="163"/>
  <c r="U8" i="164"/>
  <c r="S5" i="167"/>
  <c r="L5" i="154"/>
  <c r="N5" i="172"/>
  <c r="P5" i="167"/>
  <c r="U4" i="163"/>
  <c r="P7" i="153"/>
  <c r="Q5" i="157"/>
  <c r="O8" i="163"/>
  <c r="M4" i="170"/>
  <c r="O5" i="157"/>
  <c r="S7" i="155"/>
  <c r="M3" i="169"/>
  <c r="R7" i="154"/>
  <c r="T6" i="162"/>
  <c r="R10" i="169"/>
  <c r="R5" i="163"/>
  <c r="R11" i="170"/>
  <c r="R10" i="168"/>
  <c r="O4" i="160"/>
  <c r="P2" i="154"/>
  <c r="P8" i="172"/>
  <c r="R3" i="151"/>
  <c r="U7" i="164"/>
  <c r="N3" i="37"/>
  <c r="L2" i="174"/>
  <c r="Q7" i="174"/>
  <c r="L4" i="171"/>
  <c r="T13" i="154"/>
  <c r="R10" i="167"/>
  <c r="O11" i="173"/>
  <c r="S8" i="153"/>
  <c r="M4" i="157"/>
  <c r="N11" i="156"/>
  <c r="L4" i="165"/>
  <c r="L8" i="157"/>
  <c r="M7" i="166"/>
  <c r="N12" i="156"/>
  <c r="S13" i="158"/>
  <c r="Q7" i="163"/>
  <c r="T4" i="173"/>
  <c r="L2" i="155"/>
  <c r="R6" i="161"/>
  <c r="M6" i="151"/>
  <c r="L4" i="37"/>
  <c r="O9" i="163"/>
  <c r="P8" i="162"/>
  <c r="U9" i="158"/>
  <c r="N5" i="167"/>
  <c r="U13" i="151"/>
  <c r="R3" i="159"/>
  <c r="M7" i="153"/>
  <c r="L10" i="156"/>
  <c r="U11" i="156"/>
  <c r="M8" i="155"/>
  <c r="S5" i="155"/>
  <c r="N10" i="169"/>
  <c r="P7" i="158"/>
  <c r="R9" i="158"/>
  <c r="Q11" i="155"/>
  <c r="T3" i="166"/>
  <c r="M2" i="169"/>
  <c r="R7" i="158"/>
  <c r="T12" i="170"/>
  <c r="T12" i="161"/>
  <c r="U11" i="158"/>
  <c r="N8" i="155"/>
  <c r="U11" i="171"/>
  <c r="U4" i="154"/>
  <c r="S5" i="170"/>
  <c r="S10" i="155"/>
  <c r="N6" i="151"/>
  <c r="R8" i="161"/>
  <c r="M2" i="155"/>
  <c r="Q12" i="37"/>
  <c r="M3" i="151"/>
  <c r="U11" i="152"/>
  <c r="S7" i="171"/>
  <c r="S13" i="153"/>
  <c r="M10" i="159"/>
  <c r="O11" i="154"/>
  <c r="S10" i="151"/>
  <c r="O6" i="155"/>
  <c r="Q8" i="160"/>
  <c r="M4" i="156"/>
  <c r="U9" i="156"/>
  <c r="P11" i="158"/>
  <c r="M2" i="170"/>
  <c r="M5" i="166"/>
  <c r="T4" i="157"/>
  <c r="P5" i="159"/>
  <c r="L10" i="37"/>
  <c r="U9" i="159"/>
  <c r="R8" i="174"/>
  <c r="N8" i="161"/>
  <c r="R12" i="166"/>
  <c r="P13" i="171"/>
  <c r="P9" i="167"/>
  <c r="T9" i="163"/>
  <c r="L6" i="163"/>
  <c r="O5" i="154"/>
  <c r="O13" i="166"/>
  <c r="M8" i="158"/>
  <c r="L13" i="162"/>
  <c r="T10" i="161"/>
  <c r="T11" i="160"/>
  <c r="O6" i="154"/>
  <c r="P10" i="152"/>
  <c r="M8" i="163"/>
  <c r="R6" i="165"/>
  <c r="U8" i="166"/>
  <c r="Q5" i="174"/>
  <c r="M7" i="152"/>
  <c r="T12" i="156"/>
  <c r="M3" i="157"/>
  <c r="U10" i="154"/>
  <c r="T10" i="156"/>
  <c r="T4" i="151"/>
  <c r="O12" i="174"/>
  <c r="R7" i="159"/>
  <c r="M12" i="154"/>
  <c r="Q12" i="160"/>
  <c r="O2" i="166"/>
  <c r="O5" i="151"/>
  <c r="Q8" i="166"/>
  <c r="R2" i="37"/>
  <c r="O2" i="159"/>
  <c r="O12" i="169"/>
  <c r="U3" i="162"/>
  <c r="P10" i="151"/>
  <c r="T8" i="166"/>
  <c r="M9" i="166"/>
  <c r="N3" i="174"/>
  <c r="M6" i="165"/>
  <c r="T9" i="174"/>
  <c r="S11" i="157"/>
  <c r="U10" i="162"/>
  <c r="R5" i="169"/>
  <c r="R6" i="159"/>
  <c r="T8" i="164"/>
  <c r="L3" i="153"/>
  <c r="M4" i="169"/>
  <c r="T11" i="154"/>
  <c r="P8" i="163"/>
  <c r="S5" i="168"/>
  <c r="T3" i="163"/>
  <c r="T10" i="154"/>
  <c r="O6" i="170"/>
  <c r="M6" i="156"/>
  <c r="S4" i="160"/>
  <c r="N13" i="165"/>
  <c r="T13" i="161"/>
  <c r="S10" i="168"/>
  <c r="M8" i="174"/>
  <c r="U2" i="168"/>
  <c r="U9" i="168"/>
  <c r="P6" i="156"/>
  <c r="T2" i="174"/>
  <c r="L13" i="165"/>
  <c r="Q4" i="155"/>
  <c r="L8" i="165"/>
  <c r="T8" i="170"/>
  <c r="L9" i="159"/>
  <c r="P8" i="159"/>
  <c r="T12" i="174"/>
  <c r="S12" i="151"/>
  <c r="T7" i="171"/>
  <c r="O11" i="163"/>
  <c r="M4" i="164"/>
  <c r="Q9" i="157"/>
  <c r="U6" i="155"/>
  <c r="U9" i="174"/>
  <c r="Q2" i="155"/>
  <c r="T11" i="151"/>
  <c r="M5" i="155"/>
  <c r="P8" i="160"/>
  <c r="S3" i="167"/>
  <c r="Q9" i="156"/>
  <c r="R12" i="164"/>
  <c r="R11" i="160"/>
  <c r="S9" i="159"/>
  <c r="L11" i="37"/>
  <c r="L4" i="154"/>
  <c r="L8" i="154"/>
  <c r="Q8" i="162"/>
  <c r="O13" i="168"/>
  <c r="U3" i="167"/>
  <c r="M8" i="37"/>
  <c r="O13" i="151"/>
  <c r="S10" i="170"/>
  <c r="P8" i="173"/>
  <c r="Q5" i="172"/>
  <c r="L7" i="169"/>
  <c r="M5" i="162"/>
  <c r="S6" i="151"/>
  <c r="T6" i="167"/>
  <c r="O4" i="170"/>
  <c r="L8" i="166"/>
  <c r="P11" i="37"/>
  <c r="P7" i="163"/>
  <c r="L3" i="171"/>
  <c r="T7" i="152"/>
  <c r="S2" i="162"/>
  <c r="S9" i="154"/>
  <c r="R2" i="161"/>
  <c r="Q8" i="154"/>
  <c r="S8" i="166"/>
  <c r="T11" i="166"/>
  <c r="S4" i="170"/>
  <c r="R2" i="154"/>
  <c r="U13" i="160"/>
  <c r="R12" i="160"/>
  <c r="O11" i="164"/>
  <c r="R10" i="166"/>
  <c r="O11" i="169"/>
  <c r="T5" i="159"/>
  <c r="M2" i="168"/>
  <c r="Q7" i="173"/>
  <c r="L10" i="162"/>
  <c r="N3" i="160"/>
  <c r="S4" i="169"/>
  <c r="S5" i="156"/>
  <c r="P8" i="168"/>
  <c r="Q9" i="163"/>
  <c r="R2" i="171"/>
  <c r="O4" i="173"/>
  <c r="L4" i="167"/>
  <c r="O3" i="170"/>
  <c r="R6" i="174"/>
  <c r="S12" i="154"/>
  <c r="L13" i="172"/>
  <c r="S2" i="172"/>
  <c r="Q11" i="164"/>
  <c r="O7" i="158"/>
  <c r="Q9" i="165"/>
  <c r="S7" i="170"/>
  <c r="Q9" i="160"/>
  <c r="R5" i="157"/>
  <c r="T4" i="156"/>
  <c r="T7" i="154"/>
  <c r="Q12" i="153"/>
  <c r="P11" i="167"/>
  <c r="T10" i="159"/>
  <c r="S8" i="154"/>
  <c r="Q10" i="157"/>
  <c r="M9" i="173"/>
  <c r="R9" i="151"/>
  <c r="Q13" i="156"/>
  <c r="U11" i="169"/>
  <c r="Q5" i="169"/>
  <c r="U6" i="158"/>
  <c r="R6" i="37"/>
  <c r="P6" i="160"/>
  <c r="R3" i="157"/>
  <c r="M4" i="174"/>
  <c r="T4" i="37"/>
  <c r="Q2" i="162"/>
  <c r="R13" i="159"/>
  <c r="L4" i="161"/>
  <c r="N6" i="172"/>
  <c r="N7" i="169"/>
  <c r="O6" i="151"/>
  <c r="S2" i="173"/>
  <c r="M11" i="160"/>
  <c r="P6" i="157"/>
  <c r="O13" i="162"/>
  <c r="P7" i="164"/>
  <c r="R8" i="152"/>
  <c r="S5" i="166"/>
  <c r="L4" i="172"/>
  <c r="P6" i="154"/>
  <c r="Q2" i="161"/>
  <c r="U9" i="165"/>
  <c r="S8" i="156"/>
  <c r="N3" i="167"/>
  <c r="T11" i="164"/>
  <c r="Q4" i="157"/>
  <c r="R10" i="161"/>
  <c r="Q9" i="169"/>
  <c r="M7" i="159"/>
  <c r="U3" i="161"/>
  <c r="L4" i="159"/>
  <c r="O12" i="173"/>
  <c r="L3" i="158"/>
  <c r="N13" i="167"/>
  <c r="Q6" i="157"/>
  <c r="U10" i="155"/>
  <c r="L8" i="168"/>
  <c r="Q3" i="166"/>
  <c r="O9" i="158"/>
  <c r="U4" i="153"/>
  <c r="O13" i="156"/>
  <c r="Q6" i="169"/>
  <c r="O3" i="154"/>
  <c r="R5" i="166"/>
  <c r="P5" i="168"/>
  <c r="Q10" i="172"/>
  <c r="T8" i="167"/>
  <c r="R4" i="167"/>
  <c r="U10" i="158"/>
  <c r="N2" i="162"/>
  <c r="T5" i="37"/>
  <c r="U12" i="156"/>
  <c r="P13" i="162"/>
  <c r="Q8" i="165"/>
  <c r="L13" i="173"/>
  <c r="O3" i="152"/>
  <c r="S4" i="174"/>
  <c r="N7" i="159"/>
  <c r="P3" i="164"/>
  <c r="O3" i="168"/>
  <c r="M6" i="167"/>
  <c r="L5" i="174"/>
  <c r="S7" i="168"/>
  <c r="R9" i="159"/>
  <c r="R7" i="164"/>
  <c r="Q10" i="167"/>
  <c r="Q3" i="152"/>
  <c r="N9" i="156"/>
  <c r="R8" i="154"/>
  <c r="S3" i="165"/>
  <c r="R7" i="156"/>
  <c r="L8" i="161"/>
  <c r="O10" i="155"/>
  <c r="O11" i="151"/>
  <c r="T11" i="165"/>
  <c r="Q3" i="170"/>
  <c r="N7" i="168"/>
  <c r="S7" i="151"/>
  <c r="L13" i="170"/>
  <c r="O2" i="174"/>
  <c r="O9" i="37"/>
  <c r="S11" i="153"/>
  <c r="S12" i="155"/>
  <c r="N6" i="167"/>
  <c r="L11" i="165"/>
  <c r="Q8" i="157"/>
  <c r="U2" i="171"/>
  <c r="O2" i="172"/>
  <c r="L13" i="37"/>
  <c r="U12" i="153"/>
  <c r="Q5" i="165"/>
  <c r="N12" i="155"/>
  <c r="M13" i="158"/>
  <c r="M11" i="153"/>
  <c r="O7" i="171"/>
  <c r="R7" i="168"/>
  <c r="L2" i="151"/>
  <c r="N8" i="174"/>
  <c r="U4" i="173"/>
  <c r="U6" i="168"/>
  <c r="T6" i="154"/>
  <c r="P3" i="159"/>
  <c r="P10" i="162"/>
  <c r="N10" i="152"/>
  <c r="M5" i="161"/>
  <c r="L5" i="157"/>
  <c r="R10" i="172"/>
  <c r="N11" i="168"/>
  <c r="N2" i="170"/>
  <c r="P5" i="170"/>
  <c r="P10" i="164"/>
  <c r="M4" i="162"/>
  <c r="R3" i="169"/>
  <c r="R10" i="163"/>
  <c r="M7" i="161"/>
  <c r="Q7" i="168"/>
  <c r="R10" i="162"/>
  <c r="Q5" i="162"/>
  <c r="N11" i="37"/>
  <c r="O2" i="164"/>
  <c r="M3" i="155"/>
  <c r="Q10" i="151"/>
  <c r="T9" i="162"/>
  <c r="O4" i="164"/>
  <c r="N4" i="37"/>
  <c r="S3" i="172"/>
  <c r="U8" i="169"/>
  <c r="R11" i="158"/>
  <c r="O10" i="171"/>
  <c r="N12" i="164"/>
  <c r="N9" i="171"/>
  <c r="S8" i="169"/>
  <c r="U6" i="156"/>
  <c r="O10" i="161"/>
  <c r="O8" i="154"/>
  <c r="Q6" i="174"/>
  <c r="N2" i="168"/>
  <c r="R10" i="154"/>
  <c r="M13" i="172"/>
  <c r="N7" i="166"/>
  <c r="U12" i="157"/>
  <c r="Q4" i="169"/>
  <c r="S3" i="166"/>
  <c r="Q4" i="156"/>
  <c r="U11" i="164"/>
  <c r="Q4" i="167"/>
  <c r="Q9" i="166"/>
  <c r="S7" i="152"/>
  <c r="O5" i="169"/>
  <c r="S2" i="169"/>
  <c r="P6" i="151"/>
  <c r="Q13" i="160"/>
  <c r="O4" i="162"/>
  <c r="P12" i="166"/>
  <c r="P8" i="158"/>
  <c r="N11" i="152"/>
  <c r="O11" i="152"/>
  <c r="L3" i="172"/>
  <c r="S7" i="37"/>
  <c r="P8" i="167"/>
  <c r="U2" i="173"/>
  <c r="N12" i="161"/>
  <c r="U10" i="152"/>
  <c r="P2" i="152"/>
  <c r="M2" i="164"/>
  <c r="T4" i="158"/>
  <c r="P4" i="172"/>
  <c r="L6" i="152"/>
  <c r="U6" i="171"/>
  <c r="S11" i="168"/>
  <c r="P10" i="163"/>
  <c r="P5" i="164"/>
  <c r="M3" i="170"/>
  <c r="P7" i="37"/>
  <c r="N8" i="164"/>
  <c r="O2" i="168"/>
  <c r="O8" i="169"/>
  <c r="N9" i="157"/>
  <c r="M3" i="167"/>
  <c r="N4" i="164"/>
  <c r="U7" i="153"/>
  <c r="P11" i="163"/>
  <c r="L3" i="155"/>
  <c r="L13" i="151"/>
  <c r="U9" i="151"/>
  <c r="R2" i="159"/>
  <c r="M7" i="156"/>
  <c r="T7" i="153"/>
  <c r="M12" i="165"/>
  <c r="U10" i="169"/>
  <c r="L4" i="164"/>
  <c r="S2" i="168"/>
  <c r="S2" i="152"/>
  <c r="R3" i="167"/>
  <c r="O10" i="152"/>
  <c r="L8" i="173"/>
  <c r="Q12" i="165"/>
  <c r="S9" i="37"/>
  <c r="M11" i="166"/>
  <c r="R13" i="160"/>
  <c r="Q3" i="167"/>
  <c r="U10" i="168"/>
  <c r="T5" i="161"/>
  <c r="M11" i="162"/>
  <c r="M2" i="173"/>
  <c r="O7" i="151"/>
  <c r="T3" i="151"/>
  <c r="N3" i="165"/>
  <c r="M6" i="162"/>
  <c r="U6" i="162"/>
  <c r="T6" i="168"/>
  <c r="R5" i="161"/>
  <c r="S9" i="166"/>
  <c r="M2" i="171"/>
  <c r="T10" i="155"/>
  <c r="N8" i="154"/>
  <c r="Q8" i="161"/>
  <c r="N9" i="37"/>
  <c r="Q13" i="174"/>
  <c r="U12" i="152"/>
  <c r="Q5" i="159"/>
  <c r="P11" i="157"/>
  <c r="L13" i="159"/>
  <c r="O7" i="155"/>
  <c r="S12" i="164"/>
  <c r="L10" i="159"/>
  <c r="N4" i="171"/>
  <c r="O10" i="167"/>
  <c r="M12" i="37"/>
  <c r="O7" i="157"/>
  <c r="M11" i="152"/>
  <c r="P12" i="174"/>
  <c r="N5" i="37"/>
  <c r="S4" i="154"/>
  <c r="T3" i="160"/>
  <c r="L7" i="155"/>
  <c r="T11" i="169"/>
  <c r="S12" i="169"/>
  <c r="O10" i="163"/>
  <c r="O8" i="159"/>
  <c r="O9" i="151"/>
  <c r="L7" i="166"/>
  <c r="S7" i="156"/>
  <c r="P12" i="164"/>
  <c r="R11" i="157"/>
  <c r="R2" i="167"/>
  <c r="T6" i="153"/>
  <c r="T8" i="37"/>
  <c r="S2" i="159"/>
  <c r="M9" i="169"/>
  <c r="P12" i="159"/>
  <c r="L5" i="159"/>
  <c r="P12" i="173"/>
  <c r="U4" i="164"/>
  <c r="Q7" i="37"/>
  <c r="R13" i="173"/>
  <c r="L9" i="161"/>
  <c r="R9" i="170"/>
  <c r="M5" i="159"/>
  <c r="M4" i="155"/>
  <c r="R8" i="172"/>
  <c r="U5" i="166"/>
  <c r="U5" i="167"/>
  <c r="S13" i="161"/>
  <c r="O9" i="174"/>
  <c r="N6" i="162"/>
  <c r="T6" i="171"/>
  <c r="M5" i="168"/>
  <c r="S10" i="167"/>
  <c r="U13" i="170"/>
  <c r="O13" i="37"/>
  <c r="Q3" i="153"/>
  <c r="U11" i="168"/>
  <c r="S13" i="171"/>
  <c r="U8" i="155"/>
  <c r="N9" i="168"/>
  <c r="P6" i="161"/>
  <c r="Q13" i="37"/>
  <c r="M10" i="163"/>
  <c r="Q12" i="154"/>
  <c r="P12" i="161"/>
  <c r="Q7" i="167"/>
  <c r="Q10" i="162"/>
  <c r="O11" i="167"/>
  <c r="S9" i="174"/>
  <c r="R4" i="171"/>
  <c r="S7" i="159"/>
  <c r="R10" i="159"/>
  <c r="Q6" i="172"/>
  <c r="P13" i="155"/>
  <c r="T2" i="37"/>
  <c r="T7" i="157"/>
  <c r="R11" i="153"/>
  <c r="Q3" i="160"/>
  <c r="T6" i="156"/>
  <c r="Q10" i="158"/>
  <c r="Q2" i="158"/>
  <c r="O4" i="172"/>
  <c r="T4" i="153"/>
  <c r="U10" i="153"/>
  <c r="N3" i="157"/>
  <c r="S10" i="156"/>
  <c r="N10" i="154"/>
  <c r="M12" i="166"/>
  <c r="M11" i="173"/>
  <c r="O6" i="157"/>
  <c r="R9" i="156"/>
  <c r="L10" i="168"/>
  <c r="T2" i="172"/>
  <c r="S9" i="164"/>
  <c r="M13" i="157"/>
  <c r="S5" i="160"/>
  <c r="O7" i="37"/>
  <c r="P4" i="162"/>
  <c r="S10" i="171"/>
  <c r="P4" i="157"/>
  <c r="Q11" i="163"/>
  <c r="U6" i="152"/>
  <c r="U10" i="173"/>
  <c r="O11" i="166"/>
  <c r="T13" i="164"/>
  <c r="S5" i="151"/>
  <c r="U13" i="173"/>
  <c r="P11" i="164"/>
  <c r="R9" i="155"/>
  <c r="O10" i="157"/>
  <c r="O2" i="155"/>
  <c r="P12" i="170"/>
  <c r="S5" i="161"/>
  <c r="T8" i="158"/>
  <c r="N12" i="163"/>
  <c r="P8" i="151"/>
  <c r="M4" i="153"/>
  <c r="M6" i="37"/>
  <c r="P13" i="159"/>
  <c r="T9" i="164"/>
  <c r="P4" i="167"/>
  <c r="R11" i="37"/>
  <c r="Q7" i="151"/>
  <c r="P12" i="151"/>
  <c r="O9" i="162"/>
  <c r="M4" i="161"/>
  <c r="Q5" i="171"/>
  <c r="Q7" i="152"/>
  <c r="M8" i="160"/>
  <c r="P6" i="162"/>
  <c r="U5" i="155"/>
  <c r="N5" i="159"/>
  <c r="U3" i="155"/>
  <c r="T8" i="171"/>
  <c r="U7" i="158"/>
  <c r="O10" i="37"/>
  <c r="U12" i="172"/>
  <c r="R12" i="174"/>
  <c r="L7" i="158"/>
  <c r="S12" i="153"/>
  <c r="O11" i="174"/>
  <c r="U4" i="167"/>
  <c r="U6" i="160"/>
  <c r="U5" i="169"/>
  <c r="L9" i="163"/>
  <c r="O8" i="158"/>
  <c r="M8" i="151"/>
  <c r="L3" i="161"/>
  <c r="L10" i="158"/>
  <c r="R5" i="151"/>
  <c r="T3" i="172"/>
  <c r="M6" i="157"/>
  <c r="M12" i="159"/>
  <c r="S4" i="161"/>
  <c r="N10" i="172"/>
  <c r="R7" i="37"/>
  <c r="S11" i="162"/>
  <c r="T8" i="161"/>
  <c r="P13" i="158"/>
  <c r="T13" i="160"/>
  <c r="N4" i="156"/>
  <c r="O9" i="152"/>
  <c r="O10" i="164"/>
  <c r="Q13" i="166"/>
  <c r="R12" i="169"/>
  <c r="L11" i="153"/>
  <c r="N11" i="160"/>
  <c r="U10" i="160"/>
  <c r="M4" i="167"/>
  <c r="Q9" i="164"/>
  <c r="P2" i="160"/>
  <c r="S5" i="165"/>
  <c r="L11" i="172"/>
  <c r="S6" i="155"/>
  <c r="L4" i="158"/>
  <c r="U8" i="158"/>
  <c r="T7" i="156"/>
  <c r="R9" i="162"/>
  <c r="M6" i="153"/>
  <c r="P12" i="162"/>
  <c r="Q8" i="37"/>
  <c r="P11" i="155"/>
  <c r="S12" i="157"/>
  <c r="U9" i="170"/>
  <c r="L2" i="157"/>
  <c r="P3" i="153"/>
  <c r="S2" i="153"/>
  <c r="R10" i="171"/>
  <c r="O3" i="164"/>
  <c r="M10" i="164"/>
  <c r="O10" i="151"/>
  <c r="L5" i="155"/>
  <c r="U11" i="151"/>
  <c r="M7" i="154"/>
  <c r="L10" i="173"/>
  <c r="L10" i="154"/>
  <c r="M13" i="159"/>
  <c r="L6" i="164"/>
  <c r="N4" i="159"/>
  <c r="S11" i="158"/>
  <c r="P4" i="153"/>
  <c r="Q7" i="158"/>
  <c r="L5" i="169"/>
  <c r="Q2" i="160"/>
  <c r="L11" i="154"/>
  <c r="T11" i="155"/>
  <c r="T5" i="155"/>
  <c r="U12" i="167"/>
  <c r="L8" i="169"/>
  <c r="R4" i="151"/>
  <c r="S4" i="165"/>
  <c r="U8" i="159"/>
  <c r="Q7" i="166"/>
  <c r="O6" i="162"/>
  <c r="P13" i="166"/>
  <c r="T11" i="163"/>
  <c r="R6" i="168"/>
  <c r="L12" i="168"/>
  <c r="U8" i="163"/>
  <c r="O12" i="155"/>
  <c r="O3" i="160"/>
  <c r="L4" i="156"/>
  <c r="M9" i="162"/>
  <c r="U2" i="172"/>
  <c r="T4" i="159"/>
  <c r="N6" i="37"/>
  <c r="R6" i="170"/>
  <c r="T13" i="169"/>
  <c r="O2" i="151"/>
  <c r="S8" i="158"/>
  <c r="Q7" i="162"/>
  <c r="T6" i="172"/>
  <c r="Q8" i="172"/>
  <c r="T5" i="152"/>
  <c r="L7" i="37"/>
  <c r="R4" i="170"/>
  <c r="T2" i="152"/>
  <c r="U3" i="163"/>
  <c r="P7" i="165"/>
  <c r="S8" i="159"/>
  <c r="U3" i="154"/>
  <c r="U4" i="170"/>
  <c r="Q8" i="174"/>
  <c r="U5" i="162"/>
  <c r="L10" i="155"/>
  <c r="N9" i="151"/>
  <c r="M12" i="161"/>
  <c r="T6" i="152"/>
  <c r="Q4" i="159"/>
  <c r="N10" i="164"/>
  <c r="M11" i="158"/>
  <c r="Q13" i="157"/>
  <c r="O5" i="164"/>
  <c r="P11" i="171"/>
  <c r="L3" i="152"/>
  <c r="N7" i="155"/>
  <c r="Q10" i="155"/>
  <c r="N4" i="174"/>
  <c r="N5" i="160"/>
  <c r="L5" i="162"/>
  <c r="N3" i="166"/>
  <c r="Q8" i="158"/>
  <c r="U8" i="157"/>
  <c r="T7" i="173"/>
  <c r="T2" i="162"/>
  <c r="P8" i="174"/>
  <c r="N13" i="164"/>
  <c r="Q10" i="37"/>
  <c r="R11" i="163"/>
  <c r="L3" i="164"/>
  <c r="P11" i="170"/>
  <c r="R2" i="172"/>
  <c r="O8" i="157"/>
  <c r="O6" i="153"/>
  <c r="R12" i="168"/>
  <c r="P9" i="171"/>
  <c r="L12" i="163"/>
  <c r="N5" i="157"/>
  <c r="N9" i="169"/>
  <c r="S12" i="156"/>
  <c r="R9" i="164"/>
  <c r="S7" i="167"/>
  <c r="P11" i="160"/>
  <c r="L5" i="156"/>
  <c r="O3" i="163"/>
  <c r="N9" i="160"/>
  <c r="T3" i="169"/>
  <c r="N7" i="167"/>
  <c r="O12" i="156"/>
  <c r="L9" i="153"/>
  <c r="R2" i="151"/>
  <c r="P9" i="151"/>
  <c r="O5" i="165"/>
  <c r="S10" i="157"/>
  <c r="R13" i="158"/>
  <c r="U4" i="160"/>
  <c r="R2" i="153"/>
  <c r="R8" i="163"/>
  <c r="S8" i="160"/>
  <c r="L13" i="164"/>
  <c r="Q9" i="161"/>
  <c r="Q13" i="159"/>
  <c r="O12" i="165"/>
  <c r="N6" i="156"/>
  <c r="M3" i="165"/>
  <c r="Q10" i="173"/>
  <c r="U5" i="152"/>
  <c r="Q4" i="160"/>
  <c r="M2" i="165"/>
  <c r="M11" i="174"/>
  <c r="U7" i="162"/>
  <c r="P5" i="161"/>
  <c r="Q13" i="172"/>
  <c r="U4" i="155"/>
  <c r="O7" i="161"/>
  <c r="S2" i="154"/>
  <c r="L2" i="171"/>
  <c r="L3" i="173"/>
  <c r="Q11" i="169"/>
  <c r="P11" i="172"/>
  <c r="S10" i="169"/>
  <c r="Q3" i="151"/>
  <c r="U12" i="165"/>
  <c r="O3" i="159"/>
  <c r="P7" i="171"/>
  <c r="P4" i="174"/>
  <c r="R7" i="161"/>
  <c r="T9" i="153"/>
  <c r="M2" i="156"/>
  <c r="N2" i="156"/>
  <c r="N13" i="157"/>
  <c r="Q6" i="37"/>
  <c r="N5" i="153"/>
  <c r="Q3" i="161"/>
  <c r="S2" i="37"/>
  <c r="P9" i="37"/>
  <c r="N7" i="165"/>
  <c r="L13" i="155"/>
  <c r="T7" i="162"/>
  <c r="U13" i="159"/>
  <c r="N4" i="169"/>
  <c r="Q13" i="152"/>
  <c r="R2" i="158"/>
  <c r="M10" i="162"/>
  <c r="L3" i="167"/>
  <c r="P8" i="154"/>
  <c r="N6" i="154"/>
  <c r="S12" i="37"/>
  <c r="Q6" i="166"/>
  <c r="N9" i="159"/>
  <c r="U5" i="157"/>
  <c r="S9" i="167"/>
  <c r="P10" i="156"/>
  <c r="P9" i="161"/>
  <c r="O6" i="173"/>
  <c r="T2" i="160"/>
  <c r="R4" i="161"/>
  <c r="O4" i="152"/>
  <c r="U12" i="161"/>
  <c r="L5" i="37"/>
  <c r="U4" i="152"/>
  <c r="N2" i="151"/>
  <c r="N6" i="163"/>
  <c r="S13" i="172"/>
  <c r="T9" i="170"/>
  <c r="M10" i="168"/>
  <c r="S6" i="153"/>
  <c r="P8" i="153"/>
  <c r="O13" i="152"/>
  <c r="R2" i="160"/>
  <c r="N5" i="168"/>
  <c r="T3" i="161"/>
  <c r="N5" i="171"/>
  <c r="P10" i="160"/>
  <c r="Q5" i="153"/>
  <c r="N8" i="158"/>
  <c r="L10" i="163"/>
  <c r="T13" i="37"/>
  <c r="O13" i="171"/>
  <c r="T4" i="155"/>
  <c r="O13" i="173"/>
  <c r="P3" i="152"/>
  <c r="U13" i="161"/>
  <c r="T6" i="155"/>
  <c r="S4" i="158"/>
  <c r="N2" i="164"/>
  <c r="N9" i="154"/>
  <c r="R5" i="152"/>
  <c r="M11" i="164"/>
  <c r="M3" i="154"/>
  <c r="S5" i="159"/>
  <c r="R4" i="169"/>
  <c r="Q8" i="163"/>
  <c r="P7" i="161"/>
  <c r="Q4" i="153"/>
  <c r="M2" i="172"/>
  <c r="L12" i="170"/>
  <c r="O8" i="156"/>
  <c r="M5" i="174"/>
  <c r="S6" i="157"/>
  <c r="U7" i="154"/>
  <c r="O5" i="156"/>
  <c r="U11" i="154"/>
  <c r="R8" i="158"/>
  <c r="N12" i="171"/>
  <c r="U4" i="157"/>
  <c r="U3" i="152"/>
  <c r="L3" i="160"/>
  <c r="R10" i="151"/>
  <c r="R7" i="155"/>
  <c r="O11" i="37"/>
  <c r="M8" i="169"/>
  <c r="P13" i="160"/>
  <c r="N10" i="155"/>
  <c r="M5" i="151"/>
  <c r="Q9" i="151"/>
  <c r="P4" i="161"/>
  <c r="O12" i="154"/>
  <c r="N9" i="170"/>
  <c r="T6" i="151"/>
  <c r="Q6" i="156"/>
  <c r="O2" i="154"/>
  <c r="N11" i="161"/>
  <c r="M3" i="153"/>
  <c r="R8" i="167"/>
  <c r="R13" i="163"/>
  <c r="M13" i="152"/>
  <c r="U13" i="164"/>
  <c r="S5" i="162"/>
  <c r="T9" i="172"/>
  <c r="P11" i="154"/>
  <c r="M7" i="164"/>
  <c r="P13" i="151"/>
  <c r="O4" i="161"/>
  <c r="S2" i="158"/>
  <c r="U3" i="158"/>
  <c r="L6" i="158"/>
  <c r="T12" i="153"/>
  <c r="L10" i="167"/>
  <c r="N9" i="163"/>
  <c r="N8" i="152"/>
  <c r="U4" i="174"/>
  <c r="N10" i="170"/>
  <c r="M8" i="153"/>
  <c r="R9" i="160"/>
  <c r="S11" i="37"/>
  <c r="M5" i="164"/>
  <c r="M8" i="152"/>
  <c r="S8" i="164"/>
  <c r="M4" i="37"/>
  <c r="O10" i="156"/>
  <c r="L2" i="158"/>
  <c r="U2" i="159"/>
  <c r="L3" i="168"/>
  <c r="T9" i="169"/>
  <c r="M13" i="167"/>
  <c r="Q2" i="166"/>
  <c r="T4" i="162"/>
  <c r="T8" i="152"/>
  <c r="T10" i="166"/>
  <c r="R6" i="163"/>
  <c r="O11" i="155"/>
  <c r="U6" i="174"/>
  <c r="N7" i="160"/>
  <c r="Q10" i="168"/>
  <c r="N10" i="151"/>
  <c r="M9" i="172"/>
  <c r="N2" i="37"/>
  <c r="M12" i="163"/>
  <c r="N10" i="174"/>
  <c r="O7" i="153"/>
  <c r="T5" i="173"/>
  <c r="P3" i="154"/>
  <c r="T10" i="169"/>
  <c r="S13" i="173"/>
  <c r="P10" i="170"/>
  <c r="P9" i="154"/>
  <c r="R9" i="172"/>
  <c r="O2" i="163"/>
  <c r="R8" i="156"/>
  <c r="R8" i="164"/>
  <c r="R12" i="158"/>
  <c r="P10" i="158"/>
  <c r="S6" i="170"/>
  <c r="R8" i="168"/>
  <c r="Q11" i="170"/>
  <c r="S10" i="172"/>
  <c r="M4" i="165"/>
  <c r="U5" i="151"/>
  <c r="P3" i="37"/>
  <c r="M8" i="165"/>
  <c r="R6" i="157"/>
  <c r="O13" i="174"/>
  <c r="S11" i="165"/>
  <c r="O2" i="169"/>
  <c r="S12" i="158"/>
  <c r="U10" i="167"/>
  <c r="P8" i="155"/>
  <c r="O12" i="164"/>
  <c r="N6" i="152"/>
  <c r="M11" i="170"/>
  <c r="P13" i="152"/>
  <c r="L9" i="37"/>
  <c r="M10" i="153"/>
  <c r="U2" i="157"/>
  <c r="U12" i="154"/>
  <c r="O5" i="37"/>
  <c r="R6" i="162"/>
  <c r="T4" i="152"/>
  <c r="N3" i="159"/>
  <c r="P13" i="157"/>
  <c r="P13" i="170"/>
  <c r="Q10" i="163"/>
  <c r="Q2" i="156"/>
  <c r="R6" i="152"/>
  <c r="M7" i="158"/>
  <c r="U6" i="159"/>
  <c r="L2" i="153"/>
  <c r="M9" i="151"/>
  <c r="L5" i="171"/>
  <c r="T7" i="151"/>
  <c r="Q13" i="153"/>
  <c r="P7" i="159"/>
  <c r="O3" i="171"/>
  <c r="S10" i="153"/>
  <c r="U3" i="172"/>
  <c r="N13" i="156"/>
  <c r="Q9" i="167"/>
  <c r="S2" i="167"/>
  <c r="Q8" i="153"/>
  <c r="Q12" i="157"/>
  <c r="P4" i="163"/>
  <c r="P5" i="158"/>
  <c r="L4" i="153"/>
  <c r="M3" i="174"/>
  <c r="S10" i="154"/>
  <c r="N12" i="162"/>
  <c r="O8" i="153"/>
  <c r="U10" i="157"/>
  <c r="U6" i="157"/>
  <c r="T12" i="162"/>
  <c r="S6" i="172"/>
  <c r="T10" i="37"/>
  <c r="U9" i="163"/>
  <c r="S9" i="169"/>
  <c r="M13" i="169"/>
  <c r="R12" i="162"/>
  <c r="U11" i="172"/>
  <c r="Q4" i="152"/>
  <c r="P12" i="172"/>
  <c r="P4" i="158"/>
  <c r="O10" i="160"/>
  <c r="T10" i="170"/>
  <c r="O4" i="155"/>
  <c r="P13" i="164"/>
  <c r="L6" i="167"/>
  <c r="R13" i="151"/>
  <c r="S11" i="151"/>
  <c r="N8" i="37"/>
  <c r="S11" i="173"/>
  <c r="Q5" i="152"/>
  <c r="N10" i="173"/>
  <c r="T5" i="157"/>
  <c r="T11" i="153"/>
  <c r="O5" i="160"/>
  <c r="R11" i="166"/>
  <c r="R12" i="153"/>
  <c r="M9" i="163"/>
  <c r="L11" i="164"/>
  <c r="S2" i="155"/>
  <c r="L9" i="167"/>
  <c r="O6" i="37"/>
  <c r="N11" i="165"/>
  <c r="S12" i="165"/>
  <c r="Q6" i="173"/>
  <c r="L4" i="160"/>
  <c r="S7" i="169"/>
  <c r="P13" i="153"/>
  <c r="T8" i="169"/>
  <c r="O9" i="159"/>
  <c r="U5" i="164"/>
  <c r="M2" i="158"/>
  <c r="R9" i="153"/>
  <c r="N11" i="153"/>
  <c r="Q7" i="164"/>
  <c r="Q5" i="168"/>
  <c r="Q3" i="154"/>
  <c r="N12" i="167"/>
  <c r="S7" i="157"/>
  <c r="N2" i="158"/>
  <c r="P10" i="169"/>
  <c r="T9" i="171"/>
  <c r="T4" i="154"/>
  <c r="T7" i="161"/>
  <c r="R5" i="172"/>
  <c r="L9" i="169"/>
  <c r="L11" i="160"/>
  <c r="M5" i="172"/>
  <c r="L10" i="172"/>
  <c r="S3" i="155"/>
  <c r="N10" i="158"/>
  <c r="S2" i="170"/>
  <c r="S7" i="163"/>
  <c r="N13" i="37"/>
  <c r="S6" i="173"/>
  <c r="M9" i="37"/>
  <c r="M6" i="155"/>
  <c r="N8" i="153"/>
  <c r="U11" i="166"/>
  <c r="U12" i="159"/>
  <c r="N7" i="153"/>
  <c r="U2" i="153"/>
  <c r="O9" i="153"/>
  <c r="N6" i="161"/>
  <c r="R10" i="37"/>
  <c r="O6" i="152"/>
  <c r="M9" i="165"/>
  <c r="T2" i="156"/>
  <c r="M5" i="160"/>
  <c r="T10" i="172"/>
  <c r="R6" i="151"/>
  <c r="S3" i="161"/>
  <c r="O2" i="160"/>
  <c r="U3" i="153"/>
  <c r="P8" i="37"/>
  <c r="M3" i="152"/>
  <c r="P7" i="151"/>
  <c r="M10" i="167"/>
  <c r="N12" i="154"/>
  <c r="M12" i="151"/>
  <c r="T9" i="152"/>
  <c r="P4" i="151"/>
  <c r="Q9" i="152"/>
  <c r="P3" i="171"/>
  <c r="M13" i="151"/>
  <c r="L8" i="37"/>
  <c r="O7" i="154"/>
  <c r="O7" i="164"/>
  <c r="Q6" i="161"/>
  <c r="N13" i="154"/>
  <c r="M4" i="151"/>
  <c r="R3" i="171"/>
  <c r="M3" i="159"/>
  <c r="O6" i="166"/>
  <c r="R12" i="157"/>
  <c r="S5" i="169"/>
  <c r="O8" i="160"/>
  <c r="S5" i="157"/>
  <c r="O8" i="171"/>
  <c r="O6" i="160"/>
  <c r="R12" i="37"/>
  <c r="T9" i="161"/>
  <c r="L12" i="161"/>
  <c r="Q11" i="173"/>
  <c r="L6" i="155"/>
  <c r="L4" i="166"/>
  <c r="M13" i="155"/>
  <c r="T11" i="152"/>
  <c r="N9" i="174"/>
  <c r="O3" i="155"/>
  <c r="T11" i="158"/>
  <c r="Q6" i="171"/>
  <c r="P6" i="159"/>
  <c r="R4" i="156"/>
  <c r="L3" i="159"/>
  <c r="L11" i="169"/>
  <c r="S8" i="174"/>
  <c r="T10" i="152"/>
  <c r="R7" i="172"/>
  <c r="P6" i="169"/>
  <c r="U4" i="156"/>
  <c r="O4" i="171"/>
  <c r="U3" i="174"/>
  <c r="L8" i="151"/>
  <c r="U7" i="157"/>
  <c r="Q12" i="172"/>
  <c r="Q12" i="169"/>
  <c r="Q3" i="173"/>
  <c r="P7" i="154"/>
  <c r="N13" i="170"/>
  <c r="L4" i="151"/>
  <c r="T13" i="156"/>
  <c r="O3" i="172"/>
  <c r="S3" i="153"/>
  <c r="R10" i="152"/>
  <c r="P9" i="159"/>
  <c r="P13" i="172"/>
  <c r="U2" i="37"/>
  <c r="O5" i="161"/>
  <c r="P11" i="159"/>
  <c r="L7" i="172"/>
  <c r="S12" i="166"/>
  <c r="R6" i="158"/>
  <c r="L11" i="151"/>
  <c r="S11" i="154"/>
  <c r="L12" i="155"/>
  <c r="L5" i="158"/>
  <c r="Q10" i="171"/>
  <c r="M10" i="37"/>
  <c r="T9" i="155"/>
  <c r="U6" i="170"/>
  <c r="O6" i="156"/>
  <c r="Q2" i="164"/>
  <c r="M9" i="157"/>
  <c r="T13" i="155"/>
  <c r="N13" i="161"/>
  <c r="Q4" i="164"/>
  <c r="O5" i="168"/>
  <c r="R5" i="153"/>
  <c r="N2" i="167"/>
  <c r="M5" i="152"/>
  <c r="N5" i="164"/>
  <c r="N7" i="158"/>
  <c r="N11" i="151"/>
  <c r="R8" i="166"/>
  <c r="S11" i="170"/>
  <c r="R2" i="170"/>
  <c r="O10" i="165"/>
  <c r="L5" i="160"/>
  <c r="Q3" i="162"/>
  <c r="N8" i="157"/>
  <c r="N11" i="174"/>
  <c r="U9" i="167"/>
  <c r="O12" i="158"/>
  <c r="P5" i="162"/>
  <c r="L7" i="164"/>
  <c r="N13" i="155"/>
  <c r="U10" i="174"/>
  <c r="N12" i="166"/>
  <c r="L7" i="151"/>
  <c r="S2" i="161"/>
  <c r="Q5" i="154"/>
  <c r="O11" i="165"/>
  <c r="L13" i="161"/>
  <c r="P2" i="173"/>
  <c r="N9" i="152"/>
  <c r="U10" i="161"/>
  <c r="R4" i="165"/>
  <c r="M12" i="168"/>
  <c r="U3" i="151"/>
  <c r="M3" i="160"/>
  <c r="P6" i="37"/>
  <c r="U5" i="156"/>
  <c r="T6" i="159"/>
  <c r="N8" i="171"/>
  <c r="T5" i="170"/>
  <c r="N4" i="170"/>
  <c r="P5" i="37"/>
  <c r="R10" i="157"/>
  <c r="R12" i="154"/>
  <c r="P6" i="165"/>
  <c r="Q4" i="171"/>
  <c r="M13" i="153"/>
  <c r="O8" i="37"/>
  <c r="R12" i="159"/>
  <c r="M3" i="37"/>
  <c r="U8" i="161"/>
  <c r="P11" i="174"/>
  <c r="Q8" i="169"/>
  <c r="Q2" i="159"/>
  <c r="S11" i="160"/>
  <c r="N10" i="163"/>
  <c r="N13" i="173"/>
  <c r="N8" i="156"/>
  <c r="O5" i="172"/>
  <c r="N4" i="155"/>
  <c r="L11" i="156"/>
  <c r="O12" i="152"/>
  <c r="U2" i="174"/>
  <c r="R5" i="156"/>
  <c r="N10" i="167"/>
  <c r="M7" i="157"/>
  <c r="L11" i="166"/>
  <c r="O9" i="165"/>
  <c r="R13" i="155"/>
  <c r="U12" i="173"/>
  <c r="U7" i="166"/>
  <c r="N5" i="156"/>
  <c r="U9" i="173"/>
  <c r="Q13" i="171"/>
  <c r="R3" i="37"/>
  <c r="L13" i="158"/>
  <c r="R9" i="163"/>
  <c r="M11" i="168"/>
  <c r="M6" i="166"/>
  <c r="N7" i="170"/>
  <c r="Q11" i="158"/>
  <c r="R11" i="154"/>
  <c r="L8" i="158"/>
  <c r="P3" i="163"/>
  <c r="L6" i="154"/>
  <c r="O7" i="162"/>
  <c r="N11" i="154"/>
  <c r="L12" i="159"/>
  <c r="P13" i="161"/>
  <c r="L7" i="159"/>
  <c r="R13" i="153"/>
  <c r="Q6" i="162"/>
  <c r="S9" i="172"/>
  <c r="T3" i="165"/>
  <c r="P7" i="157"/>
  <c r="L4" i="155"/>
  <c r="N13" i="151"/>
  <c r="Q12" i="151"/>
  <c r="N5" i="170"/>
  <c r="P5" i="154"/>
  <c r="T8" i="159"/>
  <c r="P6" i="153"/>
  <c r="T9" i="159"/>
  <c r="S2" i="156"/>
  <c r="M10" i="161"/>
  <c r="L2" i="159"/>
  <c r="P5" i="151"/>
  <c r="S4" i="168"/>
  <c r="M2" i="160"/>
  <c r="M9" i="158"/>
  <c r="P8" i="171"/>
  <c r="P4" i="152"/>
  <c r="L5" i="168"/>
  <c r="O10" i="153"/>
  <c r="T12" i="168"/>
  <c r="Q4" i="165"/>
  <c r="T6" i="157"/>
  <c r="O10" i="159"/>
  <c r="N4" i="158"/>
  <c r="M6" i="159"/>
  <c r="Q8" i="152"/>
  <c r="P4" i="173"/>
  <c r="M12" i="160"/>
  <c r="U8" i="156"/>
  <c r="T11" i="167"/>
  <c r="T3" i="154"/>
  <c r="L11" i="158"/>
  <c r="Q2" i="151"/>
  <c r="L7" i="163"/>
  <c r="P4" i="169"/>
  <c r="Q10" i="153"/>
  <c r="M9" i="170"/>
  <c r="U10" i="171"/>
  <c r="Q2" i="165"/>
  <c r="N2" i="161"/>
  <c r="L12" i="162"/>
  <c r="P10" i="173"/>
  <c r="P2" i="164"/>
  <c r="U5" i="160"/>
  <c r="S3" i="152"/>
  <c r="O8" i="162"/>
  <c r="U2" i="166"/>
  <c r="S12" i="159"/>
  <c r="R3" i="162"/>
  <c r="O4" i="153"/>
  <c r="T11" i="168"/>
  <c r="R4" i="158"/>
  <c r="U9" i="154"/>
  <c r="R8" i="162"/>
  <c r="M6" i="160"/>
  <c r="N7" i="157"/>
  <c r="T8" i="151"/>
  <c r="S8" i="162"/>
  <c r="L8" i="152"/>
  <c r="U11" i="167"/>
  <c r="U2" i="154"/>
  <c r="R13" i="164"/>
  <c r="O7" i="167"/>
  <c r="T13" i="157"/>
  <c r="U3" i="166"/>
  <c r="L7" i="160"/>
  <c r="T10" i="158"/>
  <c r="O7" i="159"/>
  <c r="T2" i="169"/>
  <c r="S13" i="165"/>
  <c r="S3" i="156"/>
  <c r="Q11" i="152"/>
  <c r="Q11" i="151"/>
  <c r="S12" i="168"/>
  <c r="T10" i="153"/>
  <c r="O2" i="165"/>
  <c r="R6" i="172"/>
  <c r="P12" i="155"/>
  <c r="T10" i="167"/>
  <c r="P12" i="157"/>
  <c r="S13" i="37"/>
  <c r="O4" i="159"/>
  <c r="S9" i="155"/>
  <c r="L9" i="164"/>
  <c r="N7" i="156"/>
  <c r="L9" i="171"/>
  <c r="P9" i="165"/>
  <c r="Q6" i="160"/>
  <c r="O11" i="158"/>
  <c r="N13" i="163"/>
  <c r="M6" i="152"/>
  <c r="S8" i="155"/>
  <c r="N7" i="173"/>
  <c r="N13" i="153"/>
  <c r="T3" i="164"/>
  <c r="U10" i="163"/>
  <c r="L5" i="165"/>
  <c r="L11" i="170"/>
  <c r="P10" i="168"/>
  <c r="R13" i="156"/>
  <c r="U5" i="165"/>
  <c r="N6" i="173"/>
  <c r="N6" i="159"/>
  <c r="O7" i="169"/>
  <c r="M10" i="154"/>
  <c r="Q5" i="155"/>
  <c r="S6" i="37"/>
  <c r="O3" i="167"/>
  <c r="O3" i="157"/>
  <c r="O6" i="165"/>
  <c r="N3" i="156"/>
  <c r="P3" i="166"/>
  <c r="U4" i="151"/>
  <c r="N6" i="158"/>
  <c r="Q7" i="154"/>
  <c r="U11" i="163"/>
  <c r="Q10" i="165"/>
  <c r="O9" i="155"/>
  <c r="T8" i="174"/>
  <c r="U3" i="37"/>
  <c r="L2" i="169"/>
  <c r="Q7" i="153"/>
  <c r="O10" i="173"/>
  <c r="S3" i="154"/>
  <c r="M5" i="171"/>
  <c r="S3" i="158"/>
  <c r="Q11" i="37"/>
  <c r="R13" i="165"/>
  <c r="Q2" i="153"/>
  <c r="S10" i="159"/>
  <c r="P10" i="157"/>
  <c r="P12" i="158"/>
  <c r="Q13" i="154"/>
  <c r="S4" i="163"/>
  <c r="Q2" i="168"/>
  <c r="L8" i="162"/>
  <c r="M11" i="157"/>
  <c r="T2" i="170"/>
  <c r="T7" i="169"/>
  <c r="Q12" i="158"/>
  <c r="M3" i="162"/>
  <c r="N2" i="155"/>
  <c r="Q12" i="162"/>
  <c r="P5" i="152"/>
  <c r="P5" i="169"/>
  <c r="O8" i="151"/>
  <c r="M4" i="168"/>
  <c r="U12" i="169"/>
  <c r="N6" i="153"/>
  <c r="T6" i="163"/>
  <c r="M2" i="163"/>
  <c r="O4" i="37"/>
  <c r="T6" i="169"/>
  <c r="P10" i="159"/>
  <c r="M5" i="153"/>
  <c r="M7" i="162"/>
  <c r="P6" i="173"/>
  <c r="T12" i="152"/>
  <c r="T8" i="168"/>
  <c r="S10" i="166"/>
  <c r="Q5" i="156"/>
  <c r="N4" i="165"/>
  <c r="R6" i="154"/>
  <c r="L8" i="163"/>
  <c r="S2" i="174"/>
  <c r="M6" i="173"/>
  <c r="M10" i="172"/>
  <c r="P7" i="155"/>
  <c r="P12" i="37"/>
  <c r="N3" i="172"/>
  <c r="R7" i="167"/>
  <c r="L13" i="152"/>
  <c r="N10" i="168"/>
  <c r="L10" i="151"/>
  <c r="L4" i="168"/>
  <c r="U10" i="37"/>
  <c r="N12" i="153"/>
  <c r="S3" i="151"/>
  <c r="U5" i="154"/>
  <c r="S4" i="162"/>
  <c r="N2" i="163"/>
  <c r="L6" i="157"/>
  <c r="S11" i="161"/>
  <c r="S5" i="37"/>
  <c r="S10" i="158"/>
  <c r="N10" i="156"/>
  <c r="Q9" i="174"/>
  <c r="Q11" i="161"/>
  <c r="U8" i="37"/>
  <c r="L3" i="169"/>
  <c r="U3" i="159"/>
  <c r="S6" i="162"/>
  <c r="R2" i="163"/>
  <c r="Q4" i="173"/>
  <c r="M2" i="37"/>
  <c r="S9" i="162"/>
  <c r="N13" i="171"/>
  <c r="P8" i="156"/>
  <c r="S12" i="161"/>
  <c r="L2" i="37"/>
  <c r="S8" i="157"/>
  <c r="L10" i="169"/>
  <c r="U4" i="162"/>
  <c r="T8" i="155"/>
  <c r="S3" i="159"/>
  <c r="T8" i="162"/>
  <c r="N12" i="157"/>
  <c r="U7" i="167"/>
  <c r="L5" i="152"/>
  <c r="R3" i="172"/>
  <c r="L10" i="164"/>
  <c r="Q12" i="164"/>
  <c r="T3" i="174"/>
  <c r="M2" i="157"/>
  <c r="L6" i="159"/>
  <c r="P9" i="162"/>
  <c r="P4" i="165"/>
  <c r="R2" i="165"/>
  <c r="L3" i="154"/>
  <c r="O11" i="170"/>
  <c r="R4" i="157"/>
  <c r="S2" i="165"/>
  <c r="P12" i="171"/>
  <c r="R3" i="170"/>
  <c r="R13" i="154"/>
  <c r="R7" i="160"/>
  <c r="M3" i="158"/>
  <c r="L7" i="154"/>
  <c r="M6" i="161"/>
  <c r="P12" i="154"/>
  <c r="P9" i="173"/>
  <c r="T11" i="159"/>
  <c r="R13" i="161"/>
  <c r="O3" i="153"/>
  <c r="N9" i="172"/>
  <c r="M7" i="170"/>
  <c r="R9" i="161"/>
  <c r="U11" i="155"/>
  <c r="M10" i="152"/>
  <c r="O4" i="156"/>
  <c r="T7" i="159"/>
  <c r="N7" i="164"/>
  <c r="O12" i="163"/>
  <c r="R7" i="151"/>
  <c r="M12" i="153"/>
  <c r="R2" i="156"/>
  <c r="T12" i="173"/>
  <c r="N5" i="169"/>
  <c r="R11" i="159"/>
  <c r="T9" i="166"/>
  <c r="O11" i="172"/>
  <c r="S11" i="164"/>
  <c r="N10" i="161"/>
  <c r="U11" i="37"/>
  <c r="U8" i="152"/>
  <c r="N10" i="165"/>
  <c r="N11" i="155"/>
  <c r="U5" i="37"/>
  <c r="M11" i="155"/>
  <c r="T3" i="37"/>
  <c r="L12" i="172"/>
  <c r="T13" i="159"/>
  <c r="Q2" i="170"/>
  <c r="N6" i="171"/>
  <c r="U12" i="151"/>
  <c r="U7" i="172"/>
  <c r="N4" i="154"/>
  <c r="O9" i="169"/>
  <c r="T13" i="162"/>
  <c r="R6" i="173"/>
  <c r="L8" i="159"/>
  <c r="T3" i="155"/>
  <c r="R5" i="37"/>
  <c r="U4" i="161"/>
  <c r="N3" i="151"/>
  <c r="T4" i="161"/>
  <c r="L12" i="174"/>
  <c r="T5" i="154"/>
  <c r="U6" i="163"/>
  <c r="R7" i="162"/>
  <c r="S13" i="157"/>
  <c r="Q4" i="172"/>
  <c r="N2" i="160"/>
  <c r="R4" i="166"/>
  <c r="R13" i="170"/>
  <c r="P9" i="153"/>
  <c r="Q12" i="152"/>
  <c r="Q2" i="169"/>
  <c r="R10" i="153"/>
  <c r="R9" i="165"/>
  <c r="L6" i="151"/>
  <c r="U7" i="163"/>
  <c r="M9" i="152"/>
  <c r="S2" i="171"/>
  <c r="P3" i="172"/>
  <c r="S5" i="153"/>
  <c r="N6" i="164"/>
  <c r="M3" i="163"/>
  <c r="Q4" i="37"/>
  <c r="O8" i="173"/>
  <c r="P6" i="164"/>
  <c r="P5" i="155"/>
  <c r="R4" i="155"/>
  <c r="T6" i="170"/>
  <c r="R6" i="166"/>
  <c r="N3" i="169"/>
  <c r="S10" i="152"/>
  <c r="O8" i="167"/>
  <c r="T9" i="157"/>
  <c r="P10" i="155"/>
  <c r="T9" i="168"/>
  <c r="T2" i="158"/>
  <c r="R5" i="155"/>
  <c r="R11" i="152"/>
  <c r="T2" i="164"/>
  <c r="O11" i="162"/>
  <c r="U13" i="163"/>
  <c r="S4" i="171"/>
  <c r="L9" i="151"/>
  <c r="L12" i="156"/>
  <c r="O8" i="152"/>
  <c r="S5" i="152"/>
  <c r="Q3" i="165"/>
  <c r="L13" i="154"/>
  <c r="Q6" i="155"/>
  <c r="U11" i="174"/>
  <c r="U4" i="165"/>
  <c r="T5" i="153"/>
  <c r="M5" i="173"/>
  <c r="R13" i="37"/>
  <c r="S11" i="167"/>
  <c r="U11" i="170"/>
  <c r="U2" i="164"/>
  <c r="S13" i="174"/>
  <c r="Q4" i="151"/>
  <c r="O4" i="154"/>
  <c r="N3" i="153"/>
  <c r="L8" i="164"/>
  <c r="P10" i="165"/>
  <c r="U12" i="162"/>
  <c r="P5" i="174"/>
  <c r="Q10" i="169"/>
  <c r="P5" i="173"/>
  <c r="N8" i="166"/>
  <c r="N4" i="163"/>
  <c r="S11" i="169"/>
  <c r="U5" i="168"/>
  <c r="O3" i="156"/>
  <c r="O5" i="163"/>
  <c r="O5" i="167"/>
  <c r="L5" i="161"/>
  <c r="U3" i="164"/>
  <c r="S4" i="159"/>
  <c r="O2" i="156"/>
  <c r="U12" i="163"/>
  <c r="R3" i="166"/>
  <c r="Q6" i="152"/>
  <c r="P9" i="158"/>
  <c r="P11" i="169"/>
  <c r="O7" i="163"/>
  <c r="T4" i="167"/>
  <c r="U10" i="151"/>
  <c r="M11" i="161"/>
  <c r="N5" i="151"/>
  <c r="O5" i="166"/>
  <c r="L9" i="152"/>
  <c r="S8" i="168"/>
  <c r="U13" i="37"/>
  <c r="P7" i="160"/>
  <c r="N13" i="162"/>
  <c r="Q12" i="155"/>
  <c r="T10" i="174"/>
  <c r="N12" i="152"/>
  <c r="L7" i="170"/>
  <c r="T9" i="151"/>
  <c r="L4" i="169"/>
  <c r="T13" i="165"/>
  <c r="M8" i="168"/>
  <c r="S4" i="153"/>
  <c r="Q5" i="161"/>
  <c r="T5" i="165"/>
  <c r="Q9" i="170"/>
  <c r="T5" i="151"/>
  <c r="T2" i="159"/>
  <c r="N2" i="154"/>
  <c r="S9" i="173"/>
  <c r="T7" i="160"/>
  <c r="L9" i="160"/>
  <c r="M11" i="37"/>
  <c r="L12" i="158"/>
  <c r="L2" i="168"/>
  <c r="N8" i="151"/>
  <c r="U3" i="170"/>
  <c r="N7" i="154"/>
  <c r="O5" i="159"/>
  <c r="U7" i="159"/>
  <c r="S8" i="172"/>
  <c r="L9" i="166"/>
  <c r="M9" i="160"/>
  <c r="L5" i="163"/>
  <c r="P9" i="157"/>
  <c r="L6" i="37"/>
  <c r="M4" i="158"/>
  <c r="P4" i="154"/>
  <c r="Q2" i="152"/>
  <c r="R3" i="155"/>
  <c r="S5" i="158"/>
  <c r="S2" i="160"/>
  <c r="N6" i="160"/>
  <c r="M11" i="165"/>
  <c r="T8" i="156"/>
  <c r="Q9" i="162"/>
  <c r="O7" i="152"/>
  <c r="T10" i="157"/>
  <c r="R13" i="169"/>
  <c r="T4" i="168"/>
  <c r="M2" i="152"/>
  <c r="R7" i="166"/>
  <c r="M11" i="156"/>
  <c r="T12" i="154"/>
  <c r="Q2" i="154"/>
  <c r="L5" i="164"/>
  <c r="U2" i="152"/>
  <c r="Q13" i="161"/>
  <c r="S6" i="164"/>
  <c r="U9" i="161"/>
  <c r="R12" i="173"/>
  <c r="M3" i="173"/>
  <c r="T2" i="153"/>
  <c r="M12" i="158"/>
  <c r="Q13" i="165"/>
  <c r="P12" i="163"/>
  <c r="N3" i="155"/>
  <c r="P13" i="163"/>
  <c r="P6" i="167"/>
  <c r="M6" i="154"/>
  <c r="S3" i="171"/>
  <c r="U11" i="157"/>
  <c r="S12" i="170"/>
  <c r="O9" i="160"/>
  <c r="S4" i="152"/>
  <c r="O11" i="171"/>
  <c r="N11" i="170"/>
  <c r="R9" i="166"/>
  <c r="U6" i="166"/>
  <c r="S13" i="160"/>
  <c r="P8" i="157"/>
  <c r="R8" i="159"/>
  <c r="N5" i="152"/>
  <c r="O12" i="37"/>
  <c r="L11" i="159"/>
  <c r="S11" i="159"/>
  <c r="S9" i="152"/>
  <c r="O13" i="172"/>
  <c r="N3" i="152"/>
  <c r="M6" i="170"/>
  <c r="Q4" i="163"/>
  <c r="P7" i="156"/>
  <c r="L2" i="165"/>
  <c r="P4" i="37"/>
  <c r="Q8" i="155"/>
  <c r="O9" i="164"/>
  <c r="O11" i="156"/>
  <c r="R4" i="152"/>
  <c r="N11" i="159"/>
  <c r="M5" i="157"/>
  <c r="P11" i="152"/>
  <c r="S8" i="167"/>
  <c r="Q6" i="151"/>
  <c r="P6" i="174"/>
  <c r="Q11" i="162"/>
  <c r="Q8" i="151"/>
  <c r="O12" i="153"/>
  <c r="M9" i="154"/>
  <c r="R10" i="165"/>
  <c r="O12" i="151"/>
  <c r="M8" i="166"/>
  <c r="L5" i="151"/>
  <c r="O12" i="159"/>
  <c r="R4" i="37"/>
  <c r="U3" i="156"/>
  <c r="T8" i="157"/>
  <c r="P5" i="157"/>
  <c r="M7" i="174"/>
  <c r="Q4" i="162"/>
  <c r="R8" i="160"/>
  <c r="S2" i="163"/>
  <c r="Q13" i="168"/>
  <c r="Q10" i="152"/>
  <c r="R2" i="155"/>
  <c r="U2" i="158"/>
  <c r="Q3" i="155"/>
  <c r="O13" i="157"/>
  <c r="E6" i="73" l="1"/>
  <c r="E8" i="73"/>
  <c r="E2" i="73"/>
  <c r="E5" i="73"/>
  <c r="E10" i="73"/>
  <c r="E9" i="73"/>
  <c r="E4" i="73"/>
  <c r="E13" i="73"/>
  <c r="E12" i="73"/>
  <c r="E7" i="73"/>
  <c r="E11" i="73"/>
  <c r="E3" i="73"/>
  <c r="W11" i="152" l="1"/>
  <c r="W11" i="174"/>
  <c r="W11" i="156"/>
  <c r="W11" i="160"/>
  <c r="W11" i="37"/>
  <c r="W11" i="163"/>
  <c r="W11" i="151"/>
  <c r="W11" i="153"/>
  <c r="W11" i="170"/>
  <c r="W11" i="166"/>
  <c r="W11" i="165"/>
  <c r="W11" i="157"/>
  <c r="W11" i="168"/>
  <c r="W11" i="154"/>
  <c r="W11" i="164"/>
  <c r="W11" i="171"/>
  <c r="W11" i="167"/>
  <c r="W11" i="155"/>
  <c r="W11" i="172"/>
  <c r="W11" i="159"/>
  <c r="W11" i="161"/>
  <c r="W11" i="173"/>
  <c r="W11" i="162"/>
  <c r="W11" i="158"/>
  <c r="W11" i="169"/>
  <c r="W7" i="173"/>
  <c r="W7" i="37"/>
  <c r="W7" i="174"/>
  <c r="W7" i="168"/>
  <c r="W7" i="167"/>
  <c r="W7" i="165"/>
  <c r="W7" i="158"/>
  <c r="W7" i="170"/>
  <c r="W7" i="153"/>
  <c r="W7" i="156"/>
  <c r="W7" i="172"/>
  <c r="W7" i="163"/>
  <c r="W7" i="161"/>
  <c r="W7" i="166"/>
  <c r="W7" i="162"/>
  <c r="W7" i="164"/>
  <c r="W7" i="155"/>
  <c r="W7" i="154"/>
  <c r="W7" i="157"/>
  <c r="W7" i="151"/>
  <c r="W7" i="171"/>
  <c r="W7" i="152"/>
  <c r="W7" i="169"/>
  <c r="W7" i="160"/>
  <c r="W7" i="159"/>
  <c r="W12" i="159"/>
  <c r="W12" i="157"/>
  <c r="W12" i="160"/>
  <c r="W12" i="168"/>
  <c r="W12" i="154"/>
  <c r="W12" i="167"/>
  <c r="W12" i="156"/>
  <c r="W12" i="155"/>
  <c r="W12" i="151"/>
  <c r="W12" i="158"/>
  <c r="W12" i="163"/>
  <c r="W12" i="161"/>
  <c r="W12" i="172"/>
  <c r="W12" i="37"/>
  <c r="W12" i="171"/>
  <c r="W12" i="166"/>
  <c r="W12" i="162"/>
  <c r="W12" i="173"/>
  <c r="W12" i="165"/>
  <c r="W12" i="174"/>
  <c r="W12" i="152"/>
  <c r="W12" i="170"/>
  <c r="W12" i="153"/>
  <c r="W12" i="164"/>
  <c r="W12" i="169"/>
  <c r="W3" i="167"/>
  <c r="W3" i="169"/>
  <c r="W3" i="166"/>
  <c r="W3" i="172"/>
  <c r="W3" i="152"/>
  <c r="W3" i="153"/>
  <c r="W3" i="156"/>
  <c r="W3" i="157"/>
  <c r="W3" i="154"/>
  <c r="W3" i="164"/>
  <c r="W3" i="151"/>
  <c r="W3" i="173"/>
  <c r="W3" i="155"/>
  <c r="W3" i="159"/>
  <c r="W3" i="165"/>
  <c r="W3" i="171"/>
  <c r="W3" i="168"/>
  <c r="W3" i="161"/>
  <c r="W3" i="37"/>
  <c r="W3" i="162"/>
  <c r="W3" i="163"/>
  <c r="W3" i="160"/>
  <c r="W3" i="170"/>
  <c r="W3" i="158"/>
  <c r="W3" i="174"/>
  <c r="W13" i="154"/>
  <c r="W13" i="172"/>
  <c r="W13" i="166"/>
  <c r="W13" i="173"/>
  <c r="W13" i="170"/>
  <c r="W13" i="160"/>
  <c r="W13" i="162"/>
  <c r="W13" i="156"/>
  <c r="W13" i="171"/>
  <c r="W13" i="161"/>
  <c r="W13" i="151"/>
  <c r="W13" i="164"/>
  <c r="W13" i="157"/>
  <c r="W13" i="165"/>
  <c r="W13" i="174"/>
  <c r="W13" i="167"/>
  <c r="W13" i="155"/>
  <c r="W13" i="169"/>
  <c r="W13" i="168"/>
  <c r="W13" i="37"/>
  <c r="W13" i="163"/>
  <c r="W13" i="152"/>
  <c r="W13" i="158"/>
  <c r="W13" i="153"/>
  <c r="W13" i="159"/>
  <c r="W4" i="161"/>
  <c r="W4" i="160"/>
  <c r="W4" i="170"/>
  <c r="W4" i="174"/>
  <c r="W4" i="172"/>
  <c r="W4" i="37"/>
  <c r="W4" i="158"/>
  <c r="W4" i="159"/>
  <c r="W4" i="155"/>
  <c r="W4" i="162"/>
  <c r="W4" i="163"/>
  <c r="W4" i="156"/>
  <c r="W4" i="152"/>
  <c r="W4" i="166"/>
  <c r="W4" i="164"/>
  <c r="W4" i="168"/>
  <c r="W4" i="154"/>
  <c r="W4" i="165"/>
  <c r="W4" i="173"/>
  <c r="W4" i="153"/>
  <c r="W4" i="171"/>
  <c r="W4" i="167"/>
  <c r="W4" i="169"/>
  <c r="W4" i="151"/>
  <c r="W4" i="157"/>
  <c r="W5" i="157"/>
  <c r="W5" i="153"/>
  <c r="W5" i="37"/>
  <c r="W5" i="165"/>
  <c r="W5" i="174"/>
  <c r="W5" i="160"/>
  <c r="W5" i="161"/>
  <c r="W5" i="159"/>
  <c r="W5" i="173"/>
  <c r="W5" i="167"/>
  <c r="W5" i="152"/>
  <c r="W5" i="151"/>
  <c r="W5" i="156"/>
  <c r="W5" i="155"/>
  <c r="W5" i="166"/>
  <c r="W5" i="162"/>
  <c r="W5" i="164"/>
  <c r="W5" i="172"/>
  <c r="W5" i="158"/>
  <c r="W5" i="169"/>
  <c r="W5" i="168"/>
  <c r="W5" i="163"/>
  <c r="W5" i="170"/>
  <c r="W5" i="154"/>
  <c r="W5" i="171"/>
  <c r="W2" i="159"/>
  <c r="W2" i="166"/>
  <c r="W2" i="163"/>
  <c r="W2" i="171"/>
  <c r="W2" i="160"/>
  <c r="W2" i="174"/>
  <c r="W2" i="151"/>
  <c r="W2" i="157"/>
  <c r="W2" i="156"/>
  <c r="W2" i="169"/>
  <c r="W2" i="170"/>
  <c r="W2" i="172"/>
  <c r="W2" i="153"/>
  <c r="W2" i="167"/>
  <c r="W2" i="173"/>
  <c r="W2" i="168"/>
  <c r="W2" i="37"/>
  <c r="W2" i="152"/>
  <c r="W2" i="158"/>
  <c r="W2" i="165"/>
  <c r="W2" i="164"/>
  <c r="W2" i="161"/>
  <c r="W2" i="155"/>
  <c r="W2" i="154"/>
  <c r="W2" i="162"/>
  <c r="W8" i="160"/>
  <c r="W8" i="153"/>
  <c r="W8" i="159"/>
  <c r="W8" i="164"/>
  <c r="W8" i="163"/>
  <c r="W8" i="155"/>
  <c r="W8" i="37"/>
  <c r="W8" i="156"/>
  <c r="W8" i="158"/>
  <c r="W8" i="173"/>
  <c r="W8" i="162"/>
  <c r="W8" i="169"/>
  <c r="W8" i="152"/>
  <c r="W8" i="151"/>
  <c r="W8" i="172"/>
  <c r="W8" i="168"/>
  <c r="W8" i="165"/>
  <c r="W8" i="161"/>
  <c r="W8" i="166"/>
  <c r="W8" i="171"/>
  <c r="W8" i="157"/>
  <c r="W8" i="167"/>
  <c r="W8" i="174"/>
  <c r="W8" i="170"/>
  <c r="W8" i="154"/>
  <c r="W9" i="158"/>
  <c r="W9" i="156"/>
  <c r="W9" i="157"/>
  <c r="W9" i="154"/>
  <c r="W9" i="162"/>
  <c r="W9" i="174"/>
  <c r="W9" i="166"/>
  <c r="W9" i="160"/>
  <c r="W9" i="164"/>
  <c r="W9" i="171"/>
  <c r="W9" i="170"/>
  <c r="W9" i="173"/>
  <c r="W9" i="159"/>
  <c r="W9" i="151"/>
  <c r="W9" i="161"/>
  <c r="W9" i="163"/>
  <c r="W9" i="155"/>
  <c r="W9" i="152"/>
  <c r="W9" i="167"/>
  <c r="W9" i="153"/>
  <c r="W9" i="172"/>
  <c r="W9" i="168"/>
  <c r="W9" i="37"/>
  <c r="W9" i="169"/>
  <c r="W9" i="165"/>
  <c r="W10" i="164"/>
  <c r="W10" i="163"/>
  <c r="W10" i="151"/>
  <c r="W10" i="159"/>
  <c r="W10" i="157"/>
  <c r="W10" i="160"/>
  <c r="W10" i="166"/>
  <c r="W10" i="153"/>
  <c r="W10" i="156"/>
  <c r="W10" i="155"/>
  <c r="W10" i="161"/>
  <c r="W10" i="172"/>
  <c r="W10" i="169"/>
  <c r="W10" i="170"/>
  <c r="W10" i="171"/>
  <c r="W10" i="152"/>
  <c r="W10" i="168"/>
  <c r="W10" i="162"/>
  <c r="W10" i="154"/>
  <c r="W10" i="37"/>
  <c r="W10" i="173"/>
  <c r="W10" i="165"/>
  <c r="W10" i="158"/>
  <c r="W10" i="174"/>
  <c r="W10" i="167"/>
  <c r="W6" i="164"/>
  <c r="W6" i="160"/>
  <c r="W6" i="169"/>
  <c r="W6" i="166"/>
  <c r="W6" i="172"/>
  <c r="W6" i="168"/>
  <c r="W6" i="170"/>
  <c r="W6" i="162"/>
  <c r="W6" i="37"/>
  <c r="W6" i="161"/>
  <c r="W6" i="153"/>
  <c r="W6" i="151"/>
  <c r="W6" i="174"/>
  <c r="W6" i="157"/>
  <c r="W6" i="159"/>
  <c r="W6" i="155"/>
  <c r="W6" i="154"/>
  <c r="W6" i="163"/>
  <c r="W6" i="165"/>
  <c r="W6" i="158"/>
  <c r="W6" i="152"/>
  <c r="W6" i="171"/>
  <c r="W6" i="167"/>
  <c r="W6" i="156"/>
  <c r="W6" i="173"/>
  <c r="Z6" i="37" l="1"/>
  <c r="Y6" i="37"/>
  <c r="AB6" i="37"/>
  <c r="AC6" i="37"/>
  <c r="AD6" i="37"/>
  <c r="AA6" i="37"/>
  <c r="AF6" i="37"/>
  <c r="AE6" i="37"/>
  <c r="AH6" i="37"/>
  <c r="AG6" i="37"/>
  <c r="AB8" i="171"/>
  <c r="AG8" i="171"/>
  <c r="AA8" i="171"/>
  <c r="AE8" i="171"/>
  <c r="AH8" i="171"/>
  <c r="AC8" i="171"/>
  <c r="AF8" i="171"/>
  <c r="Z8" i="171"/>
  <c r="AD8" i="171"/>
  <c r="Y8" i="171"/>
  <c r="Y5" i="163"/>
  <c r="AG5" i="163"/>
  <c r="AE5" i="163"/>
  <c r="Z5" i="163"/>
  <c r="AA5" i="163"/>
  <c r="AB5" i="163"/>
  <c r="AC5" i="163"/>
  <c r="AD5" i="163"/>
  <c r="AH5" i="163"/>
  <c r="AF5" i="163"/>
  <c r="AB6" i="157"/>
  <c r="AH6" i="157"/>
  <c r="Z6" i="157"/>
  <c r="AF6" i="157"/>
  <c r="AG6" i="157"/>
  <c r="AA6" i="157"/>
  <c r="AD6" i="157"/>
  <c r="AC6" i="157"/>
  <c r="AE6" i="157"/>
  <c r="Y6" i="157"/>
  <c r="AD10" i="158"/>
  <c r="AG10" i="158"/>
  <c r="Y10" i="158"/>
  <c r="AA10" i="158"/>
  <c r="AF10" i="158"/>
  <c r="AC10" i="158"/>
  <c r="AE10" i="158"/>
  <c r="AH10" i="158"/>
  <c r="Z10" i="158"/>
  <c r="AB10" i="158"/>
  <c r="Z9" i="163"/>
  <c r="AH9" i="163"/>
  <c r="AB9" i="163"/>
  <c r="Y9" i="163"/>
  <c r="AG9" i="163"/>
  <c r="AE9" i="163"/>
  <c r="AA9" i="163"/>
  <c r="AC9" i="163"/>
  <c r="AD9" i="163"/>
  <c r="AF9" i="163"/>
  <c r="AC8" i="154"/>
  <c r="AA8" i="154"/>
  <c r="AG8" i="154"/>
  <c r="AH8" i="154"/>
  <c r="AE8" i="154"/>
  <c r="AF8" i="154"/>
  <c r="Y8" i="154"/>
  <c r="AB8" i="154"/>
  <c r="Z8" i="154"/>
  <c r="AD8" i="154"/>
  <c r="AD2" i="152"/>
  <c r="AC2" i="152"/>
  <c r="Y2" i="152"/>
  <c r="Z2" i="152"/>
  <c r="AB2" i="152"/>
  <c r="AH2" i="152"/>
  <c r="AF2" i="152"/>
  <c r="AG2" i="152"/>
  <c r="AE2" i="152"/>
  <c r="AA2" i="152"/>
  <c r="AD2" i="166"/>
  <c r="AH2" i="166"/>
  <c r="AB2" i="166"/>
  <c r="AE2" i="166"/>
  <c r="AF2" i="166"/>
  <c r="Y2" i="166"/>
  <c r="Z2" i="166"/>
  <c r="AC2" i="166"/>
  <c r="AG2" i="166"/>
  <c r="AA2" i="166"/>
  <c r="Y5" i="37"/>
  <c r="AA5" i="37"/>
  <c r="AC5" i="37"/>
  <c r="AH5" i="37"/>
  <c r="AD5" i="37"/>
  <c r="AB5" i="37"/>
  <c r="AE5" i="37"/>
  <c r="AF5" i="37"/>
  <c r="AG5" i="37"/>
  <c r="Z5" i="37"/>
  <c r="AA4" i="174"/>
  <c r="AC4" i="174"/>
  <c r="AH4" i="174"/>
  <c r="AF4" i="174"/>
  <c r="Z4" i="174"/>
  <c r="AD4" i="174"/>
  <c r="AE4" i="174"/>
  <c r="AG4" i="174"/>
  <c r="Y4" i="174"/>
  <c r="AB4" i="174"/>
  <c r="AC13" i="170"/>
  <c r="AH13" i="170"/>
  <c r="AA13" i="170"/>
  <c r="AE13" i="170"/>
  <c r="Y13" i="170"/>
  <c r="Z13" i="170"/>
  <c r="AD13" i="170"/>
  <c r="AF13" i="170"/>
  <c r="AB13" i="170"/>
  <c r="AG13" i="170"/>
  <c r="Y3" i="159"/>
  <c r="Z3" i="159"/>
  <c r="AB3" i="159"/>
  <c r="AF3" i="159"/>
  <c r="AC3" i="159"/>
  <c r="AE3" i="159"/>
  <c r="AA3" i="159"/>
  <c r="AH3" i="159"/>
  <c r="AG3" i="159"/>
  <c r="AD3" i="159"/>
  <c r="Z12" i="153"/>
  <c r="AF12" i="153"/>
  <c r="AE12" i="153"/>
  <c r="AH12" i="153"/>
  <c r="AG12" i="153"/>
  <c r="AA12" i="153"/>
  <c r="AD12" i="153"/>
  <c r="AB12" i="153"/>
  <c r="AC12" i="153"/>
  <c r="Y12" i="153"/>
  <c r="AG12" i="156"/>
  <c r="Y12" i="156"/>
  <c r="AH12" i="156"/>
  <c r="AB12" i="156"/>
  <c r="AF12" i="156"/>
  <c r="AA12" i="156"/>
  <c r="AD12" i="156"/>
  <c r="AE12" i="156"/>
  <c r="Z12" i="156"/>
  <c r="AC12" i="156"/>
  <c r="AD7" i="164"/>
  <c r="AB7" i="164"/>
  <c r="AA7" i="164"/>
  <c r="Z7" i="164"/>
  <c r="Y7" i="164"/>
  <c r="AH7" i="164"/>
  <c r="AF7" i="164"/>
  <c r="AC7" i="164"/>
  <c r="AE7" i="164"/>
  <c r="AG7" i="164"/>
  <c r="AH11" i="170"/>
  <c r="AB11" i="170"/>
  <c r="AA11" i="170"/>
  <c r="AC11" i="170"/>
  <c r="AE11" i="170"/>
  <c r="AF11" i="170"/>
  <c r="AD11" i="170"/>
  <c r="Y11" i="170"/>
  <c r="AG11" i="170"/>
  <c r="Z11" i="170"/>
  <c r="AF6" i="172"/>
  <c r="AD6" i="172"/>
  <c r="AE6" i="172"/>
  <c r="Z6" i="172"/>
  <c r="AG6" i="172"/>
  <c r="AA6" i="172"/>
  <c r="AH6" i="172"/>
  <c r="AC6" i="172"/>
  <c r="Y6" i="172"/>
  <c r="AB6" i="172"/>
  <c r="AG10" i="170"/>
  <c r="AA10" i="170"/>
  <c r="Y10" i="170"/>
  <c r="AC10" i="170"/>
  <c r="Z10" i="170"/>
  <c r="AE10" i="170"/>
  <c r="AD10" i="170"/>
  <c r="AH10" i="170"/>
  <c r="AF10" i="170"/>
  <c r="AB10" i="170"/>
  <c r="AB10" i="160"/>
  <c r="AH10" i="160"/>
  <c r="AC10" i="160"/>
  <c r="AE10" i="160"/>
  <c r="AG10" i="160"/>
  <c r="AD10" i="160"/>
  <c r="AA10" i="160"/>
  <c r="Z10" i="160"/>
  <c r="Y10" i="160"/>
  <c r="AF10" i="160"/>
  <c r="Z9" i="37"/>
  <c r="AC9" i="37"/>
  <c r="AA9" i="37"/>
  <c r="AD9" i="37"/>
  <c r="Y9" i="37"/>
  <c r="AB9" i="37"/>
  <c r="AH9" i="37"/>
  <c r="AG9" i="37"/>
  <c r="AE9" i="37"/>
  <c r="AF9" i="37"/>
  <c r="AC9" i="161"/>
  <c r="Y9" i="161"/>
  <c r="AH9" i="161"/>
  <c r="AG9" i="161"/>
  <c r="AD9" i="161"/>
  <c r="AB9" i="161"/>
  <c r="AA9" i="161"/>
  <c r="AF9" i="161"/>
  <c r="AE9" i="161"/>
  <c r="Z9" i="161"/>
  <c r="AG9" i="166"/>
  <c r="Y9" i="166"/>
  <c r="AE9" i="166"/>
  <c r="AF9" i="166"/>
  <c r="AC9" i="166"/>
  <c r="AB9" i="166"/>
  <c r="AD9" i="166"/>
  <c r="AA9" i="166"/>
  <c r="Z9" i="166"/>
  <c r="AH9" i="166"/>
  <c r="Z8" i="170"/>
  <c r="AC8" i="170"/>
  <c r="AG8" i="170"/>
  <c r="AD8" i="170"/>
  <c r="AF8" i="170"/>
  <c r="Y8" i="170"/>
  <c r="AA8" i="170"/>
  <c r="AH8" i="170"/>
  <c r="AB8" i="170"/>
  <c r="AE8" i="170"/>
  <c r="Z8" i="168"/>
  <c r="AF8" i="168"/>
  <c r="AG8" i="168"/>
  <c r="AE8" i="168"/>
  <c r="Y8" i="168"/>
  <c r="AA8" i="168"/>
  <c r="AH8" i="168"/>
  <c r="AC8" i="168"/>
  <c r="AD8" i="168"/>
  <c r="AB8" i="168"/>
  <c r="AG8" i="156"/>
  <c r="AA8" i="156"/>
  <c r="AB8" i="156"/>
  <c r="Z8" i="156"/>
  <c r="AH8" i="156"/>
  <c r="AE8" i="156"/>
  <c r="AF8" i="156"/>
  <c r="AC8" i="156"/>
  <c r="AD8" i="156"/>
  <c r="Y8" i="156"/>
  <c r="AG2" i="162"/>
  <c r="AA2" i="162"/>
  <c r="AD2" i="162"/>
  <c r="Z2" i="162"/>
  <c r="Y2" i="162"/>
  <c r="AE2" i="162"/>
  <c r="AH2" i="162"/>
  <c r="AF2" i="162"/>
  <c r="AB2" i="162"/>
  <c r="AC2" i="162"/>
  <c r="AE2" i="37"/>
  <c r="AH2" i="37"/>
  <c r="AG2" i="37"/>
  <c r="AF2" i="37"/>
  <c r="Z2" i="37"/>
  <c r="Y2" i="37"/>
  <c r="AB2" i="37"/>
  <c r="AA2" i="37"/>
  <c r="AD2" i="37"/>
  <c r="AC2" i="37"/>
  <c r="AG2" i="156"/>
  <c r="AA2" i="156"/>
  <c r="AD2" i="156"/>
  <c r="AE2" i="156"/>
  <c r="Z2" i="156"/>
  <c r="AF2" i="156"/>
  <c r="AB2" i="156"/>
  <c r="Y2" i="156"/>
  <c r="AH2" i="156"/>
  <c r="AC2" i="156"/>
  <c r="AG2" i="159"/>
  <c r="AH2" i="159"/>
  <c r="AF2" i="159"/>
  <c r="AB2" i="159"/>
  <c r="AD2" i="159"/>
  <c r="Y2" i="159"/>
  <c r="AC2" i="159"/>
  <c r="AE2" i="159"/>
  <c r="AA2" i="159"/>
  <c r="Z2" i="159"/>
  <c r="AB5" i="172"/>
  <c r="Z5" i="172"/>
  <c r="AE5" i="172"/>
  <c r="Y5" i="172"/>
  <c r="AH5" i="172"/>
  <c r="AA5" i="172"/>
  <c r="AF5" i="172"/>
  <c r="AG5" i="172"/>
  <c r="AD5" i="172"/>
  <c r="AC5" i="172"/>
  <c r="AH5" i="167"/>
  <c r="AC5" i="167"/>
  <c r="AD5" i="167"/>
  <c r="AB5" i="167"/>
  <c r="AF5" i="167"/>
  <c r="Y5" i="167"/>
  <c r="AA5" i="167"/>
  <c r="Z5" i="167"/>
  <c r="AE5" i="167"/>
  <c r="AG5" i="167"/>
  <c r="AG5" i="153"/>
  <c r="AA5" i="153"/>
  <c r="AD5" i="153"/>
  <c r="Z5" i="153"/>
  <c r="AE5" i="153"/>
  <c r="AF5" i="153"/>
  <c r="AH5" i="153"/>
  <c r="Y5" i="153"/>
  <c r="AC5" i="153"/>
  <c r="AB5" i="153"/>
  <c r="AC4" i="173"/>
  <c r="AF4" i="173"/>
  <c r="AE4" i="173"/>
  <c r="AD4" i="173"/>
  <c r="AG4" i="173"/>
  <c r="AH4" i="173"/>
  <c r="AA4" i="173"/>
  <c r="Z4" i="173"/>
  <c r="AB4" i="173"/>
  <c r="Y4" i="173"/>
  <c r="AA4" i="163"/>
  <c r="AD4" i="163"/>
  <c r="AC4" i="163"/>
  <c r="AF4" i="163"/>
  <c r="AG4" i="163"/>
  <c r="AB4" i="163"/>
  <c r="AH4" i="163"/>
  <c r="Z4" i="163"/>
  <c r="Y4" i="163"/>
  <c r="AE4" i="163"/>
  <c r="AA4" i="170"/>
  <c r="AD4" i="170"/>
  <c r="Z4" i="170"/>
  <c r="AH4" i="170"/>
  <c r="AE4" i="170"/>
  <c r="AB4" i="170"/>
  <c r="AF4" i="170"/>
  <c r="AC4" i="170"/>
  <c r="Y4" i="170"/>
  <c r="AG4" i="170"/>
  <c r="AF13" i="37"/>
  <c r="AD13" i="37"/>
  <c r="AH13" i="37"/>
  <c r="AE13" i="37"/>
  <c r="AA13" i="37"/>
  <c r="AB13" i="37"/>
  <c r="AG13" i="37"/>
  <c r="Z13" i="37"/>
  <c r="Y13" i="37"/>
  <c r="AC13" i="37"/>
  <c r="AC13" i="164"/>
  <c r="Y13" i="164"/>
  <c r="AE13" i="164"/>
  <c r="AG13" i="164"/>
  <c r="AA13" i="164"/>
  <c r="AH13" i="164"/>
  <c r="Z13" i="164"/>
  <c r="AB13" i="164"/>
  <c r="AD13" i="164"/>
  <c r="AF13" i="164"/>
  <c r="AB13" i="173"/>
  <c r="AA13" i="173"/>
  <c r="AH13" i="173"/>
  <c r="AF13" i="173"/>
  <c r="AE13" i="173"/>
  <c r="Y13" i="173"/>
  <c r="AG13" i="173"/>
  <c r="AC13" i="173"/>
  <c r="AD13" i="173"/>
  <c r="Z13" i="173"/>
  <c r="AB3" i="163"/>
  <c r="AC3" i="163"/>
  <c r="Z3" i="163"/>
  <c r="AA3" i="163"/>
  <c r="AH3" i="163"/>
  <c r="AD3" i="163"/>
  <c r="AE3" i="163"/>
  <c r="AF3" i="163"/>
  <c r="Y3" i="163"/>
  <c r="AG3" i="163"/>
  <c r="AF3" i="155"/>
  <c r="AB3" i="155"/>
  <c r="AH3" i="155"/>
  <c r="AD3" i="155"/>
  <c r="AA3" i="155"/>
  <c r="Z3" i="155"/>
  <c r="AC3" i="155"/>
  <c r="AG3" i="155"/>
  <c r="AE3" i="155"/>
  <c r="Y3" i="155"/>
  <c r="AA3" i="152"/>
  <c r="AF3" i="152"/>
  <c r="AH3" i="152"/>
  <c r="Z3" i="152"/>
  <c r="AC3" i="152"/>
  <c r="AB3" i="152"/>
  <c r="AG3" i="152"/>
  <c r="AD3" i="152"/>
  <c r="AE3" i="152"/>
  <c r="Y3" i="152"/>
  <c r="AC12" i="170"/>
  <c r="Y12" i="170"/>
  <c r="AG12" i="170"/>
  <c r="AB12" i="170"/>
  <c r="AF12" i="170"/>
  <c r="AH12" i="170"/>
  <c r="AA12" i="170"/>
  <c r="AD12" i="170"/>
  <c r="AE12" i="170"/>
  <c r="Z12" i="170"/>
  <c r="AE12" i="37"/>
  <c r="AF12" i="37"/>
  <c r="AB12" i="37"/>
  <c r="AD12" i="37"/>
  <c r="Z12" i="37"/>
  <c r="AC12" i="37"/>
  <c r="AH12" i="37"/>
  <c r="Y12" i="37"/>
  <c r="AG12" i="37"/>
  <c r="AA12" i="37"/>
  <c r="AA12" i="167"/>
  <c r="AH12" i="167"/>
  <c r="AG12" i="167"/>
  <c r="AE12" i="167"/>
  <c r="Y12" i="167"/>
  <c r="Z12" i="167"/>
  <c r="AC12" i="167"/>
  <c r="AB12" i="167"/>
  <c r="AF12" i="167"/>
  <c r="AD12" i="167"/>
  <c r="AF7" i="169"/>
  <c r="AG7" i="169"/>
  <c r="Z7" i="169"/>
  <c r="AA7" i="169"/>
  <c r="AB7" i="169"/>
  <c r="AC7" i="169"/>
  <c r="AH7" i="169"/>
  <c r="AD7" i="169"/>
  <c r="Y7" i="169"/>
  <c r="AE7" i="169"/>
  <c r="AG7" i="162"/>
  <c r="AB7" i="162"/>
  <c r="Z7" i="162"/>
  <c r="AH7" i="162"/>
  <c r="AD7" i="162"/>
  <c r="AE7" i="162"/>
  <c r="Y7" i="162"/>
  <c r="AA7" i="162"/>
  <c r="AF7" i="162"/>
  <c r="AC7" i="162"/>
  <c r="AC7" i="158"/>
  <c r="Y7" i="158"/>
  <c r="AH7" i="158"/>
  <c r="Z7" i="158"/>
  <c r="AE7" i="158"/>
  <c r="AD7" i="158"/>
  <c r="AA7" i="158"/>
  <c r="AF7" i="158"/>
  <c r="AG7" i="158"/>
  <c r="AB7" i="158"/>
  <c r="AG11" i="158"/>
  <c r="AD11" i="158"/>
  <c r="Y11" i="158"/>
  <c r="AC11" i="158"/>
  <c r="AE11" i="158"/>
  <c r="AF11" i="158"/>
  <c r="AA11" i="158"/>
  <c r="AB11" i="158"/>
  <c r="Z11" i="158"/>
  <c r="AH11" i="158"/>
  <c r="AB11" i="171"/>
  <c r="Z11" i="171"/>
  <c r="AF11" i="171"/>
  <c r="AH11" i="171"/>
  <c r="AE11" i="171"/>
  <c r="AC11" i="171"/>
  <c r="AA11" i="171"/>
  <c r="AD11" i="171"/>
  <c r="Y11" i="171"/>
  <c r="AG11" i="171"/>
  <c r="AA11" i="153"/>
  <c r="AG11" i="153"/>
  <c r="AE11" i="153"/>
  <c r="Z11" i="153"/>
  <c r="Y11" i="153"/>
  <c r="AH11" i="153"/>
  <c r="AB11" i="153"/>
  <c r="AC11" i="153"/>
  <c r="AF11" i="153"/>
  <c r="AD11" i="153"/>
  <c r="AG10" i="155"/>
  <c r="AD10" i="155"/>
  <c r="AC10" i="155"/>
  <c r="AF10" i="155"/>
  <c r="AA10" i="155"/>
  <c r="AH10" i="155"/>
  <c r="AB10" i="155"/>
  <c r="Y10" i="155"/>
  <c r="AE10" i="155"/>
  <c r="Z10" i="155"/>
  <c r="AF8" i="164"/>
  <c r="Y8" i="164"/>
  <c r="AA8" i="164"/>
  <c r="AH8" i="164"/>
  <c r="AD8" i="164"/>
  <c r="AE8" i="164"/>
  <c r="AG8" i="164"/>
  <c r="AC8" i="164"/>
  <c r="Z8" i="164"/>
  <c r="AB8" i="164"/>
  <c r="AA6" i="171"/>
  <c r="AD6" i="171"/>
  <c r="AG6" i="171"/>
  <c r="AE6" i="171"/>
  <c r="AH6" i="171"/>
  <c r="Z6" i="171"/>
  <c r="AC6" i="171"/>
  <c r="Y6" i="171"/>
  <c r="AB6" i="171"/>
  <c r="AF6" i="171"/>
  <c r="Y9" i="169"/>
  <c r="AF9" i="169"/>
  <c r="AG9" i="169"/>
  <c r="AA9" i="169"/>
  <c r="AD9" i="169"/>
  <c r="AB9" i="169"/>
  <c r="Z9" i="169"/>
  <c r="AE9" i="169"/>
  <c r="AH9" i="169"/>
  <c r="AC9" i="169"/>
  <c r="AB8" i="160"/>
  <c r="AF8" i="160"/>
  <c r="AD8" i="160"/>
  <c r="Z8" i="160"/>
  <c r="AE8" i="160"/>
  <c r="AC8" i="160"/>
  <c r="AA8" i="160"/>
  <c r="AH8" i="160"/>
  <c r="AG8" i="160"/>
  <c r="Y8" i="160"/>
  <c r="AH4" i="156"/>
  <c r="AA4" i="156"/>
  <c r="AE4" i="156"/>
  <c r="Z4" i="156"/>
  <c r="Y4" i="156"/>
  <c r="AD4" i="156"/>
  <c r="AB4" i="156"/>
  <c r="AG4" i="156"/>
  <c r="AC4" i="156"/>
  <c r="AF4" i="156"/>
  <c r="AD11" i="152"/>
  <c r="AG11" i="152"/>
  <c r="AC11" i="152"/>
  <c r="Z11" i="152"/>
  <c r="AE11" i="152"/>
  <c r="AH11" i="152"/>
  <c r="Y11" i="152"/>
  <c r="AB11" i="152"/>
  <c r="AF11" i="152"/>
  <c r="AA11" i="152"/>
  <c r="AH6" i="152"/>
  <c r="AE6" i="152"/>
  <c r="AB6" i="152"/>
  <c r="AD6" i="152"/>
  <c r="Y6" i="152"/>
  <c r="AF6" i="152"/>
  <c r="Z6" i="152"/>
  <c r="AA6" i="152"/>
  <c r="AG6" i="152"/>
  <c r="AC6" i="152"/>
  <c r="AC6" i="174"/>
  <c r="AH6" i="174"/>
  <c r="AB6" i="174"/>
  <c r="AD6" i="174"/>
  <c r="Z6" i="174"/>
  <c r="AG6" i="174"/>
  <c r="Y6" i="174"/>
  <c r="AA6" i="174"/>
  <c r="AE6" i="174"/>
  <c r="AF6" i="174"/>
  <c r="AD10" i="165"/>
  <c r="AA10" i="165"/>
  <c r="AC10" i="165"/>
  <c r="AB10" i="165"/>
  <c r="AE10" i="165"/>
  <c r="Y10" i="165"/>
  <c r="AH10" i="165"/>
  <c r="AG10" i="165"/>
  <c r="AF10" i="165"/>
  <c r="Z10" i="165"/>
  <c r="AA6" i="158"/>
  <c r="AE6" i="158"/>
  <c r="Y6" i="158"/>
  <c r="AC6" i="158"/>
  <c r="AF6" i="158"/>
  <c r="Z6" i="158"/>
  <c r="AH6" i="158"/>
  <c r="AB6" i="158"/>
  <c r="AG6" i="158"/>
  <c r="AD6" i="158"/>
  <c r="AD6" i="151"/>
  <c r="AA6" i="151"/>
  <c r="AE6" i="151"/>
  <c r="AG6" i="151"/>
  <c r="Y6" i="151"/>
  <c r="AC6" i="151"/>
  <c r="AB6" i="151"/>
  <c r="Z6" i="151"/>
  <c r="AH6" i="151"/>
  <c r="AF6" i="151"/>
  <c r="Z6" i="166"/>
  <c r="AH6" i="166"/>
  <c r="AB6" i="166"/>
  <c r="AD6" i="166"/>
  <c r="AE6" i="166"/>
  <c r="Y6" i="166"/>
  <c r="AG6" i="166"/>
  <c r="AA6" i="166"/>
  <c r="AC6" i="166"/>
  <c r="AF6" i="166"/>
  <c r="AA10" i="173"/>
  <c r="AC10" i="173"/>
  <c r="Y10" i="173"/>
  <c r="AD10" i="173"/>
  <c r="AH10" i="173"/>
  <c r="AB10" i="173"/>
  <c r="AE10" i="173"/>
  <c r="AF10" i="173"/>
  <c r="AG10" i="173"/>
  <c r="Z10" i="173"/>
  <c r="AC10" i="169"/>
  <c r="AD10" i="169"/>
  <c r="AF10" i="169"/>
  <c r="Y10" i="169"/>
  <c r="AE10" i="169"/>
  <c r="AG10" i="169"/>
  <c r="AA10" i="169"/>
  <c r="Z10" i="169"/>
  <c r="AB10" i="169"/>
  <c r="AH10" i="169"/>
  <c r="AB10" i="157"/>
  <c r="AG10" i="157"/>
  <c r="AH10" i="157"/>
  <c r="AE10" i="157"/>
  <c r="AC10" i="157"/>
  <c r="AF10" i="157"/>
  <c r="AD10" i="157"/>
  <c r="AA10" i="157"/>
  <c r="Z10" i="157"/>
  <c r="Y10" i="157"/>
  <c r="AA9" i="168"/>
  <c r="AG9" i="168"/>
  <c r="Z9" i="168"/>
  <c r="AC9" i="168"/>
  <c r="AH9" i="168"/>
  <c r="AD9" i="168"/>
  <c r="Y9" i="168"/>
  <c r="AF9" i="168"/>
  <c r="AE9" i="168"/>
  <c r="AB9" i="168"/>
  <c r="AG9" i="151"/>
  <c r="Y9" i="151"/>
  <c r="Z9" i="151"/>
  <c r="AD9" i="151"/>
  <c r="AF9" i="151"/>
  <c r="AH9" i="151"/>
  <c r="AE9" i="151"/>
  <c r="AB9" i="151"/>
  <c r="AC9" i="151"/>
  <c r="AA9" i="151"/>
  <c r="AA9" i="174"/>
  <c r="AF9" i="174"/>
  <c r="AB9" i="174"/>
  <c r="AD9" i="174"/>
  <c r="AH9" i="174"/>
  <c r="AE9" i="174"/>
  <c r="Z9" i="174"/>
  <c r="Y9" i="174"/>
  <c r="AG9" i="174"/>
  <c r="AC9" i="174"/>
  <c r="AF8" i="174"/>
  <c r="AE8" i="174"/>
  <c r="AC8" i="174"/>
  <c r="AA8" i="174"/>
  <c r="AG8" i="174"/>
  <c r="Z8" i="174"/>
  <c r="AH8" i="174"/>
  <c r="AD8" i="174"/>
  <c r="Y8" i="174"/>
  <c r="AB8" i="174"/>
  <c r="AF8" i="172"/>
  <c r="AE8" i="172"/>
  <c r="AD8" i="172"/>
  <c r="AG8" i="172"/>
  <c r="Y8" i="172"/>
  <c r="AB8" i="172"/>
  <c r="AC8" i="172"/>
  <c r="AH8" i="172"/>
  <c r="Z8" i="172"/>
  <c r="AA8" i="172"/>
  <c r="AC8" i="37"/>
  <c r="AA8" i="37"/>
  <c r="AG8" i="37"/>
  <c r="AD8" i="37"/>
  <c r="Y8" i="37"/>
  <c r="AB8" i="37"/>
  <c r="AH8" i="37"/>
  <c r="AF8" i="37"/>
  <c r="Z8" i="37"/>
  <c r="AE8" i="37"/>
  <c r="AA2" i="154"/>
  <c r="AH2" i="154"/>
  <c r="AF2" i="154"/>
  <c r="AB2" i="154"/>
  <c r="AC2" i="154"/>
  <c r="AD2" i="154"/>
  <c r="AG2" i="154"/>
  <c r="Z2" i="154"/>
  <c r="AE2" i="154"/>
  <c r="Y2" i="154"/>
  <c r="AD2" i="168"/>
  <c r="Y2" i="168"/>
  <c r="AB2" i="168"/>
  <c r="AG2" i="168"/>
  <c r="AF2" i="168"/>
  <c r="AH2" i="168"/>
  <c r="AA2" i="168"/>
  <c r="AC2" i="168"/>
  <c r="Z2" i="168"/>
  <c r="AE2" i="168"/>
  <c r="Z2" i="157"/>
  <c r="Y2" i="157"/>
  <c r="AE2" i="157"/>
  <c r="AG2" i="157"/>
  <c r="AH2" i="157"/>
  <c r="AC2" i="157"/>
  <c r="AB2" i="157"/>
  <c r="AF2" i="157"/>
  <c r="AA2" i="157"/>
  <c r="AD2" i="157"/>
  <c r="Y5" i="171"/>
  <c r="AA5" i="171"/>
  <c r="AD5" i="171"/>
  <c r="Z5" i="171"/>
  <c r="AE5" i="171"/>
  <c r="AB5" i="171"/>
  <c r="AH5" i="171"/>
  <c r="AC5" i="171"/>
  <c r="AF5" i="171"/>
  <c r="AG5" i="171"/>
  <c r="AH5" i="164"/>
  <c r="Z5" i="164"/>
  <c r="AC5" i="164"/>
  <c r="AA5" i="164"/>
  <c r="Y5" i="164"/>
  <c r="AE5" i="164"/>
  <c r="AD5" i="164"/>
  <c r="AB5" i="164"/>
  <c r="AG5" i="164"/>
  <c r="AF5" i="164"/>
  <c r="Z5" i="173"/>
  <c r="AC5" i="173"/>
  <c r="AD5" i="173"/>
  <c r="AG5" i="173"/>
  <c r="Y5" i="173"/>
  <c r="AB5" i="173"/>
  <c r="AA5" i="173"/>
  <c r="AE5" i="173"/>
  <c r="AH5" i="173"/>
  <c r="AF5" i="173"/>
  <c r="AG5" i="157"/>
  <c r="AF5" i="157"/>
  <c r="Z5" i="157"/>
  <c r="AH5" i="157"/>
  <c r="AC5" i="157"/>
  <c r="Y5" i="157"/>
  <c r="AD5" i="157"/>
  <c r="AA5" i="157"/>
  <c r="AB5" i="157"/>
  <c r="AE5" i="157"/>
  <c r="AC4" i="165"/>
  <c r="AH4" i="165"/>
  <c r="AA4" i="165"/>
  <c r="Z4" i="165"/>
  <c r="Y4" i="165"/>
  <c r="AE4" i="165"/>
  <c r="AD4" i="165"/>
  <c r="AB4" i="165"/>
  <c r="AF4" i="165"/>
  <c r="AG4" i="165"/>
  <c r="AC4" i="162"/>
  <c r="AD4" i="162"/>
  <c r="AH4" i="162"/>
  <c r="Z4" i="162"/>
  <c r="AF4" i="162"/>
  <c r="AG4" i="162"/>
  <c r="AB4" i="162"/>
  <c r="AA4" i="162"/>
  <c r="AE4" i="162"/>
  <c r="Y4" i="162"/>
  <c r="AD4" i="160"/>
  <c r="AH4" i="160"/>
  <c r="Y4" i="160"/>
  <c r="AB4" i="160"/>
  <c r="AF4" i="160"/>
  <c r="Z4" i="160"/>
  <c r="AG4" i="160"/>
  <c r="AE4" i="160"/>
  <c r="AC4" i="160"/>
  <c r="AA4" i="160"/>
  <c r="AD13" i="168"/>
  <c r="AH13" i="168"/>
  <c r="AA13" i="168"/>
  <c r="AG13" i="168"/>
  <c r="AF13" i="168"/>
  <c r="Z13" i="168"/>
  <c r="AB13" i="168"/>
  <c r="Y13" i="168"/>
  <c r="AE13" i="168"/>
  <c r="AC13" i="168"/>
  <c r="Z13" i="151"/>
  <c r="AE13" i="151"/>
  <c r="AH13" i="151"/>
  <c r="AC13" i="151"/>
  <c r="Y13" i="151"/>
  <c r="AF13" i="151"/>
  <c r="AD13" i="151"/>
  <c r="AB13" i="151"/>
  <c r="AA13" i="151"/>
  <c r="AG13" i="151"/>
  <c r="AB13" i="166"/>
  <c r="AD13" i="166"/>
  <c r="Y13" i="166"/>
  <c r="AG13" i="166"/>
  <c r="Z13" i="166"/>
  <c r="AE13" i="166"/>
  <c r="AF13" i="166"/>
  <c r="AC13" i="166"/>
  <c r="AH13" i="166"/>
  <c r="AA13" i="166"/>
  <c r="AE3" i="162"/>
  <c r="Z3" i="162"/>
  <c r="AD3" i="162"/>
  <c r="AB3" i="162"/>
  <c r="AA3" i="162"/>
  <c r="AG3" i="162"/>
  <c r="AC3" i="162"/>
  <c r="AF3" i="162"/>
  <c r="AH3" i="162"/>
  <c r="Y3" i="162"/>
  <c r="Y3" i="173"/>
  <c r="AD3" i="173"/>
  <c r="AE3" i="173"/>
  <c r="AB3" i="173"/>
  <c r="AF3" i="173"/>
  <c r="AC3" i="173"/>
  <c r="AH3" i="173"/>
  <c r="AG3" i="173"/>
  <c r="Z3" i="173"/>
  <c r="AA3" i="173"/>
  <c r="AH3" i="172"/>
  <c r="AG3" i="172"/>
  <c r="AE3" i="172"/>
  <c r="AF3" i="172"/>
  <c r="AB3" i="172"/>
  <c r="AC3" i="172"/>
  <c r="Y3" i="172"/>
  <c r="AA3" i="172"/>
  <c r="Z3" i="172"/>
  <c r="AD3" i="172"/>
  <c r="AD12" i="152"/>
  <c r="AA12" i="152"/>
  <c r="AB12" i="152"/>
  <c r="AG12" i="152"/>
  <c r="AH12" i="152"/>
  <c r="AC12" i="152"/>
  <c r="AE12" i="152"/>
  <c r="AF12" i="152"/>
  <c r="Y12" i="152"/>
  <c r="Z12" i="152"/>
  <c r="AC12" i="172"/>
  <c r="Y12" i="172"/>
  <c r="AD12" i="172"/>
  <c r="AH12" i="172"/>
  <c r="Z12" i="172"/>
  <c r="AF12" i="172"/>
  <c r="AB12" i="172"/>
  <c r="AE12" i="172"/>
  <c r="AG12" i="172"/>
  <c r="AA12" i="172"/>
  <c r="AH12" i="154"/>
  <c r="AA12" i="154"/>
  <c r="AD12" i="154"/>
  <c r="AC12" i="154"/>
  <c r="Z12" i="154"/>
  <c r="AE12" i="154"/>
  <c r="AB12" i="154"/>
  <c r="AG12" i="154"/>
  <c r="Y12" i="154"/>
  <c r="AF12" i="154"/>
  <c r="AD7" i="152"/>
  <c r="AB7" i="152"/>
  <c r="Z7" i="152"/>
  <c r="AF7" i="152"/>
  <c r="AH7" i="152"/>
  <c r="AA7" i="152"/>
  <c r="AC7" i="152"/>
  <c r="Y7" i="152"/>
  <c r="AG7" i="152"/>
  <c r="AE7" i="152"/>
  <c r="Y7" i="166"/>
  <c r="AH7" i="166"/>
  <c r="AF7" i="166"/>
  <c r="AE7" i="166"/>
  <c r="AA7" i="166"/>
  <c r="AB7" i="166"/>
  <c r="Z7" i="166"/>
  <c r="AC7" i="166"/>
  <c r="AG7" i="166"/>
  <c r="AD7" i="166"/>
  <c r="AA7" i="165"/>
  <c r="AH7" i="165"/>
  <c r="AD7" i="165"/>
  <c r="AF7" i="165"/>
  <c r="AC7" i="165"/>
  <c r="Y7" i="165"/>
  <c r="AE7" i="165"/>
  <c r="AB7" i="165"/>
  <c r="AG7" i="165"/>
  <c r="Z7" i="165"/>
  <c r="AF11" i="162"/>
  <c r="AB11" i="162"/>
  <c r="Z11" i="162"/>
  <c r="Y11" i="162"/>
  <c r="AD11" i="162"/>
  <c r="AG11" i="162"/>
  <c r="AC11" i="162"/>
  <c r="AA11" i="162"/>
  <c r="AH11" i="162"/>
  <c r="AE11" i="162"/>
  <c r="AC11" i="164"/>
  <c r="Y11" i="164"/>
  <c r="AF11" i="164"/>
  <c r="Z11" i="164"/>
  <c r="AG11" i="164"/>
  <c r="AH11" i="164"/>
  <c r="AA11" i="164"/>
  <c r="AB11" i="164"/>
  <c r="AD11" i="164"/>
  <c r="AE11" i="164"/>
  <c r="AF11" i="151"/>
  <c r="Y11" i="151"/>
  <c r="AH11" i="151"/>
  <c r="AD11" i="151"/>
  <c r="AB11" i="151"/>
  <c r="AA11" i="151"/>
  <c r="Z11" i="151"/>
  <c r="AC11" i="151"/>
  <c r="AG11" i="151"/>
  <c r="AE11" i="151"/>
  <c r="Z6" i="154"/>
  <c r="AA6" i="154"/>
  <c r="AB6" i="154"/>
  <c r="Y6" i="154"/>
  <c r="AE6" i="154"/>
  <c r="AC6" i="154"/>
  <c r="AH6" i="154"/>
  <c r="AG6" i="154"/>
  <c r="AF6" i="154"/>
  <c r="AD6" i="154"/>
  <c r="AF9" i="167"/>
  <c r="AC9" i="167"/>
  <c r="Y9" i="167"/>
  <c r="AD9" i="167"/>
  <c r="AH9" i="167"/>
  <c r="AB9" i="167"/>
  <c r="AA9" i="167"/>
  <c r="AE9" i="167"/>
  <c r="AG9" i="167"/>
  <c r="Z9" i="167"/>
  <c r="AH2" i="153"/>
  <c r="AF2" i="153"/>
  <c r="AE2" i="153"/>
  <c r="AD2" i="153"/>
  <c r="AG2" i="153"/>
  <c r="Y2" i="153"/>
  <c r="Z2" i="153"/>
  <c r="AB2" i="153"/>
  <c r="AC2" i="153"/>
  <c r="AA2" i="153"/>
  <c r="AH10" i="171"/>
  <c r="AF10" i="171"/>
  <c r="AD10" i="171"/>
  <c r="AE10" i="171"/>
  <c r="Z10" i="171"/>
  <c r="AG10" i="171"/>
  <c r="AB10" i="171"/>
  <c r="Y10" i="171"/>
  <c r="AC10" i="171"/>
  <c r="AA10" i="171"/>
  <c r="AD8" i="165"/>
  <c r="AA8" i="165"/>
  <c r="AB8" i="165"/>
  <c r="AG8" i="165"/>
  <c r="Z8" i="165"/>
  <c r="Y8" i="165"/>
  <c r="AE8" i="165"/>
  <c r="AH8" i="165"/>
  <c r="AF8" i="165"/>
  <c r="AC8" i="165"/>
  <c r="AC5" i="158"/>
  <c r="Y5" i="158"/>
  <c r="Z5" i="158"/>
  <c r="AF5" i="158"/>
  <c r="AB5" i="158"/>
  <c r="AA5" i="158"/>
  <c r="AG5" i="158"/>
  <c r="AD5" i="158"/>
  <c r="AE5" i="158"/>
  <c r="AH5" i="158"/>
  <c r="AG13" i="157"/>
  <c r="AC13" i="157"/>
  <c r="Z13" i="157"/>
  <c r="AB13" i="157"/>
  <c r="AA13" i="157"/>
  <c r="AF13" i="157"/>
  <c r="AD13" i="157"/>
  <c r="AE13" i="157"/>
  <c r="Y13" i="157"/>
  <c r="AH13" i="157"/>
  <c r="AF11" i="169"/>
  <c r="AG11" i="169"/>
  <c r="Y11" i="169"/>
  <c r="AD11" i="169"/>
  <c r="Z11" i="169"/>
  <c r="AH11" i="169"/>
  <c r="AC11" i="169"/>
  <c r="AE11" i="169"/>
  <c r="AB11" i="169"/>
  <c r="AA11" i="169"/>
  <c r="AE6" i="165"/>
  <c r="AC6" i="165"/>
  <c r="AA6" i="165"/>
  <c r="AB6" i="165"/>
  <c r="AG6" i="165"/>
  <c r="AF6" i="165"/>
  <c r="Z6" i="165"/>
  <c r="Y6" i="165"/>
  <c r="AD6" i="165"/>
  <c r="AH6" i="165"/>
  <c r="Z6" i="153"/>
  <c r="AF6" i="153"/>
  <c r="AB6" i="153"/>
  <c r="AA6" i="153"/>
  <c r="AG6" i="153"/>
  <c r="AE6" i="153"/>
  <c r="AH6" i="153"/>
  <c r="AD6" i="153"/>
  <c r="AC6" i="153"/>
  <c r="Y6" i="153"/>
  <c r="AC6" i="169"/>
  <c r="AG6" i="169"/>
  <c r="AA6" i="169"/>
  <c r="AD6" i="169"/>
  <c r="Z6" i="169"/>
  <c r="AH6" i="169"/>
  <c r="AE6" i="169"/>
  <c r="AF6" i="169"/>
  <c r="AB6" i="169"/>
  <c r="Y6" i="169"/>
  <c r="AB10" i="37"/>
  <c r="AG10" i="37"/>
  <c r="Y10" i="37"/>
  <c r="AE10" i="37"/>
  <c r="AD10" i="37"/>
  <c r="AA10" i="37"/>
  <c r="AH10" i="37"/>
  <c r="Z10" i="37"/>
  <c r="AC10" i="37"/>
  <c r="AF10" i="37"/>
  <c r="AG10" i="172"/>
  <c r="Y10" i="172"/>
  <c r="AA10" i="172"/>
  <c r="AD10" i="172"/>
  <c r="AF10" i="172"/>
  <c r="AE10" i="172"/>
  <c r="Z10" i="172"/>
  <c r="AH10" i="172"/>
  <c r="AB10" i="172"/>
  <c r="AC10" i="172"/>
  <c r="AE10" i="159"/>
  <c r="Z10" i="159"/>
  <c r="AF10" i="159"/>
  <c r="AC10" i="159"/>
  <c r="Y10" i="159"/>
  <c r="AB10" i="159"/>
  <c r="AG10" i="159"/>
  <c r="AH10" i="159"/>
  <c r="AA10" i="159"/>
  <c r="AD10" i="159"/>
  <c r="AA9" i="172"/>
  <c r="AF9" i="172"/>
  <c r="AG9" i="172"/>
  <c r="Y9" i="172"/>
  <c r="AE9" i="172"/>
  <c r="AB9" i="172"/>
  <c r="Z9" i="172"/>
  <c r="AD9" i="172"/>
  <c r="AH9" i="172"/>
  <c r="AC9" i="172"/>
  <c r="AA9" i="159"/>
  <c r="AB9" i="159"/>
  <c r="AH9" i="159"/>
  <c r="AC9" i="159"/>
  <c r="AE9" i="159"/>
  <c r="AG9" i="159"/>
  <c r="AD9" i="159"/>
  <c r="AF9" i="159"/>
  <c r="Y9" i="159"/>
  <c r="Z9" i="159"/>
  <c r="AB9" i="162"/>
  <c r="AE9" i="162"/>
  <c r="AF9" i="162"/>
  <c r="AG9" i="162"/>
  <c r="Z9" i="162"/>
  <c r="AD9" i="162"/>
  <c r="AC9" i="162"/>
  <c r="AA9" i="162"/>
  <c r="Y9" i="162"/>
  <c r="AH9" i="162"/>
  <c r="AF8" i="167"/>
  <c r="AE8" i="167"/>
  <c r="AB8" i="167"/>
  <c r="AC8" i="167"/>
  <c r="AG8" i="167"/>
  <c r="Z8" i="167"/>
  <c r="AA8" i="167"/>
  <c r="AH8" i="167"/>
  <c r="AD8" i="167"/>
  <c r="Y8" i="167"/>
  <c r="AC8" i="151"/>
  <c r="AA8" i="151"/>
  <c r="Z8" i="151"/>
  <c r="Y8" i="151"/>
  <c r="AG8" i="151"/>
  <c r="AB8" i="151"/>
  <c r="AE8" i="151"/>
  <c r="AF8" i="151"/>
  <c r="AD8" i="151"/>
  <c r="AH8" i="151"/>
  <c r="AD8" i="155"/>
  <c r="AG8" i="155"/>
  <c r="AH8" i="155"/>
  <c r="AA8" i="155"/>
  <c r="AC8" i="155"/>
  <c r="Z8" i="155"/>
  <c r="AF8" i="155"/>
  <c r="AB8" i="155"/>
  <c r="AE8" i="155"/>
  <c r="Y8" i="155"/>
  <c r="AF2" i="155"/>
  <c r="AA2" i="155"/>
  <c r="Z2" i="155"/>
  <c r="AB2" i="155"/>
  <c r="AE2" i="155"/>
  <c r="Y2" i="155"/>
  <c r="AG2" i="155"/>
  <c r="AD2" i="155"/>
  <c r="AC2" i="155"/>
  <c r="AH2" i="155"/>
  <c r="AB2" i="173"/>
  <c r="AH2" i="173"/>
  <c r="Z2" i="173"/>
  <c r="AF2" i="173"/>
  <c r="AC2" i="173"/>
  <c r="AG2" i="173"/>
  <c r="AA2" i="173"/>
  <c r="AE2" i="173"/>
  <c r="AD2" i="173"/>
  <c r="Y2" i="173"/>
  <c r="AD2" i="151"/>
  <c r="AA2" i="151"/>
  <c r="AG2" i="151"/>
  <c r="Z2" i="151"/>
  <c r="Y2" i="151"/>
  <c r="AB2" i="151"/>
  <c r="AE2" i="151"/>
  <c r="AH2" i="151"/>
  <c r="AC2" i="151"/>
  <c r="AF2" i="151"/>
  <c r="AD5" i="154"/>
  <c r="AB5" i="154"/>
  <c r="AH5" i="154"/>
  <c r="Y5" i="154"/>
  <c r="AC5" i="154"/>
  <c r="AG5" i="154"/>
  <c r="AE5" i="154"/>
  <c r="AF5" i="154"/>
  <c r="AA5" i="154"/>
  <c r="Z5" i="154"/>
  <c r="AF5" i="162"/>
  <c r="Y5" i="162"/>
  <c r="AD5" i="162"/>
  <c r="AG5" i="162"/>
  <c r="AA5" i="162"/>
  <c r="AB5" i="162"/>
  <c r="AC5" i="162"/>
  <c r="AH5" i="162"/>
  <c r="Z5" i="162"/>
  <c r="AE5" i="162"/>
  <c r="AA5" i="159"/>
  <c r="AD5" i="159"/>
  <c r="AF5" i="159"/>
  <c r="Y5" i="159"/>
  <c r="AB5" i="159"/>
  <c r="AC5" i="159"/>
  <c r="Z5" i="159"/>
  <c r="AH5" i="159"/>
  <c r="AG5" i="159"/>
  <c r="AE5" i="159"/>
  <c r="AC4" i="157"/>
  <c r="AG4" i="157"/>
  <c r="AE4" i="157"/>
  <c r="AH4" i="157"/>
  <c r="Z4" i="157"/>
  <c r="AD4" i="157"/>
  <c r="AF4" i="157"/>
  <c r="AB4" i="157"/>
  <c r="AA4" i="157"/>
  <c r="Y4" i="157"/>
  <c r="AG4" i="154"/>
  <c r="AC4" i="154"/>
  <c r="AF4" i="154"/>
  <c r="AH4" i="154"/>
  <c r="AB4" i="154"/>
  <c r="AE4" i="154"/>
  <c r="Z4" i="154"/>
  <c r="Y4" i="154"/>
  <c r="AA4" i="154"/>
  <c r="AD4" i="154"/>
  <c r="AB4" i="155"/>
  <c r="Z4" i="155"/>
  <c r="Y4" i="155"/>
  <c r="AA4" i="155"/>
  <c r="AE4" i="155"/>
  <c r="AG4" i="155"/>
  <c r="AH4" i="155"/>
  <c r="AF4" i="155"/>
  <c r="AD4" i="155"/>
  <c r="AC4" i="155"/>
  <c r="Z4" i="161"/>
  <c r="AC4" i="161"/>
  <c r="AE4" i="161"/>
  <c r="AF4" i="161"/>
  <c r="AB4" i="161"/>
  <c r="AG4" i="161"/>
  <c r="AH4" i="161"/>
  <c r="Y4" i="161"/>
  <c r="AA4" i="161"/>
  <c r="AD4" i="161"/>
  <c r="Z13" i="169"/>
  <c r="AG13" i="169"/>
  <c r="AA13" i="169"/>
  <c r="AE13" i="169"/>
  <c r="AD13" i="169"/>
  <c r="AB13" i="169"/>
  <c r="AF13" i="169"/>
  <c r="AH13" i="169"/>
  <c r="Y13" i="169"/>
  <c r="AC13" i="169"/>
  <c r="AF13" i="161"/>
  <c r="AC13" i="161"/>
  <c r="AH13" i="161"/>
  <c r="AE13" i="161"/>
  <c r="AA13" i="161"/>
  <c r="AG13" i="161"/>
  <c r="AD13" i="161"/>
  <c r="Z13" i="161"/>
  <c r="Y13" i="161"/>
  <c r="AB13" i="161"/>
  <c r="AB13" i="172"/>
  <c r="AC13" i="172"/>
  <c r="AD13" i="172"/>
  <c r="AF13" i="172"/>
  <c r="Z13" i="172"/>
  <c r="AH13" i="172"/>
  <c r="AG13" i="172"/>
  <c r="Y13" i="172"/>
  <c r="AA13" i="172"/>
  <c r="AE13" i="172"/>
  <c r="AG3" i="37"/>
  <c r="AE3" i="37"/>
  <c r="Z3" i="37"/>
  <c r="AH3" i="37"/>
  <c r="AA3" i="37"/>
  <c r="Y3" i="37"/>
  <c r="AC3" i="37"/>
  <c r="AD3" i="37"/>
  <c r="AB3" i="37"/>
  <c r="AF3" i="37"/>
  <c r="Z3" i="151"/>
  <c r="AH3" i="151"/>
  <c r="AD3" i="151"/>
  <c r="AG3" i="151"/>
  <c r="AF3" i="151"/>
  <c r="AE3" i="151"/>
  <c r="AA3" i="151"/>
  <c r="Y3" i="151"/>
  <c r="AC3" i="151"/>
  <c r="AB3" i="151"/>
  <c r="AH3" i="166"/>
  <c r="AA3" i="166"/>
  <c r="AG3" i="166"/>
  <c r="AB3" i="166"/>
  <c r="AC3" i="166"/>
  <c r="AD3" i="166"/>
  <c r="AF3" i="166"/>
  <c r="AE3" i="166"/>
  <c r="Y3" i="166"/>
  <c r="Z3" i="166"/>
  <c r="AE12" i="174"/>
  <c r="AB12" i="174"/>
  <c r="AC12" i="174"/>
  <c r="AD12" i="174"/>
  <c r="Y12" i="174"/>
  <c r="AH12" i="174"/>
  <c r="AG12" i="174"/>
  <c r="AA12" i="174"/>
  <c r="AF12" i="174"/>
  <c r="Z12" i="174"/>
  <c r="Y12" i="161"/>
  <c r="AH12" i="161"/>
  <c r="AC12" i="161"/>
  <c r="AG12" i="161"/>
  <c r="AA12" i="161"/>
  <c r="AE12" i="161"/>
  <c r="AF12" i="161"/>
  <c r="AD12" i="161"/>
  <c r="Z12" i="161"/>
  <c r="AB12" i="161"/>
  <c r="AG12" i="168"/>
  <c r="AE12" i="168"/>
  <c r="AF12" i="168"/>
  <c r="AA12" i="168"/>
  <c r="AC12" i="168"/>
  <c r="AH12" i="168"/>
  <c r="Y12" i="168"/>
  <c r="Z12" i="168"/>
  <c r="AD12" i="168"/>
  <c r="AB12" i="168"/>
  <c r="AF7" i="171"/>
  <c r="AC7" i="171"/>
  <c r="AB7" i="171"/>
  <c r="AH7" i="171"/>
  <c r="AG7" i="171"/>
  <c r="AE7" i="171"/>
  <c r="Y7" i="171"/>
  <c r="AD7" i="171"/>
  <c r="AA7" i="171"/>
  <c r="Z7" i="171"/>
  <c r="AG7" i="161"/>
  <c r="AE7" i="161"/>
  <c r="AB7" i="161"/>
  <c r="AC7" i="161"/>
  <c r="AH7" i="161"/>
  <c r="AA7" i="161"/>
  <c r="AD7" i="161"/>
  <c r="Z7" i="161"/>
  <c r="AF7" i="161"/>
  <c r="Y7" i="161"/>
  <c r="AB7" i="167"/>
  <c r="AD7" i="167"/>
  <c r="AF7" i="167"/>
  <c r="AH7" i="167"/>
  <c r="AE7" i="167"/>
  <c r="AA7" i="167"/>
  <c r="AC7" i="167"/>
  <c r="Y7" i="167"/>
  <c r="Z7" i="167"/>
  <c r="AG7" i="167"/>
  <c r="AF11" i="173"/>
  <c r="AD11" i="173"/>
  <c r="Z11" i="173"/>
  <c r="AB11" i="173"/>
  <c r="AA11" i="173"/>
  <c r="AG11" i="173"/>
  <c r="AE11" i="173"/>
  <c r="Y11" i="173"/>
  <c r="AC11" i="173"/>
  <c r="AH11" i="173"/>
  <c r="AF11" i="154"/>
  <c r="Y11" i="154"/>
  <c r="AC11" i="154"/>
  <c r="AH11" i="154"/>
  <c r="AB11" i="154"/>
  <c r="AE11" i="154"/>
  <c r="AA11" i="154"/>
  <c r="AG11" i="154"/>
  <c r="Z11" i="154"/>
  <c r="AD11" i="154"/>
  <c r="AH11" i="163"/>
  <c r="AD11" i="163"/>
  <c r="AE11" i="163"/>
  <c r="AF11" i="163"/>
  <c r="Y11" i="163"/>
  <c r="AG11" i="163"/>
  <c r="AC11" i="163"/>
  <c r="AB11" i="163"/>
  <c r="AA11" i="163"/>
  <c r="Z11" i="163"/>
  <c r="AC6" i="164"/>
  <c r="Y6" i="164"/>
  <c r="AH6" i="164"/>
  <c r="AA6" i="164"/>
  <c r="AF6" i="164"/>
  <c r="AG6" i="164"/>
  <c r="Z6" i="164"/>
  <c r="AE6" i="164"/>
  <c r="AB6" i="164"/>
  <c r="AD6" i="164"/>
  <c r="AC9" i="157"/>
  <c r="AG9" i="157"/>
  <c r="AA9" i="157"/>
  <c r="AE9" i="157"/>
  <c r="Z9" i="157"/>
  <c r="AD9" i="157"/>
  <c r="Y9" i="157"/>
  <c r="AH9" i="157"/>
  <c r="AF9" i="157"/>
  <c r="AB9" i="157"/>
  <c r="AF5" i="155"/>
  <c r="AG5" i="155"/>
  <c r="AH5" i="155"/>
  <c r="AE5" i="155"/>
  <c r="AC5" i="155"/>
  <c r="Y5" i="155"/>
  <c r="AD5" i="155"/>
  <c r="Z5" i="155"/>
  <c r="AA5" i="155"/>
  <c r="AB5" i="155"/>
  <c r="AH6" i="168"/>
  <c r="AG6" i="168"/>
  <c r="AC6" i="168"/>
  <c r="Z6" i="168"/>
  <c r="AA6" i="168"/>
  <c r="AE6" i="168"/>
  <c r="Y6" i="168"/>
  <c r="AB6" i="168"/>
  <c r="AD6" i="168"/>
  <c r="AF6" i="168"/>
  <c r="Y10" i="166"/>
  <c r="AG10" i="166"/>
  <c r="AF10" i="166"/>
  <c r="AC10" i="166"/>
  <c r="Z10" i="166"/>
  <c r="AB10" i="166"/>
  <c r="AH10" i="166"/>
  <c r="AA10" i="166"/>
  <c r="AD10" i="166"/>
  <c r="AE10" i="166"/>
  <c r="AE9" i="160"/>
  <c r="AB9" i="160"/>
  <c r="Y9" i="160"/>
  <c r="Z9" i="160"/>
  <c r="AA9" i="160"/>
  <c r="AG9" i="160"/>
  <c r="AC9" i="160"/>
  <c r="AD9" i="160"/>
  <c r="AF9" i="160"/>
  <c r="AH9" i="160"/>
  <c r="AB8" i="158"/>
  <c r="AG8" i="158"/>
  <c r="Z8" i="158"/>
  <c r="AD8" i="158"/>
  <c r="Y8" i="158"/>
  <c r="AH8" i="158"/>
  <c r="AE8" i="158"/>
  <c r="AA8" i="158"/>
  <c r="AF8" i="158"/>
  <c r="AC8" i="158"/>
  <c r="AG2" i="169"/>
  <c r="AD2" i="169"/>
  <c r="AC2" i="169"/>
  <c r="AF2" i="169"/>
  <c r="Z2" i="169"/>
  <c r="Y2" i="169"/>
  <c r="AE2" i="169"/>
  <c r="AA2" i="169"/>
  <c r="AB2" i="169"/>
  <c r="AH2" i="169"/>
  <c r="AD5" i="152"/>
  <c r="AA5" i="152"/>
  <c r="AC5" i="152"/>
  <c r="AF5" i="152"/>
  <c r="Y5" i="152"/>
  <c r="AE5" i="152"/>
  <c r="Z5" i="152"/>
  <c r="AB5" i="152"/>
  <c r="AG5" i="152"/>
  <c r="AH5" i="152"/>
  <c r="AB4" i="153"/>
  <c r="AF4" i="153"/>
  <c r="Y4" i="153"/>
  <c r="AC4" i="153"/>
  <c r="AD4" i="153"/>
  <c r="Z4" i="153"/>
  <c r="AG4" i="153"/>
  <c r="AH4" i="153"/>
  <c r="AA4" i="153"/>
  <c r="AE4" i="153"/>
  <c r="AC13" i="163"/>
  <c r="AH13" i="163"/>
  <c r="AE13" i="163"/>
  <c r="AA13" i="163"/>
  <c r="AG13" i="163"/>
  <c r="AF13" i="163"/>
  <c r="Y13" i="163"/>
  <c r="AD13" i="163"/>
  <c r="AB13" i="163"/>
  <c r="Z13" i="163"/>
  <c r="AD3" i="160"/>
  <c r="Z3" i="160"/>
  <c r="Y3" i="160"/>
  <c r="AG3" i="160"/>
  <c r="AH3" i="160"/>
  <c r="AB3" i="160"/>
  <c r="AA3" i="160"/>
  <c r="AC3" i="160"/>
  <c r="AE3" i="160"/>
  <c r="AF3" i="160"/>
  <c r="AD3" i="153"/>
  <c r="AH3" i="153"/>
  <c r="AF3" i="153"/>
  <c r="AA3" i="153"/>
  <c r="AC3" i="153"/>
  <c r="Z3" i="153"/>
  <c r="AB3" i="153"/>
  <c r="AE3" i="153"/>
  <c r="Y3" i="153"/>
  <c r="AG3" i="153"/>
  <c r="AC12" i="171"/>
  <c r="AA12" i="171"/>
  <c r="Z12" i="171"/>
  <c r="AB12" i="171"/>
  <c r="AD12" i="171"/>
  <c r="Y12" i="171"/>
  <c r="AH12" i="171"/>
  <c r="AG12" i="171"/>
  <c r="AF12" i="171"/>
  <c r="AE12" i="171"/>
  <c r="AE7" i="160"/>
  <c r="AC7" i="160"/>
  <c r="Z7" i="160"/>
  <c r="Y7" i="160"/>
  <c r="AG7" i="160"/>
  <c r="AF7" i="160"/>
  <c r="AA7" i="160"/>
  <c r="AB7" i="160"/>
  <c r="AH7" i="160"/>
  <c r="AD7" i="160"/>
  <c r="Y7" i="170"/>
  <c r="AA7" i="170"/>
  <c r="Z7" i="170"/>
  <c r="AC7" i="170"/>
  <c r="AB7" i="170"/>
  <c r="AH7" i="170"/>
  <c r="AG7" i="170"/>
  <c r="AF7" i="170"/>
  <c r="AE7" i="170"/>
  <c r="AD7" i="170"/>
  <c r="AB11" i="167"/>
  <c r="AF11" i="167"/>
  <c r="AG11" i="167"/>
  <c r="AH11" i="167"/>
  <c r="AA11" i="167"/>
  <c r="Z11" i="167"/>
  <c r="AC11" i="167"/>
  <c r="AE11" i="167"/>
  <c r="AD11" i="167"/>
  <c r="Y11" i="167"/>
  <c r="Y6" i="163"/>
  <c r="AE6" i="163"/>
  <c r="AA6" i="163"/>
  <c r="AG6" i="163"/>
  <c r="AH6" i="163"/>
  <c r="AB6" i="163"/>
  <c r="AF6" i="163"/>
  <c r="AD6" i="163"/>
  <c r="Z6" i="163"/>
  <c r="AC6" i="163"/>
  <c r="AD6" i="161"/>
  <c r="AA6" i="161"/>
  <c r="Z6" i="161"/>
  <c r="AC6" i="161"/>
  <c r="Y6" i="161"/>
  <c r="AE6" i="161"/>
  <c r="AB6" i="161"/>
  <c r="AG6" i="161"/>
  <c r="AF6" i="161"/>
  <c r="AH6" i="161"/>
  <c r="Z6" i="160"/>
  <c r="AB6" i="160"/>
  <c r="AH6" i="160"/>
  <c r="AA6" i="160"/>
  <c r="AE6" i="160"/>
  <c r="AC6" i="160"/>
  <c r="AD6" i="160"/>
  <c r="AF6" i="160"/>
  <c r="Y6" i="160"/>
  <c r="AG6" i="160"/>
  <c r="AH10" i="154"/>
  <c r="AF10" i="154"/>
  <c r="AA10" i="154"/>
  <c r="Y10" i="154"/>
  <c r="AD10" i="154"/>
  <c r="AE10" i="154"/>
  <c r="Z10" i="154"/>
  <c r="AC10" i="154"/>
  <c r="AB10" i="154"/>
  <c r="AG10" i="154"/>
  <c r="AG10" i="161"/>
  <c r="AA10" i="161"/>
  <c r="AH10" i="161"/>
  <c r="AE10" i="161"/>
  <c r="Y10" i="161"/>
  <c r="AC10" i="161"/>
  <c r="AD10" i="161"/>
  <c r="AB10" i="161"/>
  <c r="Z10" i="161"/>
  <c r="AF10" i="161"/>
  <c r="AF10" i="151"/>
  <c r="AB10" i="151"/>
  <c r="AE10" i="151"/>
  <c r="AH10" i="151"/>
  <c r="AD10" i="151"/>
  <c r="Z10" i="151"/>
  <c r="AG10" i="151"/>
  <c r="AA10" i="151"/>
  <c r="AC10" i="151"/>
  <c r="Y10" i="151"/>
  <c r="AE9" i="153"/>
  <c r="Y9" i="153"/>
  <c r="AB9" i="153"/>
  <c r="AG9" i="153"/>
  <c r="AH9" i="153"/>
  <c r="AA9" i="153"/>
  <c r="AC9" i="153"/>
  <c r="AD9" i="153"/>
  <c r="AF9" i="153"/>
  <c r="Z9" i="153"/>
  <c r="AH9" i="173"/>
  <c r="AC9" i="173"/>
  <c r="AD9" i="173"/>
  <c r="Z9" i="173"/>
  <c r="AF9" i="173"/>
  <c r="AB9" i="173"/>
  <c r="AE9" i="173"/>
  <c r="AG9" i="173"/>
  <c r="AA9" i="173"/>
  <c r="Y9" i="173"/>
  <c r="AH9" i="154"/>
  <c r="AA9" i="154"/>
  <c r="Z9" i="154"/>
  <c r="AC9" i="154"/>
  <c r="AG9" i="154"/>
  <c r="AD9" i="154"/>
  <c r="AF9" i="154"/>
  <c r="AB9" i="154"/>
  <c r="Y9" i="154"/>
  <c r="AE9" i="154"/>
  <c r="AA8" i="157"/>
  <c r="AG8" i="157"/>
  <c r="AC8" i="157"/>
  <c r="AB8" i="157"/>
  <c r="AH8" i="157"/>
  <c r="AF8" i="157"/>
  <c r="Y8" i="157"/>
  <c r="AE8" i="157"/>
  <c r="AD8" i="157"/>
  <c r="Z8" i="157"/>
  <c r="AG8" i="152"/>
  <c r="AA8" i="152"/>
  <c r="AH8" i="152"/>
  <c r="AB8" i="152"/>
  <c r="AD8" i="152"/>
  <c r="AE8" i="152"/>
  <c r="Y8" i="152"/>
  <c r="Z8" i="152"/>
  <c r="AC8" i="152"/>
  <c r="AF8" i="152"/>
  <c r="AD8" i="163"/>
  <c r="Z8" i="163"/>
  <c r="Y8" i="163"/>
  <c r="AH8" i="163"/>
  <c r="AE8" i="163"/>
  <c r="AB8" i="163"/>
  <c r="AF8" i="163"/>
  <c r="AA8" i="163"/>
  <c r="AG8" i="163"/>
  <c r="AC8" i="163"/>
  <c r="AA2" i="161"/>
  <c r="AF2" i="161"/>
  <c r="AD2" i="161"/>
  <c r="AC2" i="161"/>
  <c r="AE2" i="161"/>
  <c r="AH2" i="161"/>
  <c r="Z2" i="161"/>
  <c r="AG2" i="161"/>
  <c r="AB2" i="161"/>
  <c r="Y2" i="161"/>
  <c r="AF2" i="167"/>
  <c r="AE2" i="167"/>
  <c r="AA2" i="167"/>
  <c r="AH2" i="167"/>
  <c r="AD2" i="167"/>
  <c r="Z2" i="167"/>
  <c r="AG2" i="167"/>
  <c r="Y2" i="167"/>
  <c r="AB2" i="167"/>
  <c r="AC2" i="167"/>
  <c r="AH2" i="174"/>
  <c r="AB2" i="174"/>
  <c r="Y2" i="174"/>
  <c r="AG2" i="174"/>
  <c r="AA2" i="174"/>
  <c r="AF2" i="174"/>
  <c r="Z2" i="174"/>
  <c r="AC2" i="174"/>
  <c r="AE2" i="174"/>
  <c r="AD2" i="174"/>
  <c r="AA5" i="170"/>
  <c r="AG5" i="170"/>
  <c r="AC5" i="170"/>
  <c r="AF5" i="170"/>
  <c r="AE5" i="170"/>
  <c r="AB5" i="170"/>
  <c r="Y5" i="170"/>
  <c r="Z5" i="170"/>
  <c r="AD5" i="170"/>
  <c r="AH5" i="170"/>
  <c r="AH5" i="166"/>
  <c r="AB5" i="166"/>
  <c r="Z5" i="166"/>
  <c r="AE5" i="166"/>
  <c r="AF5" i="166"/>
  <c r="AA5" i="166"/>
  <c r="AD5" i="166"/>
  <c r="Y5" i="166"/>
  <c r="AG5" i="166"/>
  <c r="AC5" i="166"/>
  <c r="AD5" i="161"/>
  <c r="AC5" i="161"/>
  <c r="AE5" i="161"/>
  <c r="AB5" i="161"/>
  <c r="AF5" i="161"/>
  <c r="AG5" i="161"/>
  <c r="Z5" i="161"/>
  <c r="Y5" i="161"/>
  <c r="AH5" i="161"/>
  <c r="AA5" i="161"/>
  <c r="Z4" i="151"/>
  <c r="AG4" i="151"/>
  <c r="Y4" i="151"/>
  <c r="AC4" i="151"/>
  <c r="AD4" i="151"/>
  <c r="AE4" i="151"/>
  <c r="AB4" i="151"/>
  <c r="AH4" i="151"/>
  <c r="AA4" i="151"/>
  <c r="AF4" i="151"/>
  <c r="Z4" i="168"/>
  <c r="AG4" i="168"/>
  <c r="Y4" i="168"/>
  <c r="AF4" i="168"/>
  <c r="AC4" i="168"/>
  <c r="AD4" i="168"/>
  <c r="AH4" i="168"/>
  <c r="AA4" i="168"/>
  <c r="AB4" i="168"/>
  <c r="AE4" i="168"/>
  <c r="AB4" i="159"/>
  <c r="AA4" i="159"/>
  <c r="Y4" i="159"/>
  <c r="AE4" i="159"/>
  <c r="AH4" i="159"/>
  <c r="AD4" i="159"/>
  <c r="Z4" i="159"/>
  <c r="AG4" i="159"/>
  <c r="AF4" i="159"/>
  <c r="AC4" i="159"/>
  <c r="AH13" i="159"/>
  <c r="AD13" i="159"/>
  <c r="Z13" i="159"/>
  <c r="AC13" i="159"/>
  <c r="AG13" i="159"/>
  <c r="Y13" i="159"/>
  <c r="AE13" i="159"/>
  <c r="AB13" i="159"/>
  <c r="AA13" i="159"/>
  <c r="AF13" i="159"/>
  <c r="Z13" i="155"/>
  <c r="AC13" i="155"/>
  <c r="Y13" i="155"/>
  <c r="AE13" i="155"/>
  <c r="AA13" i="155"/>
  <c r="AG13" i="155"/>
  <c r="AF13" i="155"/>
  <c r="AD13" i="155"/>
  <c r="AB13" i="155"/>
  <c r="AH13" i="155"/>
  <c r="AF13" i="171"/>
  <c r="AD13" i="171"/>
  <c r="AB13" i="171"/>
  <c r="AC13" i="171"/>
  <c r="AG13" i="171"/>
  <c r="Y13" i="171"/>
  <c r="AA13" i="171"/>
  <c r="AE13" i="171"/>
  <c r="Z13" i="171"/>
  <c r="AH13" i="171"/>
  <c r="Y13" i="154"/>
  <c r="AD13" i="154"/>
  <c r="AA13" i="154"/>
  <c r="AC13" i="154"/>
  <c r="AG13" i="154"/>
  <c r="Z13" i="154"/>
  <c r="AH13" i="154"/>
  <c r="AB13" i="154"/>
  <c r="AE13" i="154"/>
  <c r="AF13" i="154"/>
  <c r="AF3" i="161"/>
  <c r="AD3" i="161"/>
  <c r="Y3" i="161"/>
  <c r="AG3" i="161"/>
  <c r="AC3" i="161"/>
  <c r="AH3" i="161"/>
  <c r="Z3" i="161"/>
  <c r="AB3" i="161"/>
  <c r="AE3" i="161"/>
  <c r="AA3" i="161"/>
  <c r="AB3" i="164"/>
  <c r="Y3" i="164"/>
  <c r="AH3" i="164"/>
  <c r="AG3" i="164"/>
  <c r="AC3" i="164"/>
  <c r="Z3" i="164"/>
  <c r="AD3" i="164"/>
  <c r="AF3" i="164"/>
  <c r="AE3" i="164"/>
  <c r="AA3" i="164"/>
  <c r="AG3" i="169"/>
  <c r="AA3" i="169"/>
  <c r="Z3" i="169"/>
  <c r="AE3" i="169"/>
  <c r="AH3" i="169"/>
  <c r="AB3" i="169"/>
  <c r="AC3" i="169"/>
  <c r="Y3" i="169"/>
  <c r="AF3" i="169"/>
  <c r="AD3" i="169"/>
  <c r="AF12" i="165"/>
  <c r="AB12" i="165"/>
  <c r="AH12" i="165"/>
  <c r="AC12" i="165"/>
  <c r="AD12" i="165"/>
  <c r="Z12" i="165"/>
  <c r="AG12" i="165"/>
  <c r="AA12" i="165"/>
  <c r="Y12" i="165"/>
  <c r="AE12" i="165"/>
  <c r="AB12" i="163"/>
  <c r="AA12" i="163"/>
  <c r="AC12" i="163"/>
  <c r="Y12" i="163"/>
  <c r="AD12" i="163"/>
  <c r="Z12" i="163"/>
  <c r="AH12" i="163"/>
  <c r="AG12" i="163"/>
  <c r="AF12" i="163"/>
  <c r="AE12" i="163"/>
  <c r="AD12" i="160"/>
  <c r="Z12" i="160"/>
  <c r="AB12" i="160"/>
  <c r="AA12" i="160"/>
  <c r="AH12" i="160"/>
  <c r="AF12" i="160"/>
  <c r="AE12" i="160"/>
  <c r="AC12" i="160"/>
  <c r="AG12" i="160"/>
  <c r="Y12" i="160"/>
  <c r="AC7" i="151"/>
  <c r="AE7" i="151"/>
  <c r="AD7" i="151"/>
  <c r="Y7" i="151"/>
  <c r="AG7" i="151"/>
  <c r="AB7" i="151"/>
  <c r="AF7" i="151"/>
  <c r="AH7" i="151"/>
  <c r="Z7" i="151"/>
  <c r="AA7" i="151"/>
  <c r="AF7" i="163"/>
  <c r="AH7" i="163"/>
  <c r="Y7" i="163"/>
  <c r="AG7" i="163"/>
  <c r="AB7" i="163"/>
  <c r="Z7" i="163"/>
  <c r="AD7" i="163"/>
  <c r="AA7" i="163"/>
  <c r="AC7" i="163"/>
  <c r="AE7" i="163"/>
  <c r="AD7" i="168"/>
  <c r="AE7" i="168"/>
  <c r="AC7" i="168"/>
  <c r="AA7" i="168"/>
  <c r="AF7" i="168"/>
  <c r="Y7" i="168"/>
  <c r="AB7" i="168"/>
  <c r="AH7" i="168"/>
  <c r="Z7" i="168"/>
  <c r="AG7" i="168"/>
  <c r="AA11" i="161"/>
  <c r="AD11" i="161"/>
  <c r="Z11" i="161"/>
  <c r="Y11" i="161"/>
  <c r="AF11" i="161"/>
  <c r="AB11" i="161"/>
  <c r="AC11" i="161"/>
  <c r="AG11" i="161"/>
  <c r="AH11" i="161"/>
  <c r="AE11" i="161"/>
  <c r="AG11" i="168"/>
  <c r="Z11" i="168"/>
  <c r="AH11" i="168"/>
  <c r="AA11" i="168"/>
  <c r="AF11" i="168"/>
  <c r="AE11" i="168"/>
  <c r="AC11" i="168"/>
  <c r="Y11" i="168"/>
  <c r="AD11" i="168"/>
  <c r="AB11" i="168"/>
  <c r="AE11" i="37"/>
  <c r="AD11" i="37"/>
  <c r="AB11" i="37"/>
  <c r="Z11" i="37"/>
  <c r="AH11" i="37"/>
  <c r="AF11" i="37"/>
  <c r="AA11" i="37"/>
  <c r="Y11" i="37"/>
  <c r="AG11" i="37"/>
  <c r="AC11" i="37"/>
  <c r="AF6" i="173"/>
  <c r="AD6" i="173"/>
  <c r="AB6" i="173"/>
  <c r="AC6" i="173"/>
  <c r="AE6" i="173"/>
  <c r="AA6" i="173"/>
  <c r="AH6" i="173"/>
  <c r="Y6" i="173"/>
  <c r="Z6" i="173"/>
  <c r="AG6" i="173"/>
  <c r="AB10" i="163"/>
  <c r="Y10" i="163"/>
  <c r="AA10" i="163"/>
  <c r="Z10" i="163"/>
  <c r="AE10" i="163"/>
  <c r="AC10" i="163"/>
  <c r="AD10" i="163"/>
  <c r="AH10" i="163"/>
  <c r="AG10" i="163"/>
  <c r="AF10" i="163"/>
  <c r="AG8" i="169"/>
  <c r="Y8" i="169"/>
  <c r="AF8" i="169"/>
  <c r="AD8" i="169"/>
  <c r="Z8" i="169"/>
  <c r="AB8" i="169"/>
  <c r="AH8" i="169"/>
  <c r="AA8" i="169"/>
  <c r="AE8" i="169"/>
  <c r="AC8" i="169"/>
  <c r="AG2" i="160"/>
  <c r="AB2" i="160"/>
  <c r="AF2" i="160"/>
  <c r="AC2" i="160"/>
  <c r="AD2" i="160"/>
  <c r="AE2" i="160"/>
  <c r="AA2" i="160"/>
  <c r="Z2" i="160"/>
  <c r="Y2" i="160"/>
  <c r="AH2" i="160"/>
  <c r="Y4" i="169"/>
  <c r="AC4" i="169"/>
  <c r="AA4" i="169"/>
  <c r="AE4" i="169"/>
  <c r="AD4" i="169"/>
  <c r="Z4" i="169"/>
  <c r="AF4" i="169"/>
  <c r="AG4" i="169"/>
  <c r="AH4" i="169"/>
  <c r="AB4" i="169"/>
  <c r="AC13" i="153"/>
  <c r="Z13" i="153"/>
  <c r="AD13" i="153"/>
  <c r="AF13" i="153"/>
  <c r="AA13" i="153"/>
  <c r="AG13" i="153"/>
  <c r="Y13" i="153"/>
  <c r="AH13" i="153"/>
  <c r="AB13" i="153"/>
  <c r="AE13" i="153"/>
  <c r="AG13" i="156"/>
  <c r="AA13" i="156"/>
  <c r="Y13" i="156"/>
  <c r="AB13" i="156"/>
  <c r="AH13" i="156"/>
  <c r="AD13" i="156"/>
  <c r="AE13" i="156"/>
  <c r="Z13" i="156"/>
  <c r="AC13" i="156"/>
  <c r="AF13" i="156"/>
  <c r="AB3" i="168"/>
  <c r="Y3" i="168"/>
  <c r="Z3" i="168"/>
  <c r="AE3" i="168"/>
  <c r="AF3" i="168"/>
  <c r="AD3" i="168"/>
  <c r="AH3" i="168"/>
  <c r="AC3" i="168"/>
  <c r="AA3" i="168"/>
  <c r="AG3" i="168"/>
  <c r="Y3" i="167"/>
  <c r="AD3" i="167"/>
  <c r="AG3" i="167"/>
  <c r="AE3" i="167"/>
  <c r="AA3" i="167"/>
  <c r="AB3" i="167"/>
  <c r="Z3" i="167"/>
  <c r="AF3" i="167"/>
  <c r="AC3" i="167"/>
  <c r="AH3" i="167"/>
  <c r="AB12" i="158"/>
  <c r="Y12" i="158"/>
  <c r="AC12" i="158"/>
  <c r="Z12" i="158"/>
  <c r="AG12" i="158"/>
  <c r="AE12" i="158"/>
  <c r="AD12" i="158"/>
  <c r="AF12" i="158"/>
  <c r="AA12" i="158"/>
  <c r="AH12" i="158"/>
  <c r="AF7" i="157"/>
  <c r="AG7" i="157"/>
  <c r="AA7" i="157"/>
  <c r="Z7" i="157"/>
  <c r="AB7" i="157"/>
  <c r="AH7" i="157"/>
  <c r="AC7" i="157"/>
  <c r="AD7" i="157"/>
  <c r="AE7" i="157"/>
  <c r="Y7" i="157"/>
  <c r="AE7" i="172"/>
  <c r="AH7" i="172"/>
  <c r="Y7" i="172"/>
  <c r="AB7" i="172"/>
  <c r="AA7" i="172"/>
  <c r="AD7" i="172"/>
  <c r="Z7" i="172"/>
  <c r="AF7" i="172"/>
  <c r="AG7" i="172"/>
  <c r="AC7" i="172"/>
  <c r="AE11" i="159"/>
  <c r="AG11" i="159"/>
  <c r="AF11" i="159"/>
  <c r="Y11" i="159"/>
  <c r="AA11" i="159"/>
  <c r="AC11" i="159"/>
  <c r="AD11" i="159"/>
  <c r="Z11" i="159"/>
  <c r="AH11" i="159"/>
  <c r="AB11" i="159"/>
  <c r="AE11" i="157"/>
  <c r="AC11" i="157"/>
  <c r="Z11" i="157"/>
  <c r="AD11" i="157"/>
  <c r="AB11" i="157"/>
  <c r="AH11" i="157"/>
  <c r="Y11" i="157"/>
  <c r="AA11" i="157"/>
  <c r="AG11" i="157"/>
  <c r="AF11" i="157"/>
  <c r="Y6" i="155"/>
  <c r="Z6" i="155"/>
  <c r="AD6" i="155"/>
  <c r="AB6" i="155"/>
  <c r="AF6" i="155"/>
  <c r="AG6" i="155"/>
  <c r="AA6" i="155"/>
  <c r="AE6" i="155"/>
  <c r="AH6" i="155"/>
  <c r="AC6" i="155"/>
  <c r="AA10" i="167"/>
  <c r="Y10" i="167"/>
  <c r="AB10" i="167"/>
  <c r="AG10" i="167"/>
  <c r="Z10" i="167"/>
  <c r="AF10" i="167"/>
  <c r="AE10" i="167"/>
  <c r="AD10" i="167"/>
  <c r="AH10" i="167"/>
  <c r="AC10" i="167"/>
  <c r="AF10" i="156"/>
  <c r="AB10" i="156"/>
  <c r="AC10" i="156"/>
  <c r="AG10" i="156"/>
  <c r="AH10" i="156"/>
  <c r="AE10" i="156"/>
  <c r="AA10" i="156"/>
  <c r="Y10" i="156"/>
  <c r="Z10" i="156"/>
  <c r="AD10" i="156"/>
  <c r="AB10" i="164"/>
  <c r="Y10" i="164"/>
  <c r="Z10" i="164"/>
  <c r="AC10" i="164"/>
  <c r="AD10" i="164"/>
  <c r="AH10" i="164"/>
  <c r="AE10" i="164"/>
  <c r="AA10" i="164"/>
  <c r="AF10" i="164"/>
  <c r="AG10" i="164"/>
  <c r="AD9" i="152"/>
  <c r="AG9" i="152"/>
  <c r="Y9" i="152"/>
  <c r="AF9" i="152"/>
  <c r="Z9" i="152"/>
  <c r="AB9" i="152"/>
  <c r="AA9" i="152"/>
  <c r="AE9" i="152"/>
  <c r="AC9" i="152"/>
  <c r="AH9" i="152"/>
  <c r="AG9" i="171"/>
  <c r="AC9" i="171"/>
  <c r="Z9" i="171"/>
  <c r="AH9" i="171"/>
  <c r="AF9" i="171"/>
  <c r="AD9" i="171"/>
  <c r="Y9" i="171"/>
  <c r="AB9" i="171"/>
  <c r="AE9" i="171"/>
  <c r="AA9" i="171"/>
  <c r="AH9" i="156"/>
  <c r="AE9" i="156"/>
  <c r="AA9" i="156"/>
  <c r="AG9" i="156"/>
  <c r="AB9" i="156"/>
  <c r="AD9" i="156"/>
  <c r="AF9" i="156"/>
  <c r="AC9" i="156"/>
  <c r="Z9" i="156"/>
  <c r="Y9" i="156"/>
  <c r="AD8" i="166"/>
  <c r="AH8" i="166"/>
  <c r="AA8" i="166"/>
  <c r="AC8" i="166"/>
  <c r="AB8" i="166"/>
  <c r="AE8" i="166"/>
  <c r="Z8" i="166"/>
  <c r="AG8" i="166"/>
  <c r="AF8" i="166"/>
  <c r="Y8" i="166"/>
  <c r="AE8" i="162"/>
  <c r="Y8" i="162"/>
  <c r="AB8" i="162"/>
  <c r="AG8" i="162"/>
  <c r="AF8" i="162"/>
  <c r="AC8" i="162"/>
  <c r="AA8" i="162"/>
  <c r="Z8" i="162"/>
  <c r="AD8" i="162"/>
  <c r="AH8" i="162"/>
  <c r="AG8" i="159"/>
  <c r="AE8" i="159"/>
  <c r="AB8" i="159"/>
  <c r="AD8" i="159"/>
  <c r="Y8" i="159"/>
  <c r="Z8" i="159"/>
  <c r="AF8" i="159"/>
  <c r="AC8" i="159"/>
  <c r="AA8" i="159"/>
  <c r="AH8" i="159"/>
  <c r="Y2" i="165"/>
  <c r="AD2" i="165"/>
  <c r="Z2" i="165"/>
  <c r="AE2" i="165"/>
  <c r="AB2" i="165"/>
  <c r="AF2" i="165"/>
  <c r="AC2" i="165"/>
  <c r="AA2" i="165"/>
  <c r="AH2" i="165"/>
  <c r="AG2" i="165"/>
  <c r="AG2" i="172"/>
  <c r="AE2" i="172"/>
  <c r="Z2" i="172"/>
  <c r="AH2" i="172"/>
  <c r="AC2" i="172"/>
  <c r="AB2" i="172"/>
  <c r="AD2" i="172"/>
  <c r="Y2" i="172"/>
  <c r="AF2" i="172"/>
  <c r="AA2" i="172"/>
  <c r="AF2" i="171"/>
  <c r="Y2" i="171"/>
  <c r="Z2" i="171"/>
  <c r="AD2" i="171"/>
  <c r="AG2" i="171"/>
  <c r="AH2" i="171"/>
  <c r="AA2" i="171"/>
  <c r="AB2" i="171"/>
  <c r="AE2" i="171"/>
  <c r="AC2" i="171"/>
  <c r="AD5" i="168"/>
  <c r="Z5" i="168"/>
  <c r="AH5" i="168"/>
  <c r="AA5" i="168"/>
  <c r="AB5" i="168"/>
  <c r="Y5" i="168"/>
  <c r="AC5" i="168"/>
  <c r="AE5" i="168"/>
  <c r="AF5" i="168"/>
  <c r="AG5" i="168"/>
  <c r="AA5" i="156"/>
  <c r="AE5" i="156"/>
  <c r="AH5" i="156"/>
  <c r="AB5" i="156"/>
  <c r="AD5" i="156"/>
  <c r="AF5" i="156"/>
  <c r="Y5" i="156"/>
  <c r="AC5" i="156"/>
  <c r="Z5" i="156"/>
  <c r="AG5" i="156"/>
  <c r="AD5" i="174"/>
  <c r="AC5" i="174"/>
  <c r="Z5" i="174"/>
  <c r="Y5" i="174"/>
  <c r="AB5" i="174"/>
  <c r="AE5" i="174"/>
  <c r="AH5" i="174"/>
  <c r="AA5" i="174"/>
  <c r="AG5" i="174"/>
  <c r="AF5" i="174"/>
  <c r="AH4" i="167"/>
  <c r="AG4" i="167"/>
  <c r="Z4" i="167"/>
  <c r="AC4" i="167"/>
  <c r="AE4" i="167"/>
  <c r="AF4" i="167"/>
  <c r="AD4" i="167"/>
  <c r="AA4" i="167"/>
  <c r="Y4" i="167"/>
  <c r="AB4" i="167"/>
  <c r="Y4" i="166"/>
  <c r="AE4" i="166"/>
  <c r="AD4" i="166"/>
  <c r="AF4" i="166"/>
  <c r="AB4" i="166"/>
  <c r="Z4" i="166"/>
  <c r="AC4" i="166"/>
  <c r="AA4" i="166"/>
  <c r="AH4" i="166"/>
  <c r="AG4" i="166"/>
  <c r="AC4" i="37"/>
  <c r="AE4" i="37"/>
  <c r="AB4" i="37"/>
  <c r="AD4" i="37"/>
  <c r="Y4" i="37"/>
  <c r="AG4" i="37"/>
  <c r="Z4" i="37"/>
  <c r="AA4" i="37"/>
  <c r="AF4" i="37"/>
  <c r="AH4" i="37"/>
  <c r="Y13" i="158"/>
  <c r="AC13" i="158"/>
  <c r="AF13" i="158"/>
  <c r="AB13" i="158"/>
  <c r="AE13" i="158"/>
  <c r="AH13" i="158"/>
  <c r="AG13" i="158"/>
  <c r="Z13" i="158"/>
  <c r="AD13" i="158"/>
  <c r="AA13" i="158"/>
  <c r="AF13" i="174"/>
  <c r="AD13" i="174"/>
  <c r="AH13" i="174"/>
  <c r="AB13" i="174"/>
  <c r="Y13" i="174"/>
  <c r="AE13" i="174"/>
  <c r="Z13" i="174"/>
  <c r="AA13" i="174"/>
  <c r="AC13" i="174"/>
  <c r="AG13" i="174"/>
  <c r="Y13" i="162"/>
  <c r="AA13" i="162"/>
  <c r="Z13" i="162"/>
  <c r="AB13" i="162"/>
  <c r="AG13" i="162"/>
  <c r="AE13" i="162"/>
  <c r="AC13" i="162"/>
  <c r="AF13" i="162"/>
  <c r="AD13" i="162"/>
  <c r="AH13" i="162"/>
  <c r="Z3" i="158"/>
  <c r="AF3" i="158"/>
  <c r="AH3" i="158"/>
  <c r="AD3" i="158"/>
  <c r="Y3" i="158"/>
  <c r="AA3" i="158"/>
  <c r="AE3" i="158"/>
  <c r="AG3" i="158"/>
  <c r="AB3" i="158"/>
  <c r="AC3" i="158"/>
  <c r="AF3" i="171"/>
  <c r="AE3" i="171"/>
  <c r="AC3" i="171"/>
  <c r="AB3" i="171"/>
  <c r="AD3" i="171"/>
  <c r="AA3" i="171"/>
  <c r="AH3" i="171"/>
  <c r="AG3" i="171"/>
  <c r="Y3" i="171"/>
  <c r="Z3" i="171"/>
  <c r="AA3" i="157"/>
  <c r="Z3" i="157"/>
  <c r="Y3" i="157"/>
  <c r="AE3" i="157"/>
  <c r="AB3" i="157"/>
  <c r="AG3" i="157"/>
  <c r="AC3" i="157"/>
  <c r="AF3" i="157"/>
  <c r="AH3" i="157"/>
  <c r="AD3" i="157"/>
  <c r="AH12" i="169"/>
  <c r="AD12" i="169"/>
  <c r="AE12" i="169"/>
  <c r="AF12" i="169"/>
  <c r="AG12" i="169"/>
  <c r="Y12" i="169"/>
  <c r="AA12" i="169"/>
  <c r="AB12" i="169"/>
  <c r="Z12" i="169"/>
  <c r="AC12" i="169"/>
  <c r="AE12" i="162"/>
  <c r="AG12" i="162"/>
  <c r="Y12" i="162"/>
  <c r="AA12" i="162"/>
  <c r="AH12" i="162"/>
  <c r="AC12" i="162"/>
  <c r="AD12" i="162"/>
  <c r="AB12" i="162"/>
  <c r="Z12" i="162"/>
  <c r="AF12" i="162"/>
  <c r="AC12" i="151"/>
  <c r="AD12" i="151"/>
  <c r="AH12" i="151"/>
  <c r="Z12" i="151"/>
  <c r="AB12" i="151"/>
  <c r="Y12" i="151"/>
  <c r="AG12" i="151"/>
  <c r="AA12" i="151"/>
  <c r="AF12" i="151"/>
  <c r="AE12" i="151"/>
  <c r="AC12" i="159"/>
  <c r="Y12" i="159"/>
  <c r="AB12" i="159"/>
  <c r="AF12" i="159"/>
  <c r="Z12" i="159"/>
  <c r="AH12" i="159"/>
  <c r="AE12" i="159"/>
  <c r="AD12" i="159"/>
  <c r="AG12" i="159"/>
  <c r="AA12" i="159"/>
  <c r="AB7" i="154"/>
  <c r="AA7" i="154"/>
  <c r="AD7" i="154"/>
  <c r="AH7" i="154"/>
  <c r="AC7" i="154"/>
  <c r="Z7" i="154"/>
  <c r="Y7" i="154"/>
  <c r="AG7" i="154"/>
  <c r="AE7" i="154"/>
  <c r="AF7" i="154"/>
  <c r="AA7" i="156"/>
  <c r="AC7" i="156"/>
  <c r="AG7" i="156"/>
  <c r="AF7" i="156"/>
  <c r="AE7" i="156"/>
  <c r="AB7" i="156"/>
  <c r="Z7" i="156"/>
  <c r="AD7" i="156"/>
  <c r="Y7" i="156"/>
  <c r="AH7" i="156"/>
  <c r="AD7" i="37"/>
  <c r="AB7" i="37"/>
  <c r="AE7" i="37"/>
  <c r="Y7" i="37"/>
  <c r="AC7" i="37"/>
  <c r="AF7" i="37"/>
  <c r="AG7" i="37"/>
  <c r="AA7" i="37"/>
  <c r="AH7" i="37"/>
  <c r="Z7" i="37"/>
  <c r="AB11" i="172"/>
  <c r="AH11" i="172"/>
  <c r="Y11" i="172"/>
  <c r="AC11" i="172"/>
  <c r="AF11" i="172"/>
  <c r="AA11" i="172"/>
  <c r="AE11" i="172"/>
  <c r="AD11" i="172"/>
  <c r="Z11" i="172"/>
  <c r="AG11" i="172"/>
  <c r="AA11" i="165"/>
  <c r="Z11" i="165"/>
  <c r="AB11" i="165"/>
  <c r="AF11" i="165"/>
  <c r="Y11" i="165"/>
  <c r="AG11" i="165"/>
  <c r="AD11" i="165"/>
  <c r="AH11" i="165"/>
  <c r="AE11" i="165"/>
  <c r="AC11" i="165"/>
  <c r="AB11" i="156"/>
  <c r="AH11" i="156"/>
  <c r="Y11" i="156"/>
  <c r="AC11" i="156"/>
  <c r="AF11" i="156"/>
  <c r="AA11" i="156"/>
  <c r="AG11" i="156"/>
  <c r="AD11" i="156"/>
  <c r="Z11" i="156"/>
  <c r="AE11" i="156"/>
  <c r="Z10" i="162"/>
  <c r="AD10" i="162"/>
  <c r="AC10" i="162"/>
  <c r="AE10" i="162"/>
  <c r="Y10" i="162"/>
  <c r="AB10" i="162"/>
  <c r="AA10" i="162"/>
  <c r="AF10" i="162"/>
  <c r="AG10" i="162"/>
  <c r="AH10" i="162"/>
  <c r="AD9" i="170"/>
  <c r="Z9" i="170"/>
  <c r="AA9" i="170"/>
  <c r="AG9" i="170"/>
  <c r="AE9" i="170"/>
  <c r="AH9" i="170"/>
  <c r="Y9" i="170"/>
  <c r="AB9" i="170"/>
  <c r="AF9" i="170"/>
  <c r="AC9" i="170"/>
  <c r="AH2" i="164"/>
  <c r="AC2" i="164"/>
  <c r="AG2" i="164"/>
  <c r="AB2" i="164"/>
  <c r="AA2" i="164"/>
  <c r="Z2" i="164"/>
  <c r="AD2" i="164"/>
  <c r="AF2" i="164"/>
  <c r="Y2" i="164"/>
  <c r="AE2" i="164"/>
  <c r="AF5" i="160"/>
  <c r="Y5" i="160"/>
  <c r="AB5" i="160"/>
  <c r="AH5" i="160"/>
  <c r="AA5" i="160"/>
  <c r="Z5" i="160"/>
  <c r="AG5" i="160"/>
  <c r="AD5" i="160"/>
  <c r="AC5" i="160"/>
  <c r="AE5" i="160"/>
  <c r="AH4" i="164"/>
  <c r="AB4" i="164"/>
  <c r="Y4" i="164"/>
  <c r="AA4" i="164"/>
  <c r="AD4" i="164"/>
  <c r="AC4" i="164"/>
  <c r="Z4" i="164"/>
  <c r="AF4" i="164"/>
  <c r="AE4" i="164"/>
  <c r="AG4" i="164"/>
  <c r="AE4" i="158"/>
  <c r="AC4" i="158"/>
  <c r="AA4" i="158"/>
  <c r="Z4" i="158"/>
  <c r="Y4" i="158"/>
  <c r="AF4" i="158"/>
  <c r="AG4" i="158"/>
  <c r="AD4" i="158"/>
  <c r="AB4" i="158"/>
  <c r="AH4" i="158"/>
  <c r="AB13" i="167"/>
  <c r="Z13" i="167"/>
  <c r="AA13" i="167"/>
  <c r="AH13" i="167"/>
  <c r="AC13" i="167"/>
  <c r="AG13" i="167"/>
  <c r="AE13" i="167"/>
  <c r="AF13" i="167"/>
  <c r="Y13" i="167"/>
  <c r="AD13" i="167"/>
  <c r="Z3" i="174"/>
  <c r="AH3" i="174"/>
  <c r="AB3" i="174"/>
  <c r="AC3" i="174"/>
  <c r="AF3" i="174"/>
  <c r="AA3" i="174"/>
  <c r="AE3" i="174"/>
  <c r="Y3" i="174"/>
  <c r="AG3" i="174"/>
  <c r="AD3" i="174"/>
  <c r="AD3" i="154"/>
  <c r="AF3" i="154"/>
  <c r="AG3" i="154"/>
  <c r="Z3" i="154"/>
  <c r="Y3" i="154"/>
  <c r="AB3" i="154"/>
  <c r="AH3" i="154"/>
  <c r="AE3" i="154"/>
  <c r="AA3" i="154"/>
  <c r="AC3" i="154"/>
  <c r="AG12" i="173"/>
  <c r="AH12" i="173"/>
  <c r="AE12" i="173"/>
  <c r="AF12" i="173"/>
  <c r="AB12" i="173"/>
  <c r="AC12" i="173"/>
  <c r="AD12" i="173"/>
  <c r="Y12" i="173"/>
  <c r="Z12" i="173"/>
  <c r="AA12" i="173"/>
  <c r="AE12" i="157"/>
  <c r="AD12" i="157"/>
  <c r="AF12" i="157"/>
  <c r="AC12" i="157"/>
  <c r="AA12" i="157"/>
  <c r="Z12" i="157"/>
  <c r="AH12" i="157"/>
  <c r="AG12" i="157"/>
  <c r="Y12" i="157"/>
  <c r="AB12" i="157"/>
  <c r="Z7" i="174"/>
  <c r="Y7" i="174"/>
  <c r="AH7" i="174"/>
  <c r="AD7" i="174"/>
  <c r="AB7" i="174"/>
  <c r="AC7" i="174"/>
  <c r="AG7" i="174"/>
  <c r="AE7" i="174"/>
  <c r="AA7" i="174"/>
  <c r="AF7" i="174"/>
  <c r="AG11" i="160"/>
  <c r="Y11" i="160"/>
  <c r="AA11" i="160"/>
  <c r="AF11" i="160"/>
  <c r="AC11" i="160"/>
  <c r="Z11" i="160"/>
  <c r="AB11" i="160"/>
  <c r="AE11" i="160"/>
  <c r="AD11" i="160"/>
  <c r="AH11" i="160"/>
  <c r="AD6" i="156"/>
  <c r="AG6" i="156"/>
  <c r="AA6" i="156"/>
  <c r="AE6" i="156"/>
  <c r="AH6" i="156"/>
  <c r="AF6" i="156"/>
  <c r="AB6" i="156"/>
  <c r="AC6" i="156"/>
  <c r="Z6" i="156"/>
  <c r="Y6" i="156"/>
  <c r="AC6" i="162"/>
  <c r="AA6" i="162"/>
  <c r="Z6" i="162"/>
  <c r="AH6" i="162"/>
  <c r="AG6" i="162"/>
  <c r="AF6" i="162"/>
  <c r="AD6" i="162"/>
  <c r="AB6" i="162"/>
  <c r="Y6" i="162"/>
  <c r="AE6" i="162"/>
  <c r="Y10" i="168"/>
  <c r="AD10" i="168"/>
  <c r="Z10" i="168"/>
  <c r="AH10" i="168"/>
  <c r="AF10" i="168"/>
  <c r="AC10" i="168"/>
  <c r="AG10" i="168"/>
  <c r="AA10" i="168"/>
  <c r="AB10" i="168"/>
  <c r="AE10" i="168"/>
  <c r="Y6" i="167"/>
  <c r="AC6" i="167"/>
  <c r="Z6" i="167"/>
  <c r="AA6" i="167"/>
  <c r="AH6" i="167"/>
  <c r="AG6" i="167"/>
  <c r="AB6" i="167"/>
  <c r="AD6" i="167"/>
  <c r="AE6" i="167"/>
  <c r="AF6" i="167"/>
  <c r="AC6" i="159"/>
  <c r="AH6" i="159"/>
  <c r="Z6" i="159"/>
  <c r="Y6" i="159"/>
  <c r="AG6" i="159"/>
  <c r="AA6" i="159"/>
  <c r="AE6" i="159"/>
  <c r="AB6" i="159"/>
  <c r="AF6" i="159"/>
  <c r="AD6" i="159"/>
  <c r="Z6" i="170"/>
  <c r="AG6" i="170"/>
  <c r="AA6" i="170"/>
  <c r="AD6" i="170"/>
  <c r="AE6" i="170"/>
  <c r="AF6" i="170"/>
  <c r="AB6" i="170"/>
  <c r="AH6" i="170"/>
  <c r="Y6" i="170"/>
  <c r="AC6" i="170"/>
  <c r="AG10" i="174"/>
  <c r="AH10" i="174"/>
  <c r="AA10" i="174"/>
  <c r="Y10" i="174"/>
  <c r="AD10" i="174"/>
  <c r="AF10" i="174"/>
  <c r="AC10" i="174"/>
  <c r="AE10" i="174"/>
  <c r="Z10" i="174"/>
  <c r="AB10" i="174"/>
  <c r="AC10" i="152"/>
  <c r="AG10" i="152"/>
  <c r="Z10" i="152"/>
  <c r="AD10" i="152"/>
  <c r="AF10" i="152"/>
  <c r="AA10" i="152"/>
  <c r="AE10" i="152"/>
  <c r="AH10" i="152"/>
  <c r="AB10" i="152"/>
  <c r="Y10" i="152"/>
  <c r="AH10" i="153"/>
  <c r="AG10" i="153"/>
  <c r="AD10" i="153"/>
  <c r="AB10" i="153"/>
  <c r="AE10" i="153"/>
  <c r="AF10" i="153"/>
  <c r="AC10" i="153"/>
  <c r="AA10" i="153"/>
  <c r="Z10" i="153"/>
  <c r="Y10" i="153"/>
  <c r="Z9" i="165"/>
  <c r="AB9" i="165"/>
  <c r="AE9" i="165"/>
  <c r="AH9" i="165"/>
  <c r="AC9" i="165"/>
  <c r="AD9" i="165"/>
  <c r="Y9" i="165"/>
  <c r="AA9" i="165"/>
  <c r="AG9" i="165"/>
  <c r="AF9" i="165"/>
  <c r="AB9" i="155"/>
  <c r="AE9" i="155"/>
  <c r="AF9" i="155"/>
  <c r="AD9" i="155"/>
  <c r="AA9" i="155"/>
  <c r="Z9" i="155"/>
  <c r="AG9" i="155"/>
  <c r="Y9" i="155"/>
  <c r="AC9" i="155"/>
  <c r="AH9" i="155"/>
  <c r="AG9" i="164"/>
  <c r="AF9" i="164"/>
  <c r="Y9" i="164"/>
  <c r="AB9" i="164"/>
  <c r="AD9" i="164"/>
  <c r="AE9" i="164"/>
  <c r="AH9" i="164"/>
  <c r="Z9" i="164"/>
  <c r="AC9" i="164"/>
  <c r="AA9" i="164"/>
  <c r="AH9" i="158"/>
  <c r="AC9" i="158"/>
  <c r="AE9" i="158"/>
  <c r="AB9" i="158"/>
  <c r="Z9" i="158"/>
  <c r="AG9" i="158"/>
  <c r="Y9" i="158"/>
  <c r="AD9" i="158"/>
  <c r="AA9" i="158"/>
  <c r="AF9" i="158"/>
  <c r="AA8" i="161"/>
  <c r="AH8" i="161"/>
  <c r="AE8" i="161"/>
  <c r="AG8" i="161"/>
  <c r="AD8" i="161"/>
  <c r="Y8" i="161"/>
  <c r="AC8" i="161"/>
  <c r="AB8" i="161"/>
  <c r="AF8" i="161"/>
  <c r="Z8" i="161"/>
  <c r="AB8" i="173"/>
  <c r="Y8" i="173"/>
  <c r="AE8" i="173"/>
  <c r="AF8" i="173"/>
  <c r="AD8" i="173"/>
  <c r="AH8" i="173"/>
  <c r="AC8" i="173"/>
  <c r="AG8" i="173"/>
  <c r="AA8" i="173"/>
  <c r="Z8" i="173"/>
  <c r="AA8" i="153"/>
  <c r="AB8" i="153"/>
  <c r="AD8" i="153"/>
  <c r="AC8" i="153"/>
  <c r="Z8" i="153"/>
  <c r="AE8" i="153"/>
  <c r="AF8" i="153"/>
  <c r="AG8" i="153"/>
  <c r="AH8" i="153"/>
  <c r="Y8" i="153"/>
  <c r="AA2" i="158"/>
  <c r="Z2" i="158"/>
  <c r="AH2" i="158"/>
  <c r="AF2" i="158"/>
  <c r="AD2" i="158"/>
  <c r="AE2" i="158"/>
  <c r="AG2" i="158"/>
  <c r="Y2" i="158"/>
  <c r="AC2" i="158"/>
  <c r="AB2" i="158"/>
  <c r="AF2" i="170"/>
  <c r="Z2" i="170"/>
  <c r="AG2" i="170"/>
  <c r="AE2" i="170"/>
  <c r="AD2" i="170"/>
  <c r="AA2" i="170"/>
  <c r="AC2" i="170"/>
  <c r="Y2" i="170"/>
  <c r="AB2" i="170"/>
  <c r="AH2" i="170"/>
  <c r="AF2" i="163"/>
  <c r="Z2" i="163"/>
  <c r="AE2" i="163"/>
  <c r="AB2" i="163"/>
  <c r="AA2" i="163"/>
  <c r="AC2" i="163"/>
  <c r="Y2" i="163"/>
  <c r="AH2" i="163"/>
  <c r="AD2" i="163"/>
  <c r="AG2" i="163"/>
  <c r="AA5" i="169"/>
  <c r="AH5" i="169"/>
  <c r="AC5" i="169"/>
  <c r="Y5" i="169"/>
  <c r="AF5" i="169"/>
  <c r="AB5" i="169"/>
  <c r="AD5" i="169"/>
  <c r="AG5" i="169"/>
  <c r="AE5" i="169"/>
  <c r="Z5" i="169"/>
  <c r="AF5" i="151"/>
  <c r="AB5" i="151"/>
  <c r="Y5" i="151"/>
  <c r="Z5" i="151"/>
  <c r="AG5" i="151"/>
  <c r="AE5" i="151"/>
  <c r="AH5" i="151"/>
  <c r="AC5" i="151"/>
  <c r="AA5" i="151"/>
  <c r="AD5" i="151"/>
  <c r="AB5" i="165"/>
  <c r="AG5" i="165"/>
  <c r="AF5" i="165"/>
  <c r="AE5" i="165"/>
  <c r="AD5" i="165"/>
  <c r="AH5" i="165"/>
  <c r="AC5" i="165"/>
  <c r="AA5" i="165"/>
  <c r="Z5" i="165"/>
  <c r="Y5" i="165"/>
  <c r="AE4" i="171"/>
  <c r="AA4" i="171"/>
  <c r="AB4" i="171"/>
  <c r="AF4" i="171"/>
  <c r="AD4" i="171"/>
  <c r="Y4" i="171"/>
  <c r="AH4" i="171"/>
  <c r="Z4" i="171"/>
  <c r="AC4" i="171"/>
  <c r="AG4" i="171"/>
  <c r="AB4" i="152"/>
  <c r="AG4" i="152"/>
  <c r="AD4" i="152"/>
  <c r="AH4" i="152"/>
  <c r="AF4" i="152"/>
  <c r="Y4" i="152"/>
  <c r="AA4" i="152"/>
  <c r="AC4" i="152"/>
  <c r="AE4" i="152"/>
  <c r="Z4" i="152"/>
  <c r="AB4" i="172"/>
  <c r="AD4" i="172"/>
  <c r="AC4" i="172"/>
  <c r="Z4" i="172"/>
  <c r="Y4" i="172"/>
  <c r="AG4" i="172"/>
  <c r="AH4" i="172"/>
  <c r="AA4" i="172"/>
  <c r="AE4" i="172"/>
  <c r="AF4" i="172"/>
  <c r="AD13" i="152"/>
  <c r="Z13" i="152"/>
  <c r="AB13" i="152"/>
  <c r="AC13" i="152"/>
  <c r="Y13" i="152"/>
  <c r="AG13" i="152"/>
  <c r="AE13" i="152"/>
  <c r="AA13" i="152"/>
  <c r="AH13" i="152"/>
  <c r="AF13" i="152"/>
  <c r="AG13" i="165"/>
  <c r="AD13" i="165"/>
  <c r="AE13" i="165"/>
  <c r="AB13" i="165"/>
  <c r="Y13" i="165"/>
  <c r="AA13" i="165"/>
  <c r="AC13" i="165"/>
  <c r="AH13" i="165"/>
  <c r="AF13" i="165"/>
  <c r="Z13" i="165"/>
  <c r="AF13" i="160"/>
  <c r="AC13" i="160"/>
  <c r="AE13" i="160"/>
  <c r="AG13" i="160"/>
  <c r="AD13" i="160"/>
  <c r="Z13" i="160"/>
  <c r="AA13" i="160"/>
  <c r="Y13" i="160"/>
  <c r="AB13" i="160"/>
  <c r="AH13" i="160"/>
  <c r="AE3" i="170"/>
  <c r="AD3" i="170"/>
  <c r="Z3" i="170"/>
  <c r="AA3" i="170"/>
  <c r="AH3" i="170"/>
  <c r="AG3" i="170"/>
  <c r="AB3" i="170"/>
  <c r="AC3" i="170"/>
  <c r="AF3" i="170"/>
  <c r="Y3" i="170"/>
  <c r="Z3" i="165"/>
  <c r="AD3" i="165"/>
  <c r="AA3" i="165"/>
  <c r="AF3" i="165"/>
  <c r="AB3" i="165"/>
  <c r="AG3" i="165"/>
  <c r="Y3" i="165"/>
  <c r="AC3" i="165"/>
  <c r="AH3" i="165"/>
  <c r="AE3" i="165"/>
  <c r="AH3" i="156"/>
  <c r="AB3" i="156"/>
  <c r="AE3" i="156"/>
  <c r="AF3" i="156"/>
  <c r="AG3" i="156"/>
  <c r="AA3" i="156"/>
  <c r="Z3" i="156"/>
  <c r="AD3" i="156"/>
  <c r="AC3" i="156"/>
  <c r="Y3" i="156"/>
  <c r="AF12" i="164"/>
  <c r="AA12" i="164"/>
  <c r="AD12" i="164"/>
  <c r="AC12" i="164"/>
  <c r="Z12" i="164"/>
  <c r="AB12" i="164"/>
  <c r="Y12" i="164"/>
  <c r="AH12" i="164"/>
  <c r="AE12" i="164"/>
  <c r="AG12" i="164"/>
  <c r="Z12" i="166"/>
  <c r="AE12" i="166"/>
  <c r="AF12" i="166"/>
  <c r="AA12" i="166"/>
  <c r="AD12" i="166"/>
  <c r="Y12" i="166"/>
  <c r="AC12" i="166"/>
  <c r="AG12" i="166"/>
  <c r="AB12" i="166"/>
  <c r="AH12" i="166"/>
  <c r="AC12" i="155"/>
  <c r="AD12" i="155"/>
  <c r="AA12" i="155"/>
  <c r="Y12" i="155"/>
  <c r="AF12" i="155"/>
  <c r="AB12" i="155"/>
  <c r="AE12" i="155"/>
  <c r="Z12" i="155"/>
  <c r="AH12" i="155"/>
  <c r="AG12" i="155"/>
  <c r="AE7" i="159"/>
  <c r="AH7" i="159"/>
  <c r="AG7" i="159"/>
  <c r="AB7" i="159"/>
  <c r="AC7" i="159"/>
  <c r="AF7" i="159"/>
  <c r="AA7" i="159"/>
  <c r="Z7" i="159"/>
  <c r="Y7" i="159"/>
  <c r="AD7" i="159"/>
  <c r="Y7" i="155"/>
  <c r="AB7" i="155"/>
  <c r="AE7" i="155"/>
  <c r="AC7" i="155"/>
  <c r="AF7" i="155"/>
  <c r="AH7" i="155"/>
  <c r="AA7" i="155"/>
  <c r="Z7" i="155"/>
  <c r="AD7" i="155"/>
  <c r="AG7" i="155"/>
  <c r="AA7" i="153"/>
  <c r="Z7" i="153"/>
  <c r="AG7" i="153"/>
  <c r="AF7" i="153"/>
  <c r="AC7" i="153"/>
  <c r="AH7" i="153"/>
  <c r="AB7" i="153"/>
  <c r="AE7" i="153"/>
  <c r="AD7" i="153"/>
  <c r="Y7" i="153"/>
  <c r="AG7" i="173"/>
  <c r="AA7" i="173"/>
  <c r="AF7" i="173"/>
  <c r="Y7" i="173"/>
  <c r="AC7" i="173"/>
  <c r="AE7" i="173"/>
  <c r="AH7" i="173"/>
  <c r="Z7" i="173"/>
  <c r="AD7" i="173"/>
  <c r="AB7" i="173"/>
  <c r="AH11" i="155"/>
  <c r="AA11" i="155"/>
  <c r="Z11" i="155"/>
  <c r="AG11" i="155"/>
  <c r="AC11" i="155"/>
  <c r="AB11" i="155"/>
  <c r="Y11" i="155"/>
  <c r="AD11" i="155"/>
  <c r="AF11" i="155"/>
  <c r="AE11" i="155"/>
  <c r="Y11" i="166"/>
  <c r="AB11" i="166"/>
  <c r="AE11" i="166"/>
  <c r="AH11" i="166"/>
  <c r="Z11" i="166"/>
  <c r="AC11" i="166"/>
  <c r="AD11" i="166"/>
  <c r="AA11" i="166"/>
  <c r="AG11" i="166"/>
  <c r="AF11" i="166"/>
  <c r="AA11" i="174"/>
  <c r="AB11" i="174"/>
  <c r="AH11" i="174"/>
  <c r="AC11" i="174"/>
  <c r="AG11" i="174"/>
  <c r="Z11" i="174"/>
  <c r="AD11" i="174"/>
  <c r="AE11" i="174"/>
  <c r="AF11" i="174"/>
  <c r="Y11" i="174"/>
  <c r="AJ7" i="154" l="1"/>
  <c r="AJ3" i="158"/>
  <c r="AJ4" i="37"/>
  <c r="AJ4" i="167"/>
  <c r="AJ9" i="171"/>
  <c r="AJ13" i="155"/>
  <c r="AJ4" i="151"/>
  <c r="AJ2" i="174"/>
  <c r="AJ6" i="161"/>
  <c r="AJ3" i="160"/>
  <c r="AJ8" i="158"/>
  <c r="AJ9" i="157"/>
  <c r="AJ12" i="168"/>
  <c r="AJ4" i="155"/>
  <c r="AJ12" i="154"/>
  <c r="AJ3" i="172"/>
  <c r="AJ4" i="160"/>
  <c r="AJ5" i="164"/>
  <c r="AJ4" i="170"/>
  <c r="AJ10" i="160"/>
  <c r="AJ10" i="170"/>
  <c r="AJ9" i="164"/>
  <c r="AJ4" i="164"/>
  <c r="AJ9" i="165"/>
  <c r="AJ6" i="155"/>
  <c r="AJ12" i="161"/>
  <c r="AJ3" i="173"/>
  <c r="AJ7" i="153"/>
  <c r="AJ3" i="170"/>
  <c r="AJ4" i="171"/>
  <c r="AJ5" i="169"/>
  <c r="AJ2" i="170"/>
  <c r="AJ3" i="163"/>
  <c r="AJ3" i="153"/>
  <c r="AJ10" i="153"/>
  <c r="AJ6" i="156"/>
  <c r="AJ7" i="37"/>
  <c r="AJ12" i="159"/>
  <c r="AJ5" i="174"/>
  <c r="AJ2" i="171"/>
  <c r="AJ8" i="162"/>
  <c r="AJ7" i="157"/>
  <c r="AJ8" i="169"/>
  <c r="AJ11" i="37"/>
  <c r="AJ11" i="161"/>
  <c r="AJ7" i="168"/>
  <c r="AJ13" i="159"/>
  <c r="AJ5" i="166"/>
  <c r="AJ9" i="173"/>
  <c r="AJ11" i="167"/>
  <c r="AJ5" i="155"/>
  <c r="AJ6" i="164"/>
  <c r="AJ11" i="173"/>
  <c r="AJ3" i="151"/>
  <c r="AJ2" i="173"/>
  <c r="AJ8" i="167"/>
  <c r="AJ6" i="153"/>
  <c r="AJ5" i="158"/>
  <c r="AJ6" i="154"/>
  <c r="AJ7" i="152"/>
  <c r="AJ2" i="157"/>
  <c r="AJ8" i="160"/>
  <c r="AJ7" i="158"/>
  <c r="AJ5" i="153"/>
  <c r="AJ5" i="172"/>
  <c r="AJ2" i="159"/>
  <c r="AJ2" i="156"/>
  <c r="AJ11" i="170"/>
  <c r="AJ6" i="157"/>
  <c r="AJ2" i="158"/>
  <c r="AJ8" i="153"/>
  <c r="AJ8" i="161"/>
  <c r="AJ10" i="152"/>
  <c r="AJ10" i="174"/>
  <c r="AJ11" i="160"/>
  <c r="AJ12" i="173"/>
  <c r="AJ12" i="169"/>
  <c r="AJ5" i="168"/>
  <c r="AJ8" i="166"/>
  <c r="AJ10" i="164"/>
  <c r="AJ11" i="159"/>
  <c r="AJ12" i="158"/>
  <c r="AJ10" i="163"/>
  <c r="AJ11" i="168"/>
  <c r="AJ12" i="160"/>
  <c r="AJ12" i="163"/>
  <c r="AJ3" i="169"/>
  <c r="AJ3" i="164"/>
  <c r="AJ9" i="153"/>
  <c r="AJ7" i="160"/>
  <c r="AJ12" i="171"/>
  <c r="AJ7" i="167"/>
  <c r="AJ7" i="161"/>
  <c r="AJ4" i="161"/>
  <c r="AJ5" i="162"/>
  <c r="AJ5" i="154"/>
  <c r="AJ10" i="172"/>
  <c r="AJ2" i="153"/>
  <c r="AJ12" i="172"/>
  <c r="AJ3" i="162"/>
  <c r="AJ13" i="168"/>
  <c r="AJ2" i="168"/>
  <c r="AJ10" i="157"/>
  <c r="AJ10" i="169"/>
  <c r="AJ10" i="165"/>
  <c r="AJ10" i="155"/>
  <c r="AJ12" i="37"/>
  <c r="AJ12" i="170"/>
  <c r="AJ9" i="166"/>
  <c r="AJ12" i="156"/>
  <c r="AJ2" i="166"/>
  <c r="AJ9" i="163"/>
  <c r="AJ3" i="165"/>
  <c r="AJ11" i="166"/>
  <c r="AJ7" i="155"/>
  <c r="AJ13" i="152"/>
  <c r="AJ9" i="158"/>
  <c r="AJ6" i="167"/>
  <c r="AJ9" i="170"/>
  <c r="AJ11" i="156"/>
  <c r="AJ11" i="165"/>
  <c r="AJ12" i="162"/>
  <c r="AJ3" i="171"/>
  <c r="AJ13" i="158"/>
  <c r="AJ8" i="159"/>
  <c r="AJ3" i="161"/>
  <c r="AJ5" i="170"/>
  <c r="AJ10" i="161"/>
  <c r="AJ6" i="160"/>
  <c r="AJ7" i="170"/>
  <c r="AJ2" i="151"/>
  <c r="AJ9" i="162"/>
  <c r="AJ10" i="37"/>
  <c r="AJ11" i="169"/>
  <c r="AJ13" i="166"/>
  <c r="AJ13" i="151"/>
  <c r="AJ4" i="165"/>
  <c r="AJ8" i="37"/>
  <c r="AJ8" i="174"/>
  <c r="AJ9" i="168"/>
  <c r="AJ6" i="158"/>
  <c r="AJ6" i="174"/>
  <c r="AJ4" i="156"/>
  <c r="AJ9" i="169"/>
  <c r="AJ12" i="167"/>
  <c r="AJ4" i="163"/>
  <c r="AJ8" i="168"/>
  <c r="AJ9" i="37"/>
  <c r="AJ4" i="174"/>
  <c r="AJ5" i="163"/>
  <c r="AJ13" i="165"/>
  <c r="AJ12" i="155"/>
  <c r="AJ13" i="160"/>
  <c r="AJ8" i="173"/>
  <c r="AJ7" i="174"/>
  <c r="AJ5" i="160"/>
  <c r="AJ2" i="172"/>
  <c r="AJ9" i="156"/>
  <c r="AJ13" i="171"/>
  <c r="AJ10" i="151"/>
  <c r="AJ11" i="154"/>
  <c r="AJ3" i="37"/>
  <c r="AJ13" i="172"/>
  <c r="AJ8" i="155"/>
  <c r="AJ8" i="151"/>
  <c r="AJ9" i="172"/>
  <c r="AJ6" i="165"/>
  <c r="AJ11" i="151"/>
  <c r="AJ4" i="162"/>
  <c r="AJ5" i="157"/>
  <c r="AJ2" i="154"/>
  <c r="AJ6" i="166"/>
  <c r="AJ3" i="152"/>
  <c r="AJ13" i="164"/>
  <c r="AJ4" i="173"/>
  <c r="AJ5" i="167"/>
  <c r="AJ2" i="37"/>
  <c r="AJ8" i="156"/>
  <c r="AJ8" i="170"/>
  <c r="AJ9" i="161"/>
  <c r="AJ12" i="153"/>
  <c r="AJ8" i="171"/>
  <c r="AJ7" i="173"/>
  <c r="AJ12" i="166"/>
  <c r="AJ3" i="156"/>
  <c r="AJ7" i="159"/>
  <c r="AJ12" i="164"/>
  <c r="AJ4" i="172"/>
  <c r="AJ10" i="168"/>
  <c r="AJ4" i="158"/>
  <c r="AJ7" i="156"/>
  <c r="AJ13" i="174"/>
  <c r="AJ2" i="165"/>
  <c r="AJ11" i="157"/>
  <c r="AJ7" i="172"/>
  <c r="AJ3" i="167"/>
  <c r="AJ13" i="153"/>
  <c r="AJ4" i="169"/>
  <c r="AJ7" i="163"/>
  <c r="AJ4" i="159"/>
  <c r="AJ8" i="152"/>
  <c r="AJ4" i="153"/>
  <c r="AJ5" i="152"/>
  <c r="AJ9" i="160"/>
  <c r="AJ6" i="168"/>
  <c r="AJ3" i="166"/>
  <c r="AJ13" i="161"/>
  <c r="AJ9" i="159"/>
  <c r="AJ10" i="159"/>
  <c r="AJ7" i="166"/>
  <c r="AJ12" i="152"/>
  <c r="AJ8" i="172"/>
  <c r="AJ10" i="173"/>
  <c r="AJ11" i="171"/>
  <c r="AJ11" i="158"/>
  <c r="AJ7" i="162"/>
  <c r="AJ7" i="169"/>
  <c r="AJ6" i="172"/>
  <c r="AJ7" i="164"/>
  <c r="AJ13" i="170"/>
  <c r="AJ5" i="37"/>
  <c r="AJ8" i="154"/>
  <c r="AJ10" i="158"/>
  <c r="AJ11" i="174"/>
  <c r="AJ10" i="166"/>
  <c r="AJ4" i="152"/>
  <c r="AJ9" i="155"/>
  <c r="AJ6" i="159"/>
  <c r="AJ3" i="174"/>
  <c r="AJ12" i="151"/>
  <c r="AJ10" i="156"/>
  <c r="AJ10" i="167"/>
  <c r="AJ3" i="168"/>
  <c r="AJ6" i="173"/>
  <c r="AJ7" i="151"/>
  <c r="AJ5" i="161"/>
  <c r="AJ2" i="167"/>
  <c r="AJ2" i="161"/>
  <c r="AJ10" i="154"/>
  <c r="AJ2" i="169"/>
  <c r="AJ4" i="154"/>
  <c r="AJ4" i="157"/>
  <c r="AJ5" i="159"/>
  <c r="AJ2" i="155"/>
  <c r="AJ6" i="169"/>
  <c r="AJ8" i="165"/>
  <c r="AJ10" i="171"/>
  <c r="AJ11" i="164"/>
  <c r="AJ11" i="162"/>
  <c r="AJ7" i="165"/>
  <c r="AJ9" i="174"/>
  <c r="AJ9" i="151"/>
  <c r="AJ6" i="171"/>
  <c r="AJ8" i="164"/>
  <c r="AJ3" i="155"/>
  <c r="AJ13" i="173"/>
  <c r="AJ6" i="37"/>
  <c r="AJ5" i="165"/>
  <c r="AJ11" i="155"/>
  <c r="AJ5" i="151"/>
  <c r="AJ2" i="163"/>
  <c r="AJ6" i="170"/>
  <c r="AJ6" i="162"/>
  <c r="AJ12" i="157"/>
  <c r="AJ3" i="154"/>
  <c r="AJ13" i="167"/>
  <c r="AJ2" i="164"/>
  <c r="AJ10" i="162"/>
  <c r="AJ11" i="172"/>
  <c r="AJ3" i="157"/>
  <c r="AJ13" i="162"/>
  <c r="AJ4" i="166"/>
  <c r="AJ5" i="156"/>
  <c r="AJ9" i="152"/>
  <c r="AJ13" i="156"/>
  <c r="AJ2" i="160"/>
  <c r="AJ12" i="165"/>
  <c r="AJ13" i="154"/>
  <c r="AJ4" i="168"/>
  <c r="AJ8" i="163"/>
  <c r="AJ8" i="157"/>
  <c r="AJ9" i="154"/>
  <c r="AJ6" i="163"/>
  <c r="AJ13" i="163"/>
  <c r="AJ11" i="163"/>
  <c r="AJ7" i="171"/>
  <c r="AJ12" i="174"/>
  <c r="AJ13" i="169"/>
  <c r="AJ13" i="157"/>
  <c r="AJ9" i="167"/>
  <c r="AJ5" i="173"/>
  <c r="AJ5" i="171"/>
  <c r="AJ6" i="151"/>
  <c r="AJ6" i="152"/>
  <c r="AJ11" i="152"/>
  <c r="AJ11" i="153"/>
  <c r="AJ13" i="37"/>
  <c r="AJ2" i="162"/>
  <c r="AJ3" i="159"/>
  <c r="AJ2" i="152"/>
  <c r="H2" i="73"/>
  <c r="L7" i="73"/>
  <c r="AC9" i="73"/>
  <c r="S6" i="73"/>
  <c r="Z12" i="73"/>
  <c r="R4" i="73"/>
  <c r="AB10" i="73"/>
  <c r="W9" i="73"/>
  <c r="AE3" i="73"/>
  <c r="U3" i="73"/>
  <c r="AC4" i="73"/>
  <c r="L4" i="73"/>
  <c r="K2" i="73"/>
  <c r="J4" i="73"/>
  <c r="M5" i="73"/>
  <c r="U10" i="73"/>
  <c r="M7" i="73"/>
  <c r="Z8" i="73"/>
  <c r="AB8" i="73"/>
  <c r="J12" i="73"/>
  <c r="Q5" i="73"/>
  <c r="N13" i="73"/>
  <c r="N6" i="73"/>
  <c r="AB11" i="73"/>
  <c r="T3" i="73"/>
  <c r="T9" i="73"/>
  <c r="M8" i="73"/>
  <c r="Y3" i="73"/>
  <c r="Q6" i="73"/>
  <c r="I5" i="73"/>
  <c r="AC5" i="73"/>
  <c r="T2" i="73"/>
  <c r="O2" i="73"/>
  <c r="S7" i="73"/>
  <c r="Q8" i="73"/>
  <c r="AD2" i="73"/>
  <c r="Z10" i="73"/>
  <c r="H5" i="73"/>
  <c r="AC6" i="73"/>
  <c r="U11" i="73"/>
  <c r="R8" i="73"/>
  <c r="Z2" i="73"/>
  <c r="U5" i="73"/>
  <c r="AC11" i="73"/>
  <c r="L13" i="73"/>
  <c r="K4" i="73"/>
  <c r="S4" i="73"/>
  <c r="V13" i="73"/>
  <c r="S2" i="73"/>
  <c r="AF10" i="73"/>
  <c r="AF5" i="73"/>
  <c r="K8" i="73"/>
  <c r="O10" i="73"/>
  <c r="X13" i="73"/>
  <c r="W6" i="73"/>
  <c r="U7" i="73"/>
  <c r="N10" i="73"/>
  <c r="T6" i="73"/>
  <c r="J11" i="73"/>
  <c r="U8" i="73"/>
  <c r="K9" i="73"/>
  <c r="R13" i="73"/>
  <c r="AA7" i="73"/>
  <c r="H13" i="73"/>
  <c r="AB7" i="73"/>
  <c r="AC2" i="73"/>
  <c r="S8" i="73"/>
  <c r="AA10" i="73"/>
  <c r="I13" i="73"/>
  <c r="I11" i="73"/>
  <c r="Q4" i="73"/>
  <c r="AA2" i="73"/>
  <c r="T8" i="73"/>
  <c r="W3" i="73"/>
  <c r="J8" i="73"/>
  <c r="O13" i="73"/>
  <c r="O11" i="73"/>
  <c r="L9" i="73"/>
  <c r="P3" i="73"/>
  <c r="M13" i="73"/>
  <c r="R3" i="73"/>
  <c r="M4" i="73"/>
  <c r="V5" i="73"/>
  <c r="V9" i="73"/>
  <c r="M6" i="73"/>
  <c r="K3" i="73"/>
  <c r="K6" i="73"/>
  <c r="O8" i="73"/>
  <c r="T12" i="73"/>
  <c r="J9" i="73"/>
  <c r="L6" i="73"/>
  <c r="AC12" i="73"/>
  <c r="AC3" i="73"/>
  <c r="AF7" i="73"/>
  <c r="V12" i="73"/>
  <c r="V7" i="73"/>
  <c r="AF9" i="73"/>
  <c r="U6" i="73"/>
  <c r="H11" i="73"/>
  <c r="AE12" i="73"/>
  <c r="AB12" i="73"/>
  <c r="Z9" i="73"/>
  <c r="X6" i="73"/>
  <c r="R9" i="73"/>
  <c r="S5" i="73"/>
  <c r="T10" i="73"/>
  <c r="J2" i="73"/>
  <c r="H7" i="73"/>
  <c r="O6" i="73"/>
  <c r="Z13" i="73"/>
  <c r="H10" i="73"/>
  <c r="I8" i="73"/>
  <c r="K13" i="73"/>
  <c r="AF3" i="73"/>
  <c r="U2" i="73"/>
  <c r="I6" i="73"/>
  <c r="P2" i="73"/>
  <c r="N12" i="73"/>
  <c r="AD9" i="73"/>
  <c r="I12" i="73"/>
  <c r="J6" i="73"/>
  <c r="W7" i="73"/>
  <c r="Y6" i="73"/>
  <c r="P4" i="73"/>
  <c r="V8" i="73"/>
  <c r="H3" i="73"/>
  <c r="Q13" i="73"/>
  <c r="X8" i="73"/>
  <c r="X2" i="73"/>
  <c r="N4" i="73"/>
  <c r="AE4" i="73"/>
  <c r="S13" i="73"/>
  <c r="L10" i="73"/>
  <c r="T13" i="73"/>
  <c r="Y10" i="73"/>
  <c r="K11" i="73"/>
  <c r="W10" i="73"/>
  <c r="T4" i="73"/>
  <c r="Z3" i="73"/>
  <c r="O7" i="73"/>
  <c r="O5" i="73"/>
  <c r="X5" i="73"/>
  <c r="V10" i="73"/>
  <c r="U9" i="73"/>
  <c r="AA9" i="73"/>
  <c r="Y5" i="73"/>
  <c r="Q9" i="73"/>
  <c r="V11" i="73"/>
  <c r="AD5" i="73"/>
  <c r="Y12" i="73"/>
  <c r="X10" i="73"/>
  <c r="P12" i="73"/>
  <c r="H4" i="73"/>
  <c r="I4" i="73"/>
  <c r="P8" i="73"/>
  <c r="L12" i="73"/>
  <c r="AB4" i="73"/>
  <c r="V4" i="73"/>
  <c r="AA5" i="73"/>
  <c r="AB3" i="73"/>
  <c r="R6" i="73"/>
  <c r="Y11" i="73"/>
  <c r="U4" i="73"/>
  <c r="K10" i="73"/>
  <c r="N2" i="73"/>
  <c r="AD12" i="73"/>
  <c r="I2" i="73"/>
  <c r="AD13" i="73"/>
  <c r="AD7" i="73"/>
  <c r="M9" i="73"/>
  <c r="M11" i="73"/>
  <c r="AE5" i="73"/>
  <c r="V6" i="73"/>
  <c r="Z11" i="73"/>
  <c r="J13" i="73"/>
  <c r="H9" i="73"/>
  <c r="S9" i="73"/>
  <c r="AD8" i="73"/>
  <c r="M2" i="73"/>
  <c r="R2" i="73"/>
  <c r="N8" i="73"/>
  <c r="S11" i="73"/>
  <c r="AA12" i="73"/>
  <c r="X9" i="73"/>
  <c r="P6" i="73"/>
  <c r="J3" i="73"/>
  <c r="Z6" i="73"/>
  <c r="Y2" i="73"/>
  <c r="AD11" i="73"/>
  <c r="Q12" i="73"/>
  <c r="Z5" i="73"/>
  <c r="S3" i="73"/>
  <c r="AC8" i="73"/>
  <c r="W8" i="73"/>
  <c r="R7" i="73"/>
  <c r="Y9" i="73"/>
  <c r="AF6" i="73"/>
  <c r="X3" i="73"/>
  <c r="O3" i="73"/>
  <c r="AD6" i="73"/>
  <c r="AE2" i="73"/>
  <c r="AA3" i="73"/>
  <c r="AB9" i="73"/>
  <c r="W13" i="73"/>
  <c r="AE7" i="73"/>
  <c r="P11" i="73"/>
  <c r="AC10" i="73"/>
  <c r="Z4" i="73"/>
  <c r="AE13" i="73"/>
  <c r="AE9" i="73"/>
  <c r="W11" i="73"/>
  <c r="N3" i="73"/>
  <c r="H6" i="73"/>
  <c r="Q2" i="73"/>
  <c r="X7" i="73"/>
  <c r="Y8" i="73"/>
  <c r="V3" i="73"/>
  <c r="N11" i="73"/>
  <c r="M12" i="73"/>
  <c r="X12" i="73"/>
  <c r="T7" i="73"/>
  <c r="O12" i="73"/>
  <c r="Q11" i="73"/>
  <c r="L11" i="73"/>
  <c r="T11" i="73"/>
  <c r="X11" i="73"/>
  <c r="Y4" i="73"/>
  <c r="AF2" i="73"/>
  <c r="O9" i="73"/>
  <c r="AD3" i="73"/>
  <c r="R10" i="73"/>
  <c r="S12" i="73"/>
  <c r="AB2" i="73"/>
  <c r="K7" i="73"/>
  <c r="W2" i="73"/>
  <c r="P5" i="73"/>
  <c r="Q7" i="73"/>
  <c r="AA8" i="73"/>
  <c r="R11" i="73"/>
  <c r="H12" i="73"/>
  <c r="AF8" i="73"/>
  <c r="L2" i="73"/>
  <c r="J5" i="73"/>
  <c r="I7" i="73"/>
  <c r="V2" i="73"/>
  <c r="Q3" i="73"/>
  <c r="J7" i="73"/>
  <c r="Y7" i="73"/>
  <c r="P13" i="73"/>
  <c r="R5" i="73"/>
  <c r="AD4" i="73"/>
  <c r="AB13" i="73"/>
  <c r="I9" i="73"/>
  <c r="U13" i="73"/>
  <c r="O4" i="73"/>
  <c r="AE11" i="73"/>
  <c r="R12" i="73"/>
  <c r="P9" i="73"/>
  <c r="AF4" i="73"/>
  <c r="K12" i="73"/>
  <c r="AE10" i="73"/>
  <c r="AA6" i="73"/>
  <c r="W12" i="73"/>
  <c r="I3" i="73"/>
  <c r="U12" i="73"/>
  <c r="AA11" i="73"/>
  <c r="AA4" i="73"/>
  <c r="AB6" i="73"/>
  <c r="AE8" i="73"/>
  <c r="Z7" i="73"/>
  <c r="N9" i="73"/>
  <c r="L8" i="73"/>
  <c r="AC7" i="73"/>
  <c r="Y13" i="73"/>
  <c r="P7" i="73"/>
  <c r="T5" i="73"/>
  <c r="AB5" i="73"/>
  <c r="AC13" i="73"/>
  <c r="N7" i="73"/>
  <c r="P10" i="73"/>
  <c r="M3" i="73"/>
  <c r="AF12" i="73"/>
  <c r="X4" i="73"/>
  <c r="J10" i="73"/>
  <c r="W4" i="73"/>
  <c r="Q10" i="73"/>
  <c r="N5" i="73"/>
  <c r="M10" i="73"/>
  <c r="W5" i="73"/>
  <c r="K5" i="73"/>
  <c r="L5" i="73"/>
  <c r="S10" i="73"/>
  <c r="I10" i="73"/>
  <c r="AF13" i="73"/>
  <c r="AF11" i="73"/>
  <c r="AA13" i="73"/>
  <c r="AD10" i="73"/>
  <c r="L3" i="73"/>
  <c r="H8" i="73"/>
  <c r="AE6" i="73"/>
  <c r="H15" i="73" l="1"/>
  <c r="AA15" i="73"/>
  <c r="AC15" i="73"/>
  <c r="Q15" i="73"/>
  <c r="AB15" i="73"/>
  <c r="X15" i="73"/>
  <c r="AE15" i="73"/>
  <c r="S15" i="73"/>
  <c r="Z15" i="73"/>
  <c r="P15" i="73"/>
  <c r="U15" i="73"/>
  <c r="Y15" i="73"/>
  <c r="AF15" i="73"/>
  <c r="AD15" i="73"/>
  <c r="O15" i="73"/>
  <c r="T15" i="73"/>
  <c r="J15" i="73"/>
  <c r="R15" i="73"/>
  <c r="M15" i="73"/>
  <c r="V15" i="73"/>
  <c r="L15" i="73"/>
  <c r="I15" i="73"/>
  <c r="N15" i="73"/>
  <c r="K15" i="73"/>
  <c r="W15" i="73"/>
</calcChain>
</file>

<file path=xl/sharedStrings.xml><?xml version="1.0" encoding="utf-8"?>
<sst xmlns="http://schemas.openxmlformats.org/spreadsheetml/2006/main" count="3831" uniqueCount="130">
  <si>
    <t>Montage</t>
  </si>
  <si>
    <t>Ligo</t>
  </si>
  <si>
    <t>类型</t>
  </si>
  <si>
    <t>节点数</t>
  </si>
  <si>
    <t>资源可得率</t>
  </si>
  <si>
    <t>实验次数</t>
    <phoneticPr fontId="1" type="noConversion"/>
  </si>
  <si>
    <t>1次</t>
    <phoneticPr fontId="1" type="noConversion"/>
  </si>
  <si>
    <t>2次</t>
    <phoneticPr fontId="1" type="noConversion"/>
  </si>
  <si>
    <t>最小值</t>
    <phoneticPr fontId="1" type="noConversion"/>
  </si>
  <si>
    <t>第1组</t>
    <phoneticPr fontId="1" type="noConversion"/>
  </si>
  <si>
    <t>第2组</t>
    <phoneticPr fontId="1" type="noConversion"/>
  </si>
  <si>
    <t>第3组</t>
  </si>
  <si>
    <t>第4组</t>
  </si>
  <si>
    <t>第5组</t>
  </si>
  <si>
    <t>第6组</t>
  </si>
  <si>
    <t>第7组</t>
  </si>
  <si>
    <t>第8组</t>
  </si>
  <si>
    <t>第9组</t>
  </si>
  <si>
    <t>第10组</t>
  </si>
  <si>
    <t>第11组</t>
  </si>
  <si>
    <t>第12组</t>
  </si>
  <si>
    <t>第13组</t>
  </si>
  <si>
    <t>第14组</t>
  </si>
  <si>
    <t>第15组</t>
  </si>
  <si>
    <t>第16组</t>
  </si>
  <si>
    <t>第17组</t>
  </si>
  <si>
    <t>第18组</t>
  </si>
  <si>
    <t>第19组</t>
  </si>
  <si>
    <t>第20组</t>
  </si>
  <si>
    <t>第21组</t>
  </si>
  <si>
    <t>第22组</t>
  </si>
  <si>
    <t>第23组</t>
  </si>
  <si>
    <t>第24组</t>
  </si>
  <si>
    <t>第25组</t>
  </si>
  <si>
    <t>4次</t>
  </si>
  <si>
    <t>5次</t>
  </si>
  <si>
    <t>Epigenomics</t>
  </si>
  <si>
    <t>所有数据最小值</t>
    <phoneticPr fontId="1" type="noConversion"/>
  </si>
  <si>
    <t>求和</t>
    <phoneticPr fontId="1" type="noConversion"/>
  </si>
  <si>
    <t>正交表</t>
    <phoneticPr fontId="1" type="noConversion"/>
  </si>
  <si>
    <t>组数</t>
    <phoneticPr fontId="1" type="noConversion"/>
  </si>
  <si>
    <t>（Xk平方）</t>
    <phoneticPr fontId="1" type="noConversion"/>
  </si>
  <si>
    <t>第1组</t>
    <phoneticPr fontId="1" type="noConversion"/>
  </si>
  <si>
    <t>第2组</t>
    <phoneticPr fontId="1" type="noConversion"/>
  </si>
  <si>
    <r>
      <t>第3组</t>
    </r>
    <r>
      <rPr>
        <sz val="12"/>
        <color rgb="FFFF0000"/>
        <rFont val="等线"/>
        <family val="2"/>
      </rPr>
      <t/>
    </r>
  </si>
  <si>
    <r>
      <t>第4组</t>
    </r>
    <r>
      <rPr>
        <sz val="12"/>
        <color rgb="FFFF0000"/>
        <rFont val="等线"/>
        <family val="2"/>
      </rPr>
      <t/>
    </r>
  </si>
  <si>
    <r>
      <t>第5组</t>
    </r>
    <r>
      <rPr>
        <sz val="12"/>
        <color rgb="FFFF0000"/>
        <rFont val="等线"/>
        <family val="2"/>
      </rPr>
      <t/>
    </r>
  </si>
  <si>
    <r>
      <t>第6组</t>
    </r>
    <r>
      <rPr>
        <sz val="12"/>
        <color rgb="FFFF0000"/>
        <rFont val="等线"/>
        <family val="2"/>
      </rPr>
      <t/>
    </r>
  </si>
  <si>
    <r>
      <t>第7组</t>
    </r>
    <r>
      <rPr>
        <sz val="12"/>
        <color rgb="FFFF0000"/>
        <rFont val="等线"/>
        <family val="2"/>
      </rPr>
      <t/>
    </r>
  </si>
  <si>
    <r>
      <t>第8组</t>
    </r>
    <r>
      <rPr>
        <sz val="12"/>
        <color rgb="FFFF0000"/>
        <rFont val="等线"/>
        <family val="2"/>
      </rPr>
      <t/>
    </r>
  </si>
  <si>
    <t>本次实验数据</t>
    <phoneticPr fontId="1" type="noConversion"/>
  </si>
  <si>
    <r>
      <t>第9组</t>
    </r>
    <r>
      <rPr>
        <sz val="12"/>
        <color rgb="FFFF0000"/>
        <rFont val="等线"/>
        <family val="2"/>
      </rPr>
      <t/>
    </r>
  </si>
  <si>
    <r>
      <t>第10组</t>
    </r>
    <r>
      <rPr>
        <sz val="12"/>
        <color rgb="FFFF0000"/>
        <rFont val="等线"/>
        <family val="2"/>
      </rPr>
      <t/>
    </r>
  </si>
  <si>
    <r>
      <t>第11组</t>
    </r>
    <r>
      <rPr>
        <sz val="12"/>
        <color rgb="FFFF0000"/>
        <rFont val="等线"/>
        <family val="2"/>
      </rPr>
      <t/>
    </r>
  </si>
  <si>
    <r>
      <t>第12组</t>
    </r>
    <r>
      <rPr>
        <sz val="12"/>
        <color rgb="FFFF0000"/>
        <rFont val="等线"/>
        <family val="2"/>
      </rPr>
      <t/>
    </r>
  </si>
  <si>
    <r>
      <t>第13组</t>
    </r>
    <r>
      <rPr>
        <sz val="12"/>
        <color rgb="FFFF0000"/>
        <rFont val="等线"/>
        <family val="2"/>
      </rPr>
      <t/>
    </r>
  </si>
  <si>
    <r>
      <t>第14组</t>
    </r>
    <r>
      <rPr>
        <sz val="12"/>
        <color rgb="FFFF0000"/>
        <rFont val="等线"/>
        <family val="2"/>
      </rPr>
      <t/>
    </r>
    <phoneticPr fontId="1" type="noConversion"/>
  </si>
  <si>
    <r>
      <t>第15组</t>
    </r>
    <r>
      <rPr>
        <sz val="12"/>
        <color rgb="FFFF0000"/>
        <rFont val="等线"/>
        <family val="2"/>
      </rPr>
      <t/>
    </r>
  </si>
  <si>
    <r>
      <t>第16组</t>
    </r>
    <r>
      <rPr>
        <sz val="12"/>
        <color rgb="FFFF0000"/>
        <rFont val="等线"/>
        <family val="2"/>
      </rPr>
      <t/>
    </r>
  </si>
  <si>
    <r>
      <t>第17组</t>
    </r>
    <r>
      <rPr>
        <sz val="12"/>
        <color rgb="FFFF0000"/>
        <rFont val="等线"/>
        <family val="2"/>
      </rPr>
      <t/>
    </r>
  </si>
  <si>
    <r>
      <t>第18组</t>
    </r>
    <r>
      <rPr>
        <sz val="12"/>
        <color rgb="FFFF0000"/>
        <rFont val="等线"/>
        <family val="2"/>
      </rPr>
      <t/>
    </r>
  </si>
  <si>
    <r>
      <t>第19组</t>
    </r>
    <r>
      <rPr>
        <sz val="12"/>
        <color rgb="FFFF0000"/>
        <rFont val="等线"/>
        <family val="2"/>
      </rPr>
      <t/>
    </r>
  </si>
  <si>
    <r>
      <t>第20组</t>
    </r>
    <r>
      <rPr>
        <sz val="12"/>
        <color rgb="FFFF0000"/>
        <rFont val="等线"/>
        <family val="2"/>
      </rPr>
      <t/>
    </r>
  </si>
  <si>
    <r>
      <t>第21组</t>
    </r>
    <r>
      <rPr>
        <sz val="12"/>
        <color rgb="FFFF0000"/>
        <rFont val="等线"/>
        <family val="2"/>
      </rPr>
      <t/>
    </r>
  </si>
  <si>
    <r>
      <t>第22组</t>
    </r>
    <r>
      <rPr>
        <sz val="12"/>
        <color rgb="FFFF0000"/>
        <rFont val="等线"/>
        <family val="2"/>
      </rPr>
      <t/>
    </r>
  </si>
  <si>
    <r>
      <t>第23组</t>
    </r>
    <r>
      <rPr>
        <sz val="12"/>
        <color rgb="FFFF0000"/>
        <rFont val="等线"/>
        <family val="2"/>
      </rPr>
      <t/>
    </r>
  </si>
  <si>
    <r>
      <t>第24组</t>
    </r>
    <r>
      <rPr>
        <sz val="12"/>
        <color rgb="FFFF0000"/>
        <rFont val="等线"/>
        <family val="2"/>
      </rPr>
      <t/>
    </r>
  </si>
  <si>
    <r>
      <t>第25组</t>
    </r>
    <r>
      <rPr>
        <sz val="12"/>
        <color rgb="FFFF0000"/>
        <rFont val="等线"/>
        <family val="2"/>
      </rPr>
      <t/>
    </r>
  </si>
  <si>
    <t>层次</t>
    <phoneticPr fontId="1" type="noConversion"/>
  </si>
  <si>
    <r>
      <t>Qt</t>
    </r>
    <r>
      <rPr>
        <sz val="11"/>
        <color theme="1"/>
        <rFont val="宋体"/>
        <family val="3"/>
        <charset val="134"/>
      </rPr>
      <t>试验结果平方和</t>
    </r>
    <phoneticPr fontId="1" type="noConversion"/>
  </si>
  <si>
    <t>P=T方/实验次数</t>
  </si>
  <si>
    <t>总离差平方和St=Qt-P</t>
    <phoneticPr fontId="1" type="noConversion"/>
  </si>
  <si>
    <t>St</t>
    <phoneticPr fontId="1" type="noConversion"/>
  </si>
  <si>
    <t>离差平方和Sa=Qa-P</t>
    <phoneticPr fontId="1" type="noConversion"/>
  </si>
  <si>
    <t>离方</t>
    <phoneticPr fontId="1" type="noConversion"/>
  </si>
  <si>
    <t>均方=离方/自由度，自由度水平数-1</t>
    <phoneticPr fontId="1" type="noConversion"/>
  </si>
  <si>
    <t>均方</t>
    <phoneticPr fontId="1" type="noConversion"/>
  </si>
  <si>
    <t>F值=均方/误差列均方</t>
    <phoneticPr fontId="1" type="noConversion"/>
  </si>
  <si>
    <t>F值</t>
    <phoneticPr fontId="1" type="noConversion"/>
  </si>
  <si>
    <t>极差=最大减最小/8，每水平8次试验，误差列每水平4次试验</t>
    <phoneticPr fontId="1" type="noConversion"/>
  </si>
  <si>
    <t>极差</t>
    <phoneticPr fontId="1" type="noConversion"/>
  </si>
  <si>
    <r>
      <t>F</t>
    </r>
    <r>
      <rPr>
        <vertAlign val="subscript"/>
        <sz val="11"/>
        <color theme="1"/>
        <rFont val="等线"/>
        <family val="3"/>
        <charset val="134"/>
        <scheme val="minor"/>
      </rPr>
      <t>0.9</t>
    </r>
    <r>
      <rPr>
        <sz val="11"/>
        <color theme="1"/>
        <rFont val="等线"/>
        <family val="2"/>
        <scheme val="minor"/>
      </rPr>
      <t>(3,7)=3.07</t>
    </r>
    <phoneticPr fontId="1" type="noConversion"/>
  </si>
  <si>
    <r>
      <t>F</t>
    </r>
    <r>
      <rPr>
        <vertAlign val="subscript"/>
        <sz val="11"/>
        <color theme="1"/>
        <rFont val="等线"/>
        <family val="3"/>
        <charset val="134"/>
        <scheme val="minor"/>
      </rPr>
      <t>0.95</t>
    </r>
    <r>
      <rPr>
        <sz val="11"/>
        <color theme="1"/>
        <rFont val="等线"/>
        <family val="2"/>
        <scheme val="minor"/>
      </rPr>
      <t>(3,7)=4.35</t>
    </r>
    <phoneticPr fontId="1" type="noConversion"/>
  </si>
  <si>
    <r>
      <rPr>
        <sz val="12"/>
        <color rgb="FFFF0000"/>
        <rFont val="等线"/>
        <family val="2"/>
      </rPr>
      <t>第</t>
    </r>
    <r>
      <rPr>
        <sz val="12"/>
        <color rgb="FFFF0000"/>
        <rFont val="Times New Roman"/>
        <family val="1"/>
      </rPr>
      <t>1</t>
    </r>
    <r>
      <rPr>
        <sz val="12"/>
        <color rgb="FFFF0000"/>
        <rFont val="等线"/>
        <family val="2"/>
      </rPr>
      <t>组</t>
    </r>
    <phoneticPr fontId="1" type="noConversion"/>
  </si>
  <si>
    <r>
      <rPr>
        <sz val="12"/>
        <color rgb="FFFF0000"/>
        <rFont val="等线"/>
        <family val="2"/>
      </rPr>
      <t>第</t>
    </r>
    <r>
      <rPr>
        <sz val="12"/>
        <color rgb="FFFF0000"/>
        <rFont val="Times New Roman"/>
        <family val="1"/>
      </rPr>
      <t>2</t>
    </r>
    <r>
      <rPr>
        <sz val="12"/>
        <color rgb="FFFF0000"/>
        <rFont val="等线"/>
        <family val="2"/>
      </rPr>
      <t>组</t>
    </r>
    <phoneticPr fontId="1" type="noConversion"/>
  </si>
  <si>
    <r>
      <rPr>
        <sz val="12"/>
        <color rgb="FFFF0000"/>
        <rFont val="等线"/>
        <family val="2"/>
      </rPr>
      <t>第</t>
    </r>
    <r>
      <rPr>
        <sz val="12"/>
        <color rgb="FFFF0000"/>
        <rFont val="Times New Roman"/>
        <family val="1"/>
      </rPr>
      <t>3组</t>
    </r>
    <r>
      <rPr>
        <sz val="12"/>
        <color rgb="FFFF0000"/>
        <rFont val="等线"/>
        <family val="2"/>
      </rPr>
      <t/>
    </r>
  </si>
  <si>
    <r>
      <rPr>
        <sz val="12"/>
        <color rgb="FFFF0000"/>
        <rFont val="等线"/>
        <family val="2"/>
      </rPr>
      <t>第</t>
    </r>
    <r>
      <rPr>
        <sz val="12"/>
        <color rgb="FFFF0000"/>
        <rFont val="Times New Roman"/>
        <family val="1"/>
      </rPr>
      <t>4组</t>
    </r>
    <r>
      <rPr>
        <sz val="12"/>
        <color rgb="FFFF0000"/>
        <rFont val="等线"/>
        <family val="2"/>
      </rPr>
      <t/>
    </r>
  </si>
  <si>
    <r>
      <rPr>
        <sz val="12"/>
        <color rgb="FFFF0000"/>
        <rFont val="等线"/>
        <family val="2"/>
      </rPr>
      <t>第</t>
    </r>
    <r>
      <rPr>
        <sz val="12"/>
        <color rgb="FFFF0000"/>
        <rFont val="Times New Roman"/>
        <family val="1"/>
      </rPr>
      <t>5组</t>
    </r>
    <r>
      <rPr>
        <sz val="12"/>
        <color rgb="FFFF0000"/>
        <rFont val="等线"/>
        <family val="2"/>
      </rPr>
      <t/>
    </r>
  </si>
  <si>
    <r>
      <rPr>
        <sz val="12"/>
        <color rgb="FFFF0000"/>
        <rFont val="等线"/>
        <family val="2"/>
      </rPr>
      <t>第</t>
    </r>
    <r>
      <rPr>
        <sz val="12"/>
        <color rgb="FFFF0000"/>
        <rFont val="Times New Roman"/>
        <family val="1"/>
      </rPr>
      <t>6组</t>
    </r>
    <r>
      <rPr>
        <sz val="12"/>
        <color rgb="FFFF0000"/>
        <rFont val="等线"/>
        <family val="2"/>
      </rPr>
      <t/>
    </r>
  </si>
  <si>
    <r>
      <rPr>
        <sz val="12"/>
        <color rgb="FFFF0000"/>
        <rFont val="等线"/>
        <family val="2"/>
      </rPr>
      <t>第</t>
    </r>
    <r>
      <rPr>
        <sz val="12"/>
        <color rgb="FFFF0000"/>
        <rFont val="Times New Roman"/>
        <family val="1"/>
      </rPr>
      <t>7组</t>
    </r>
    <r>
      <rPr>
        <sz val="12"/>
        <color rgb="FFFF0000"/>
        <rFont val="等线"/>
        <family val="2"/>
      </rPr>
      <t/>
    </r>
  </si>
  <si>
    <r>
      <rPr>
        <sz val="12"/>
        <color rgb="FFFF0000"/>
        <rFont val="等线"/>
        <family val="2"/>
      </rPr>
      <t>第</t>
    </r>
    <r>
      <rPr>
        <sz val="12"/>
        <color rgb="FFFF0000"/>
        <rFont val="Times New Roman"/>
        <family val="1"/>
      </rPr>
      <t>8组</t>
    </r>
    <r>
      <rPr>
        <sz val="12"/>
        <color rgb="FFFF0000"/>
        <rFont val="等线"/>
        <family val="2"/>
      </rPr>
      <t/>
    </r>
  </si>
  <si>
    <r>
      <rPr>
        <sz val="12"/>
        <color rgb="FFFF0000"/>
        <rFont val="等线"/>
        <family val="2"/>
      </rPr>
      <t>第</t>
    </r>
    <r>
      <rPr>
        <sz val="12"/>
        <color rgb="FFFF0000"/>
        <rFont val="Times New Roman"/>
        <family val="1"/>
      </rPr>
      <t>9组</t>
    </r>
    <r>
      <rPr>
        <sz val="12"/>
        <color rgb="FFFF0000"/>
        <rFont val="等线"/>
        <family val="2"/>
      </rPr>
      <t/>
    </r>
  </si>
  <si>
    <r>
      <rPr>
        <sz val="12"/>
        <color rgb="FFFF0000"/>
        <rFont val="等线"/>
        <family val="2"/>
      </rPr>
      <t>第</t>
    </r>
    <r>
      <rPr>
        <sz val="12"/>
        <color rgb="FFFF0000"/>
        <rFont val="Times New Roman"/>
        <family val="1"/>
      </rPr>
      <t>10组</t>
    </r>
    <r>
      <rPr>
        <sz val="12"/>
        <color rgb="FFFF0000"/>
        <rFont val="等线"/>
        <family val="2"/>
      </rPr>
      <t/>
    </r>
  </si>
  <si>
    <r>
      <rPr>
        <sz val="12"/>
        <color rgb="FFFF0000"/>
        <rFont val="等线"/>
        <family val="2"/>
      </rPr>
      <t>第</t>
    </r>
    <r>
      <rPr>
        <sz val="12"/>
        <color rgb="FFFF0000"/>
        <rFont val="Times New Roman"/>
        <family val="1"/>
      </rPr>
      <t>11组</t>
    </r>
    <r>
      <rPr>
        <sz val="12"/>
        <color rgb="FFFF0000"/>
        <rFont val="等线"/>
        <family val="2"/>
      </rPr>
      <t/>
    </r>
  </si>
  <si>
    <r>
      <rPr>
        <sz val="12"/>
        <color rgb="FFFF0000"/>
        <rFont val="等线"/>
        <family val="2"/>
      </rPr>
      <t>第</t>
    </r>
    <r>
      <rPr>
        <sz val="12"/>
        <color rgb="FFFF0000"/>
        <rFont val="Times New Roman"/>
        <family val="1"/>
      </rPr>
      <t>12组</t>
    </r>
    <r>
      <rPr>
        <sz val="12"/>
        <color rgb="FFFF0000"/>
        <rFont val="等线"/>
        <family val="2"/>
      </rPr>
      <t/>
    </r>
  </si>
  <si>
    <r>
      <rPr>
        <sz val="12"/>
        <color rgb="FFFF0000"/>
        <rFont val="等线"/>
        <family val="2"/>
      </rPr>
      <t>第</t>
    </r>
    <r>
      <rPr>
        <sz val="12"/>
        <color rgb="FFFF0000"/>
        <rFont val="Times New Roman"/>
        <family val="1"/>
      </rPr>
      <t>13组</t>
    </r>
    <r>
      <rPr>
        <sz val="12"/>
        <color rgb="FFFF0000"/>
        <rFont val="等线"/>
        <family val="2"/>
      </rPr>
      <t/>
    </r>
  </si>
  <si>
    <r>
      <rPr>
        <sz val="12"/>
        <color rgb="FFFF0000"/>
        <rFont val="等线"/>
        <family val="2"/>
      </rPr>
      <t>第</t>
    </r>
    <r>
      <rPr>
        <sz val="12"/>
        <color rgb="FFFF0000"/>
        <rFont val="Times New Roman"/>
        <family val="1"/>
      </rPr>
      <t>14</t>
    </r>
    <r>
      <rPr>
        <sz val="12"/>
        <color rgb="FFFF0000"/>
        <rFont val="宋体"/>
        <family val="3"/>
        <charset val="134"/>
      </rPr>
      <t>组</t>
    </r>
    <r>
      <rPr>
        <sz val="12"/>
        <color rgb="FFFF0000"/>
        <rFont val="等线"/>
        <family val="2"/>
      </rPr>
      <t/>
    </r>
    <phoneticPr fontId="1" type="noConversion"/>
  </si>
  <si>
    <r>
      <rPr>
        <sz val="12"/>
        <color rgb="FFFF0000"/>
        <rFont val="等线"/>
        <family val="2"/>
      </rPr>
      <t>第</t>
    </r>
    <r>
      <rPr>
        <sz val="12"/>
        <color rgb="FFFF0000"/>
        <rFont val="Times New Roman"/>
        <family val="1"/>
      </rPr>
      <t>15组</t>
    </r>
    <r>
      <rPr>
        <sz val="12"/>
        <color rgb="FFFF0000"/>
        <rFont val="等线"/>
        <family val="2"/>
      </rPr>
      <t/>
    </r>
  </si>
  <si>
    <r>
      <rPr>
        <sz val="12"/>
        <color rgb="FFFF0000"/>
        <rFont val="等线"/>
        <family val="2"/>
      </rPr>
      <t>第</t>
    </r>
    <r>
      <rPr>
        <sz val="12"/>
        <color rgb="FFFF0000"/>
        <rFont val="Times New Roman"/>
        <family val="1"/>
      </rPr>
      <t>16组</t>
    </r>
    <r>
      <rPr>
        <sz val="12"/>
        <color rgb="FFFF0000"/>
        <rFont val="等线"/>
        <family val="2"/>
      </rPr>
      <t/>
    </r>
  </si>
  <si>
    <r>
      <rPr>
        <sz val="12"/>
        <color rgb="FFFF0000"/>
        <rFont val="等线"/>
        <family val="2"/>
      </rPr>
      <t>第</t>
    </r>
    <r>
      <rPr>
        <sz val="12"/>
        <color rgb="FFFF0000"/>
        <rFont val="Times New Roman"/>
        <family val="1"/>
      </rPr>
      <t>17组</t>
    </r>
    <r>
      <rPr>
        <sz val="12"/>
        <color rgb="FFFF0000"/>
        <rFont val="等线"/>
        <family val="2"/>
      </rPr>
      <t/>
    </r>
  </si>
  <si>
    <r>
      <rPr>
        <sz val="12"/>
        <color rgb="FFFF0000"/>
        <rFont val="等线"/>
        <family val="2"/>
      </rPr>
      <t>第</t>
    </r>
    <r>
      <rPr>
        <sz val="12"/>
        <color rgb="FFFF0000"/>
        <rFont val="Times New Roman"/>
        <family val="1"/>
      </rPr>
      <t>18组</t>
    </r>
    <r>
      <rPr>
        <sz val="12"/>
        <color rgb="FFFF0000"/>
        <rFont val="等线"/>
        <family val="2"/>
      </rPr>
      <t/>
    </r>
  </si>
  <si>
    <r>
      <rPr>
        <sz val="12"/>
        <color rgb="FFFF0000"/>
        <rFont val="等线"/>
        <family val="2"/>
      </rPr>
      <t>第</t>
    </r>
    <r>
      <rPr>
        <sz val="12"/>
        <color rgb="FFFF0000"/>
        <rFont val="Times New Roman"/>
        <family val="1"/>
      </rPr>
      <t>19组</t>
    </r>
    <r>
      <rPr>
        <sz val="12"/>
        <color rgb="FFFF0000"/>
        <rFont val="等线"/>
        <family val="2"/>
      </rPr>
      <t/>
    </r>
  </si>
  <si>
    <r>
      <rPr>
        <sz val="12"/>
        <color rgb="FFFF0000"/>
        <rFont val="等线"/>
        <family val="2"/>
      </rPr>
      <t>第</t>
    </r>
    <r>
      <rPr>
        <sz val="12"/>
        <color rgb="FFFF0000"/>
        <rFont val="Times New Roman"/>
        <family val="1"/>
      </rPr>
      <t>20组</t>
    </r>
    <r>
      <rPr>
        <sz val="12"/>
        <color rgb="FFFF0000"/>
        <rFont val="等线"/>
        <family val="2"/>
      </rPr>
      <t/>
    </r>
  </si>
  <si>
    <r>
      <rPr>
        <sz val="12"/>
        <color rgb="FFFF0000"/>
        <rFont val="等线"/>
        <family val="2"/>
      </rPr>
      <t>第</t>
    </r>
    <r>
      <rPr>
        <sz val="12"/>
        <color rgb="FFFF0000"/>
        <rFont val="Times New Roman"/>
        <family val="1"/>
      </rPr>
      <t>21组</t>
    </r>
    <r>
      <rPr>
        <sz val="12"/>
        <color rgb="FFFF0000"/>
        <rFont val="等线"/>
        <family val="2"/>
      </rPr>
      <t/>
    </r>
  </si>
  <si>
    <r>
      <rPr>
        <sz val="12"/>
        <color rgb="FFFF0000"/>
        <rFont val="等线"/>
        <family val="2"/>
      </rPr>
      <t>第</t>
    </r>
    <r>
      <rPr>
        <sz val="12"/>
        <color rgb="FFFF0000"/>
        <rFont val="Times New Roman"/>
        <family val="1"/>
      </rPr>
      <t>22组</t>
    </r>
    <r>
      <rPr>
        <sz val="12"/>
        <color rgb="FFFF0000"/>
        <rFont val="等线"/>
        <family val="2"/>
      </rPr>
      <t/>
    </r>
  </si>
  <si>
    <r>
      <rPr>
        <sz val="12"/>
        <color rgb="FFFF0000"/>
        <rFont val="等线"/>
        <family val="2"/>
      </rPr>
      <t>第</t>
    </r>
    <r>
      <rPr>
        <sz val="12"/>
        <color rgb="FFFF0000"/>
        <rFont val="Times New Roman"/>
        <family val="1"/>
      </rPr>
      <t>23组</t>
    </r>
    <r>
      <rPr>
        <sz val="12"/>
        <color rgb="FFFF0000"/>
        <rFont val="等线"/>
        <family val="2"/>
      </rPr>
      <t/>
    </r>
  </si>
  <si>
    <r>
      <rPr>
        <sz val="12"/>
        <color rgb="FFFF0000"/>
        <rFont val="等线"/>
        <family val="2"/>
      </rPr>
      <t>第</t>
    </r>
    <r>
      <rPr>
        <sz val="12"/>
        <color rgb="FFFF0000"/>
        <rFont val="Times New Roman"/>
        <family val="1"/>
      </rPr>
      <t>24组</t>
    </r>
    <r>
      <rPr>
        <sz val="12"/>
        <color rgb="FFFF0000"/>
        <rFont val="等线"/>
        <family val="2"/>
      </rPr>
      <t/>
    </r>
  </si>
  <si>
    <r>
      <rPr>
        <sz val="12"/>
        <color rgb="FFFF0000"/>
        <rFont val="等线"/>
        <family val="2"/>
      </rPr>
      <t>第</t>
    </r>
    <r>
      <rPr>
        <sz val="12"/>
        <color rgb="FFFF0000"/>
        <rFont val="Times New Roman"/>
        <family val="1"/>
      </rPr>
      <t>25组</t>
    </r>
    <r>
      <rPr>
        <sz val="12"/>
        <color rgb="FFFF0000"/>
        <rFont val="等线"/>
        <family val="2"/>
      </rPr>
      <t/>
    </r>
  </si>
  <si>
    <t>CyberShake</t>
  </si>
  <si>
    <t>3次</t>
  </si>
  <si>
    <t>6次</t>
  </si>
  <si>
    <t>7次</t>
  </si>
  <si>
    <t>8次</t>
  </si>
  <si>
    <t>9次</t>
  </si>
  <si>
    <t>10次</t>
  </si>
  <si>
    <t>求和</t>
    <phoneticPr fontId="1" type="noConversion"/>
  </si>
  <si>
    <t>sum</t>
    <phoneticPr fontId="1" type="noConversion"/>
  </si>
  <si>
    <t>种群规模系数</t>
    <phoneticPr fontId="1" type="noConversion"/>
  </si>
  <si>
    <t>精英率</t>
    <phoneticPr fontId="10" type="noConversion"/>
  </si>
  <si>
    <t>改进率</t>
    <phoneticPr fontId="1" type="noConversion"/>
  </si>
  <si>
    <t>种群规模系数</t>
  </si>
  <si>
    <t>精英率</t>
  </si>
  <si>
    <t>改进率</t>
  </si>
  <si>
    <t>第一阶段运行比例系数</t>
  </si>
  <si>
    <t>第一阶段运行比例系数</t>
    <phoneticPr fontId="1" type="noConversion"/>
  </si>
  <si>
    <t>概率模型更新速率theta1</t>
    <phoneticPr fontId="1" type="noConversion"/>
  </si>
  <si>
    <t>概率模型更新速率theta2</t>
    <phoneticPr fontId="1" type="noConversion"/>
  </si>
  <si>
    <t>概率模型更新速率theta1</t>
    <phoneticPr fontId="1" type="noConversion"/>
  </si>
  <si>
    <t>概率模型更新速率theta2</t>
    <phoneticPr fontId="1" type="noConversion"/>
  </si>
  <si>
    <r>
      <t>arv</t>
    </r>
    <r>
      <rPr>
        <i/>
        <vertAlign val="subscript"/>
        <sz val="11"/>
        <color theme="1"/>
        <rFont val="Times New Roman"/>
        <family val="1"/>
      </rPr>
      <t>i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</si>
</sst>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 &quot;¥&quot;* #,##0.00_ ;_ &quot;¥&quot;* \-#,##0.00_ ;_ &quot;¥&quot;* &quot;-&quot;??_ ;_ @_ "/>
    <numFmt numFmtId="176" formatCode="0.00000_ "/>
    <numFmt numFmtId="177" formatCode="0.0000000_ "/>
    <numFmt numFmtId="178" formatCode="0.0000000_);[Red]\(0.0000000\)"/>
    <numFmt numFmtId="179" formatCode="0.0_ "/>
    <numFmt numFmtId="180" formatCode="0.00_ "/>
    <numFmt numFmtId="181" formatCode="0.000_ "/>
    <numFmt numFmtId="182" formatCode="0.000000_ "/>
  </numFmts>
  <fonts count="2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仿宋"/>
      <family val="3"/>
      <charset val="134"/>
    </font>
    <font>
      <sz val="11"/>
      <color theme="1"/>
      <name val="Times New Roman"/>
      <family val="1"/>
    </font>
    <font>
      <sz val="11"/>
      <color theme="1"/>
      <name val="楷体"/>
      <family val="3"/>
      <charset val="134"/>
    </font>
    <font>
      <sz val="11"/>
      <color theme="1"/>
      <name val="等线"/>
      <family val="3"/>
      <charset val="134"/>
      <scheme val="minor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rgb="FFFF0000"/>
      <name val="宋体"/>
      <family val="3"/>
      <charset val="134"/>
    </font>
    <font>
      <sz val="12"/>
      <color rgb="FFFF0000"/>
      <name val="等线"/>
      <family val="2"/>
    </font>
    <font>
      <sz val="9"/>
      <name val="等线"/>
      <family val="2"/>
      <charset val="134"/>
      <scheme val="minor"/>
    </font>
    <font>
      <sz val="11"/>
      <color rgb="FFFF0000"/>
      <name val="Times New Roman"/>
      <family val="1"/>
    </font>
    <font>
      <sz val="11"/>
      <name val="宋体"/>
      <family val="3"/>
      <charset val="134"/>
    </font>
    <font>
      <sz val="11"/>
      <color rgb="FF00B050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theme="0"/>
      <name val="仿宋"/>
      <family val="3"/>
      <charset val="134"/>
    </font>
    <font>
      <sz val="11"/>
      <color theme="1"/>
      <name val="宋体"/>
      <family val="3"/>
      <charset val="134"/>
    </font>
    <font>
      <sz val="11"/>
      <color theme="0"/>
      <name val="Times New Roman"/>
      <family val="1"/>
    </font>
    <font>
      <vertAlign val="subscript"/>
      <sz val="11"/>
      <color theme="1"/>
      <name val="等线"/>
      <family val="3"/>
      <charset val="134"/>
      <scheme val="minor"/>
    </font>
    <font>
      <sz val="12"/>
      <color rgb="FFFF0000"/>
      <name val="Times New Roman"/>
      <family val="2"/>
    </font>
    <font>
      <sz val="11"/>
      <name val="等线"/>
      <family val="2"/>
      <scheme val="minor"/>
    </font>
    <font>
      <sz val="11"/>
      <color rgb="FFFF0000"/>
      <name val="宋体"/>
      <family val="1"/>
      <charset val="134"/>
    </font>
    <font>
      <sz val="12"/>
      <color rgb="FFFF0000"/>
      <name val="宋体"/>
      <family val="1"/>
      <charset val="134"/>
    </font>
    <font>
      <i/>
      <sz val="11"/>
      <color theme="1"/>
      <name val="Times New Roman"/>
      <family val="1"/>
    </font>
    <font>
      <i/>
      <vertAlign val="subscript"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 tint="0.39994506668294322"/>
      </left>
      <right style="thin">
        <color theme="6" tint="0.39994506668294322"/>
      </right>
      <top style="thin">
        <color theme="6" tint="0.39994506668294322"/>
      </top>
      <bottom style="thin">
        <color theme="6" tint="0.39994506668294322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177" fontId="0" fillId="0" borderId="0" xfId="0" applyNumberFormat="1"/>
    <xf numFmtId="0" fontId="2" fillId="0" borderId="0" xfId="0" applyFont="1" applyAlignment="1">
      <alignment horizontal="center" vertical="center"/>
    </xf>
    <xf numFmtId="176" fontId="0" fillId="0" borderId="0" xfId="0" applyNumberFormat="1"/>
    <xf numFmtId="0" fontId="0" fillId="0" borderId="0" xfId="0" applyAlignment="1">
      <alignment horizontal="center"/>
    </xf>
    <xf numFmtId="0" fontId="5" fillId="0" borderId="0" xfId="0" applyFont="1"/>
    <xf numFmtId="0" fontId="6" fillId="0" borderId="1" xfId="0" applyFont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wrapText="1"/>
    </xf>
    <xf numFmtId="0" fontId="3" fillId="0" borderId="0" xfId="0" applyFont="1" applyAlignment="1">
      <alignment horizontal="center" vertical="center"/>
    </xf>
    <xf numFmtId="178" fontId="0" fillId="0" borderId="0" xfId="0" applyNumberFormat="1"/>
    <xf numFmtId="179" fontId="3" fillId="0" borderId="0" xfId="0" applyNumberFormat="1" applyFont="1" applyAlignment="1">
      <alignment horizontal="center" vertical="center"/>
    </xf>
    <xf numFmtId="0" fontId="7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44" fontId="12" fillId="3" borderId="0" xfId="0" applyNumberFormat="1" applyFont="1" applyFill="1" applyBorder="1" applyAlignment="1">
      <alignment horizontal="center" vertical="center"/>
    </xf>
    <xf numFmtId="44" fontId="13" fillId="0" borderId="0" xfId="0" applyNumberFormat="1" applyFont="1" applyBorder="1" applyAlignment="1">
      <alignment horizontal="center" vertical="center"/>
    </xf>
    <xf numFmtId="44" fontId="3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/>
    </xf>
    <xf numFmtId="0" fontId="15" fillId="2" borderId="5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177" fontId="3" fillId="3" borderId="2" xfId="0" applyNumberFormat="1" applyFont="1" applyFill="1" applyBorder="1" applyAlignment="1">
      <alignment horizontal="center" vertical="center"/>
    </xf>
    <xf numFmtId="177" fontId="17" fillId="2" borderId="5" xfId="0" applyNumberFormat="1" applyFont="1" applyFill="1" applyBorder="1"/>
    <xf numFmtId="0" fontId="0" fillId="2" borderId="0" xfId="0" applyFill="1" applyAlignment="1">
      <alignment horizontal="center"/>
    </xf>
    <xf numFmtId="177" fontId="17" fillId="2" borderId="5" xfId="0" applyNumberFormat="1" applyFont="1" applyFill="1" applyBorder="1" applyAlignment="1">
      <alignment horizontal="center" vertical="center"/>
    </xf>
    <xf numFmtId="0" fontId="0" fillId="4" borderId="0" xfId="0" applyFill="1"/>
    <xf numFmtId="180" fontId="13" fillId="0" borderId="0" xfId="0" applyNumberFormat="1" applyFont="1" applyBorder="1" applyAlignment="1">
      <alignment horizontal="center" vertical="center"/>
    </xf>
    <xf numFmtId="180" fontId="3" fillId="0" borderId="0" xfId="0" applyNumberFormat="1" applyFont="1" applyBorder="1" applyAlignment="1">
      <alignment horizontal="center" vertical="center"/>
    </xf>
    <xf numFmtId="180" fontId="11" fillId="0" borderId="0" xfId="0" applyNumberFormat="1" applyFont="1" applyBorder="1" applyAlignment="1">
      <alignment horizontal="center" vertical="center"/>
    </xf>
    <xf numFmtId="0" fontId="0" fillId="0" borderId="0" xfId="0" applyNumberFormat="1"/>
    <xf numFmtId="0" fontId="7" fillId="0" borderId="0" xfId="0" applyFont="1" applyFill="1" applyBorder="1" applyAlignment="1">
      <alignment horizontal="center" vertical="center" wrapText="1"/>
    </xf>
    <xf numFmtId="0" fontId="3" fillId="2" borderId="8" xfId="0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80" fontId="3" fillId="2" borderId="8" xfId="0" applyNumberFormat="1" applyFont="1" applyFill="1" applyBorder="1" applyAlignment="1">
      <alignment horizontal="center" vertical="center"/>
    </xf>
    <xf numFmtId="181" fontId="3" fillId="2" borderId="8" xfId="0" applyNumberFormat="1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180" fontId="3" fillId="0" borderId="0" xfId="0" applyNumberFormat="1" applyFont="1" applyAlignment="1">
      <alignment horizontal="center" vertical="center"/>
    </xf>
    <xf numFmtId="49" fontId="0" fillId="0" borderId="0" xfId="0" applyNumberFormat="1"/>
    <xf numFmtId="182" fontId="0" fillId="0" borderId="0" xfId="0" applyNumberFormat="1"/>
    <xf numFmtId="182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177" fontId="3" fillId="4" borderId="0" xfId="0" applyNumberFormat="1" applyFont="1" applyFill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20" fillId="0" borderId="0" xfId="0" applyFont="1"/>
    <xf numFmtId="180" fontId="21" fillId="0" borderId="0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23" fillId="3" borderId="0" xfId="0" applyFont="1" applyFill="1" applyAlignment="1">
      <alignment horizontal="center" vertical="center"/>
    </xf>
  </cellXfs>
  <cellStyles count="1">
    <cellStyle name="常规" xfId="0" builtinId="0"/>
  </cellStyles>
  <dxfs count="3"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2"/>
  <sheetViews>
    <sheetView zoomScale="70" zoomScaleNormal="70" workbookViewId="0">
      <selection activeCell="J39" sqref="J39"/>
    </sheetView>
  </sheetViews>
  <sheetFormatPr defaultRowHeight="14.25" x14ac:dyDescent="0.2"/>
  <cols>
    <col min="1" max="1" width="3.125" style="57" customWidth="1"/>
    <col min="2" max="8" width="3.125" customWidth="1"/>
    <col min="12" max="12" width="33.25" customWidth="1"/>
    <col min="13" max="13" width="9" style="47"/>
    <col min="14" max="14" width="9" customWidth="1"/>
  </cols>
  <sheetData>
    <row r="1" spans="1:38" ht="16.5" thickBot="1" x14ac:dyDescent="0.25">
      <c r="A1" s="19">
        <v>1</v>
      </c>
      <c r="B1" s="19">
        <v>1</v>
      </c>
      <c r="C1" s="19">
        <v>1</v>
      </c>
      <c r="D1" s="19">
        <v>1</v>
      </c>
      <c r="E1" s="19">
        <v>1</v>
      </c>
      <c r="F1" s="19">
        <v>1</v>
      </c>
      <c r="G1" s="19"/>
      <c r="H1" s="19"/>
      <c r="L1" s="10"/>
      <c r="M1" s="11">
        <v>1</v>
      </c>
      <c r="N1" s="12">
        <v>2</v>
      </c>
      <c r="O1" s="12">
        <v>3</v>
      </c>
      <c r="P1" s="12">
        <v>4</v>
      </c>
      <c r="Q1" s="12">
        <v>5</v>
      </c>
      <c r="S1" s="44"/>
      <c r="T1" s="45"/>
      <c r="U1" s="45"/>
      <c r="V1" s="45"/>
      <c r="W1" s="45"/>
    </row>
    <row r="2" spans="1:38" ht="16.5" thickBot="1" x14ac:dyDescent="0.25">
      <c r="A2" s="19">
        <v>1</v>
      </c>
      <c r="B2" s="19">
        <v>2</v>
      </c>
      <c r="C2" s="19">
        <v>3</v>
      </c>
      <c r="D2" s="19">
        <v>4</v>
      </c>
      <c r="E2" s="19">
        <v>5</v>
      </c>
      <c r="F2" s="19">
        <v>2</v>
      </c>
      <c r="G2" s="19"/>
      <c r="H2" s="19"/>
      <c r="L2" s="24" t="s">
        <v>117</v>
      </c>
      <c r="M2" s="17">
        <v>1</v>
      </c>
      <c r="N2" s="18">
        <v>1.5</v>
      </c>
      <c r="O2" s="18">
        <v>2</v>
      </c>
      <c r="P2" s="23">
        <v>2.5</v>
      </c>
      <c r="Q2" s="18">
        <v>3</v>
      </c>
      <c r="S2" s="46"/>
      <c r="T2" s="45"/>
      <c r="U2" s="45"/>
      <c r="V2" s="45"/>
      <c r="W2" s="45"/>
    </row>
    <row r="3" spans="1:38" ht="16.5" thickBot="1" x14ac:dyDescent="0.25">
      <c r="A3" s="19">
        <v>1</v>
      </c>
      <c r="B3" s="19">
        <v>3</v>
      </c>
      <c r="C3" s="19">
        <v>5</v>
      </c>
      <c r="D3" s="19">
        <v>2</v>
      </c>
      <c r="E3" s="19">
        <v>4</v>
      </c>
      <c r="F3" s="19">
        <v>3</v>
      </c>
      <c r="G3" s="19"/>
      <c r="H3" s="19"/>
      <c r="L3" s="24" t="s">
        <v>125</v>
      </c>
      <c r="M3" s="22">
        <v>0.1</v>
      </c>
      <c r="N3" s="23">
        <v>0.15</v>
      </c>
      <c r="O3" s="23">
        <v>0.2</v>
      </c>
      <c r="P3" s="23">
        <v>0.25</v>
      </c>
      <c r="Q3" s="23">
        <v>0.3</v>
      </c>
      <c r="S3" s="46"/>
      <c r="T3" s="45"/>
      <c r="U3" s="45"/>
      <c r="V3" s="45"/>
      <c r="W3" s="45"/>
    </row>
    <row r="4" spans="1:38" ht="16.5" thickBot="1" x14ac:dyDescent="0.25">
      <c r="A4" s="19">
        <v>1</v>
      </c>
      <c r="B4" s="19">
        <v>4</v>
      </c>
      <c r="C4" s="19">
        <v>2</v>
      </c>
      <c r="D4" s="19">
        <v>5</v>
      </c>
      <c r="E4" s="19">
        <v>3</v>
      </c>
      <c r="F4" s="19">
        <v>4</v>
      </c>
      <c r="G4" s="19"/>
      <c r="H4" s="19"/>
      <c r="L4" s="24" t="s">
        <v>126</v>
      </c>
      <c r="M4" s="22">
        <v>0.1</v>
      </c>
      <c r="N4" s="23">
        <v>0.15</v>
      </c>
      <c r="O4" s="23">
        <v>0.2</v>
      </c>
      <c r="P4" s="23">
        <v>0.25</v>
      </c>
      <c r="Q4" s="23">
        <v>0.3</v>
      </c>
      <c r="R4" s="44"/>
      <c r="S4" s="45"/>
      <c r="T4" s="45"/>
      <c r="U4" s="45"/>
      <c r="V4" s="44"/>
      <c r="W4" s="45"/>
    </row>
    <row r="5" spans="1:38" ht="16.5" thickBot="1" x14ac:dyDescent="0.25">
      <c r="A5" s="19">
        <v>1</v>
      </c>
      <c r="B5" s="19">
        <v>5</v>
      </c>
      <c r="C5" s="19">
        <v>4</v>
      </c>
      <c r="D5" s="19">
        <v>3</v>
      </c>
      <c r="E5" s="19">
        <v>2</v>
      </c>
      <c r="F5" s="19">
        <v>5</v>
      </c>
      <c r="G5" s="19"/>
      <c r="H5" s="19"/>
      <c r="L5" s="24" t="s">
        <v>118</v>
      </c>
      <c r="M5" s="22">
        <v>2.5000000000000001E-2</v>
      </c>
      <c r="N5" s="23">
        <v>0.05</v>
      </c>
      <c r="O5" s="23">
        <v>7.4999999999999997E-2</v>
      </c>
      <c r="P5" s="23">
        <v>0.1</v>
      </c>
      <c r="Q5" s="23">
        <v>0.125</v>
      </c>
      <c r="R5" s="46"/>
      <c r="S5" s="45"/>
      <c r="T5" s="45"/>
      <c r="U5" s="45"/>
      <c r="V5" s="46"/>
      <c r="W5" s="45"/>
    </row>
    <row r="6" spans="1:38" ht="16.5" thickBot="1" x14ac:dyDescent="0.25">
      <c r="A6" s="19">
        <v>2</v>
      </c>
      <c r="B6" s="19">
        <v>1</v>
      </c>
      <c r="C6" s="19">
        <v>5</v>
      </c>
      <c r="D6" s="19">
        <v>4</v>
      </c>
      <c r="E6" s="19">
        <v>3</v>
      </c>
      <c r="F6" s="19">
        <v>5</v>
      </c>
      <c r="G6" s="19"/>
      <c r="H6" s="19"/>
      <c r="L6" s="24" t="s">
        <v>119</v>
      </c>
      <c r="M6" s="22">
        <v>0.1</v>
      </c>
      <c r="N6" s="23">
        <v>0.15</v>
      </c>
      <c r="O6" s="23">
        <v>0.2</v>
      </c>
      <c r="P6" s="23">
        <v>0.25</v>
      </c>
      <c r="Q6" s="23">
        <v>0.3</v>
      </c>
      <c r="R6" s="44"/>
      <c r="S6" s="45"/>
      <c r="T6" s="45"/>
      <c r="U6" s="45"/>
      <c r="V6" s="44"/>
      <c r="W6" s="45"/>
    </row>
    <row r="7" spans="1:38" ht="16.5" thickBot="1" x14ac:dyDescent="0.25">
      <c r="A7" s="19">
        <v>2</v>
      </c>
      <c r="B7" s="19">
        <v>2</v>
      </c>
      <c r="C7" s="19">
        <v>2</v>
      </c>
      <c r="D7" s="19">
        <v>2</v>
      </c>
      <c r="E7" s="19">
        <v>2</v>
      </c>
      <c r="F7" s="19">
        <v>1</v>
      </c>
      <c r="G7" s="19"/>
      <c r="H7" s="19"/>
      <c r="L7" s="72" t="s">
        <v>124</v>
      </c>
      <c r="M7" s="22">
        <v>0.6</v>
      </c>
      <c r="N7" s="23">
        <v>0.65</v>
      </c>
      <c r="O7" s="23">
        <v>0.7</v>
      </c>
      <c r="P7" s="23">
        <v>0.75</v>
      </c>
      <c r="Q7" s="23">
        <v>0.8</v>
      </c>
      <c r="R7" s="69"/>
      <c r="S7" s="45"/>
      <c r="T7" s="45"/>
      <c r="U7" s="45"/>
      <c r="V7" s="46"/>
      <c r="W7" s="45"/>
    </row>
    <row r="8" spans="1:38" ht="15.75" x14ac:dyDescent="0.2">
      <c r="A8" s="19">
        <v>2</v>
      </c>
      <c r="B8" s="19">
        <v>3</v>
      </c>
      <c r="C8" s="19">
        <v>4</v>
      </c>
      <c r="D8" s="19">
        <v>5</v>
      </c>
      <c r="E8" s="19">
        <v>1</v>
      </c>
      <c r="F8" s="19">
        <v>2</v>
      </c>
      <c r="G8" s="19"/>
      <c r="H8" s="19"/>
      <c r="M8"/>
      <c r="S8" s="46"/>
      <c r="T8" s="45"/>
      <c r="U8" s="45"/>
      <c r="V8" s="45"/>
      <c r="W8" s="45"/>
    </row>
    <row r="9" spans="1:38" ht="15.75" x14ac:dyDescent="0.2">
      <c r="A9" s="19">
        <v>2</v>
      </c>
      <c r="B9" s="19">
        <v>4</v>
      </c>
      <c r="C9" s="19">
        <v>1</v>
      </c>
      <c r="D9" s="19">
        <v>3</v>
      </c>
      <c r="E9" s="19">
        <v>5</v>
      </c>
      <c r="F9" s="19">
        <v>3</v>
      </c>
      <c r="G9" s="19"/>
      <c r="H9" s="19"/>
      <c r="M9"/>
      <c r="S9" s="46"/>
      <c r="T9" s="45"/>
      <c r="U9" s="45"/>
      <c r="V9" s="45"/>
      <c r="W9" s="45"/>
    </row>
    <row r="10" spans="1:38" ht="15.75" x14ac:dyDescent="0.2">
      <c r="A10" s="19">
        <v>2</v>
      </c>
      <c r="B10" s="19">
        <v>5</v>
      </c>
      <c r="C10" s="19">
        <v>3</v>
      </c>
      <c r="D10" s="19">
        <v>1</v>
      </c>
      <c r="E10" s="19">
        <v>4</v>
      </c>
      <c r="F10" s="19">
        <v>4</v>
      </c>
      <c r="G10" s="19"/>
      <c r="H10" s="19"/>
    </row>
    <row r="11" spans="1:38" ht="15.75" x14ac:dyDescent="0.2">
      <c r="A11" s="19">
        <v>3</v>
      </c>
      <c r="B11" s="19">
        <v>1</v>
      </c>
      <c r="C11" s="19">
        <v>4</v>
      </c>
      <c r="D11" s="19">
        <v>2</v>
      </c>
      <c r="E11" s="19">
        <v>5</v>
      </c>
      <c r="F11" s="19">
        <v>4</v>
      </c>
      <c r="G11" s="19"/>
      <c r="H11" s="19"/>
      <c r="L11" s="48" t="s">
        <v>83</v>
      </c>
      <c r="M11" s="49">
        <f>HLOOKUP(A1,$M$1:$Q$7,2)</f>
        <v>1</v>
      </c>
      <c r="N11" s="50">
        <f>HLOOKUP(B1,$M$1:$Q$7,3)</f>
        <v>0.1</v>
      </c>
      <c r="O11" s="50">
        <f>HLOOKUP(C1,$M$1:$Q$7,4)</f>
        <v>0.1</v>
      </c>
      <c r="P11" s="51">
        <f>HLOOKUP(D1,$M$1:$Q$7,5)</f>
        <v>2.5000000000000001E-2</v>
      </c>
      <c r="Q11" s="52">
        <f>HLOOKUP(E1,$M$1:$Q$7,6)</f>
        <v>0.1</v>
      </c>
      <c r="R11" s="50">
        <f>HLOOKUP(F1,$M$1:$Q$7,7)</f>
        <v>0.6</v>
      </c>
      <c r="S11" s="14"/>
      <c r="T11" s="14"/>
      <c r="V11" t="str">
        <f>M11&amp;" "&amp;N11&amp;" "&amp;O11&amp;" "&amp;P11&amp;" "&amp;Q11&amp;" "&amp;R11&amp;" "</f>
        <v xml:space="preserve">1 0.1 0.1 0.025 0.1 0.6 </v>
      </c>
      <c r="Z11">
        <v>1</v>
      </c>
      <c r="AA11">
        <v>0.1</v>
      </c>
      <c r="AB11">
        <v>0.1</v>
      </c>
      <c r="AC11">
        <v>2.5000000000000001E-2</v>
      </c>
      <c r="AD11">
        <v>0.1</v>
      </c>
      <c r="AE11">
        <v>0.6</v>
      </c>
      <c r="AG11">
        <f>M11-Z11</f>
        <v>0</v>
      </c>
      <c r="AH11">
        <f t="shared" ref="AH11:AL11" si="0">N11-AA11</f>
        <v>0</v>
      </c>
      <c r="AI11">
        <f t="shared" si="0"/>
        <v>0</v>
      </c>
      <c r="AJ11">
        <f t="shared" si="0"/>
        <v>0</v>
      </c>
      <c r="AK11">
        <f t="shared" si="0"/>
        <v>0</v>
      </c>
      <c r="AL11">
        <f t="shared" si="0"/>
        <v>0</v>
      </c>
    </row>
    <row r="12" spans="1:38" ht="15.75" x14ac:dyDescent="0.2">
      <c r="A12" s="19">
        <v>3</v>
      </c>
      <c r="B12" s="19">
        <v>2</v>
      </c>
      <c r="C12" s="19">
        <v>1</v>
      </c>
      <c r="D12" s="19">
        <v>5</v>
      </c>
      <c r="E12" s="19">
        <v>4</v>
      </c>
      <c r="F12" s="19">
        <v>5</v>
      </c>
      <c r="G12" s="19"/>
      <c r="H12" s="19"/>
      <c r="L12" s="48" t="s">
        <v>84</v>
      </c>
      <c r="M12" s="49">
        <f t="shared" ref="M12:M35" si="1">HLOOKUP(A2,$M$1:$Q$7,2)</f>
        <v>1</v>
      </c>
      <c r="N12" s="50">
        <f t="shared" ref="N12:N35" si="2">HLOOKUP(B2,$M$1:$Q$7,3)</f>
        <v>0.15</v>
      </c>
      <c r="O12" s="50">
        <f t="shared" ref="O12:O35" si="3">HLOOKUP(C2,$M$1:$Q$7,4)</f>
        <v>0.2</v>
      </c>
      <c r="P12" s="51">
        <f t="shared" ref="P12:P35" si="4">HLOOKUP(D2,$M$1:$Q$7,5)</f>
        <v>0.1</v>
      </c>
      <c r="Q12" s="52">
        <f t="shared" ref="Q12:Q35" si="5">HLOOKUP(E2,$M$1:$Q$7,6)</f>
        <v>0.3</v>
      </c>
      <c r="R12" s="50">
        <f t="shared" ref="R12:R35" si="6">HLOOKUP(F2,$M$1:$Q$7,7)</f>
        <v>0.65</v>
      </c>
      <c r="S12" s="14"/>
      <c r="T12" s="14"/>
      <c r="V12" t="str">
        <f t="shared" ref="V12:V35" si="7">M12&amp;" "&amp;N12&amp;" "&amp;O12&amp;" "&amp;P12&amp;" "&amp;Q12&amp;" "&amp;R12&amp;" "</f>
        <v xml:space="preserve">1 0.15 0.2 0.1 0.3 0.65 </v>
      </c>
      <c r="Z12">
        <v>1</v>
      </c>
      <c r="AA12">
        <v>0.15</v>
      </c>
      <c r="AB12">
        <v>0.2</v>
      </c>
      <c r="AC12">
        <v>0.1</v>
      </c>
      <c r="AD12">
        <v>0.3</v>
      </c>
      <c r="AE12">
        <v>0.65</v>
      </c>
      <c r="AG12">
        <f t="shared" ref="AG12:AG35" si="8">M12-Z12</f>
        <v>0</v>
      </c>
      <c r="AH12">
        <f t="shared" ref="AH12:AH35" si="9">N12-AA12</f>
        <v>0</v>
      </c>
      <c r="AI12">
        <f t="shared" ref="AI12:AI35" si="10">O12-AB12</f>
        <v>0</v>
      </c>
      <c r="AJ12">
        <f t="shared" ref="AJ12:AJ35" si="11">P12-AC12</f>
        <v>0</v>
      </c>
      <c r="AK12">
        <f t="shared" ref="AK12:AK35" si="12">Q12-AD12</f>
        <v>0</v>
      </c>
      <c r="AL12">
        <f t="shared" ref="AL12:AL35" si="13">R12-AE12</f>
        <v>0</v>
      </c>
    </row>
    <row r="13" spans="1:38" ht="15.75" x14ac:dyDescent="0.2">
      <c r="A13" s="19">
        <v>3</v>
      </c>
      <c r="B13" s="19">
        <v>3</v>
      </c>
      <c r="C13" s="19">
        <v>3</v>
      </c>
      <c r="D13" s="19">
        <v>3</v>
      </c>
      <c r="E13" s="19">
        <v>3</v>
      </c>
      <c r="F13" s="19">
        <v>1</v>
      </c>
      <c r="G13" s="19"/>
      <c r="H13" s="19"/>
      <c r="L13" s="48" t="s">
        <v>85</v>
      </c>
      <c r="M13" s="49">
        <f t="shared" si="1"/>
        <v>1</v>
      </c>
      <c r="N13" s="50">
        <f t="shared" si="2"/>
        <v>0.2</v>
      </c>
      <c r="O13" s="50">
        <f t="shared" si="3"/>
        <v>0.3</v>
      </c>
      <c r="P13" s="51">
        <f t="shared" si="4"/>
        <v>0.05</v>
      </c>
      <c r="Q13" s="52">
        <f t="shared" si="5"/>
        <v>0.25</v>
      </c>
      <c r="R13" s="50">
        <f t="shared" si="6"/>
        <v>0.7</v>
      </c>
      <c r="S13" s="14"/>
      <c r="T13" s="14"/>
      <c r="V13" t="str">
        <f t="shared" si="7"/>
        <v xml:space="preserve">1 0.2 0.3 0.05 0.25 0.7 </v>
      </c>
      <c r="Z13">
        <v>1</v>
      </c>
      <c r="AA13">
        <v>0.2</v>
      </c>
      <c r="AB13">
        <v>0.3</v>
      </c>
      <c r="AC13">
        <v>0.05</v>
      </c>
      <c r="AD13">
        <v>0.25</v>
      </c>
      <c r="AE13">
        <v>0.7</v>
      </c>
      <c r="AG13">
        <f t="shared" si="8"/>
        <v>0</v>
      </c>
      <c r="AH13">
        <f t="shared" si="9"/>
        <v>0</v>
      </c>
      <c r="AI13">
        <f t="shared" si="10"/>
        <v>0</v>
      </c>
      <c r="AJ13">
        <f t="shared" si="11"/>
        <v>0</v>
      </c>
      <c r="AK13">
        <f t="shared" si="12"/>
        <v>0</v>
      </c>
      <c r="AL13">
        <f t="shared" si="13"/>
        <v>0</v>
      </c>
    </row>
    <row r="14" spans="1:38" ht="15.75" x14ac:dyDescent="0.2">
      <c r="A14" s="19">
        <v>3</v>
      </c>
      <c r="B14" s="19">
        <v>4</v>
      </c>
      <c r="C14" s="19">
        <v>5</v>
      </c>
      <c r="D14" s="19">
        <v>1</v>
      </c>
      <c r="E14" s="19">
        <v>2</v>
      </c>
      <c r="F14" s="19">
        <v>2</v>
      </c>
      <c r="G14" s="19"/>
      <c r="H14" s="19"/>
      <c r="L14" s="48" t="s">
        <v>86</v>
      </c>
      <c r="M14" s="49">
        <f t="shared" si="1"/>
        <v>1</v>
      </c>
      <c r="N14" s="50">
        <f t="shared" si="2"/>
        <v>0.25</v>
      </c>
      <c r="O14" s="50">
        <f t="shared" si="3"/>
        <v>0.15</v>
      </c>
      <c r="P14" s="51">
        <f t="shared" si="4"/>
        <v>0.125</v>
      </c>
      <c r="Q14" s="52">
        <f t="shared" si="5"/>
        <v>0.2</v>
      </c>
      <c r="R14" s="50">
        <f t="shared" si="6"/>
        <v>0.75</v>
      </c>
      <c r="S14" s="14"/>
      <c r="T14" s="14"/>
      <c r="V14" t="str">
        <f t="shared" si="7"/>
        <v xml:space="preserve">1 0.25 0.15 0.125 0.2 0.75 </v>
      </c>
      <c r="Z14">
        <v>1</v>
      </c>
      <c r="AA14">
        <v>0.25</v>
      </c>
      <c r="AB14">
        <v>0.15</v>
      </c>
      <c r="AC14">
        <v>0.125</v>
      </c>
      <c r="AD14">
        <v>0.2</v>
      </c>
      <c r="AE14">
        <v>0.75</v>
      </c>
      <c r="AG14">
        <f t="shared" si="8"/>
        <v>0</v>
      </c>
      <c r="AH14">
        <f t="shared" si="9"/>
        <v>0</v>
      </c>
      <c r="AI14">
        <f t="shared" si="10"/>
        <v>0</v>
      </c>
      <c r="AJ14">
        <f t="shared" si="11"/>
        <v>0</v>
      </c>
      <c r="AK14">
        <f t="shared" si="12"/>
        <v>0</v>
      </c>
      <c r="AL14">
        <f t="shared" si="13"/>
        <v>0</v>
      </c>
    </row>
    <row r="15" spans="1:38" ht="15.75" x14ac:dyDescent="0.2">
      <c r="A15" s="19">
        <v>3</v>
      </c>
      <c r="B15" s="19">
        <v>5</v>
      </c>
      <c r="C15" s="19">
        <v>2</v>
      </c>
      <c r="D15" s="19">
        <v>4</v>
      </c>
      <c r="E15" s="19">
        <v>1</v>
      </c>
      <c r="F15" s="19">
        <v>3</v>
      </c>
      <c r="G15" s="19"/>
      <c r="H15" s="19"/>
      <c r="L15" s="48" t="s">
        <v>87</v>
      </c>
      <c r="M15" s="49">
        <f t="shared" si="1"/>
        <v>1</v>
      </c>
      <c r="N15" s="50">
        <f t="shared" si="2"/>
        <v>0.3</v>
      </c>
      <c r="O15" s="50">
        <f t="shared" si="3"/>
        <v>0.25</v>
      </c>
      <c r="P15" s="51">
        <f t="shared" si="4"/>
        <v>7.4999999999999997E-2</v>
      </c>
      <c r="Q15" s="52">
        <f t="shared" si="5"/>
        <v>0.15</v>
      </c>
      <c r="R15" s="50">
        <f t="shared" si="6"/>
        <v>0.8</v>
      </c>
      <c r="S15" s="14"/>
      <c r="T15" s="14"/>
      <c r="V15" t="str">
        <f t="shared" si="7"/>
        <v xml:space="preserve">1 0.3 0.25 0.075 0.15 0.8 </v>
      </c>
      <c r="Z15" s="43">
        <v>1</v>
      </c>
      <c r="AA15" s="43">
        <v>0.3</v>
      </c>
      <c r="AB15" s="43">
        <v>0.25</v>
      </c>
      <c r="AC15" s="43">
        <v>7.4999999999999997E-2</v>
      </c>
      <c r="AD15" s="43">
        <v>0.15</v>
      </c>
      <c r="AE15" s="43">
        <v>0.8</v>
      </c>
      <c r="AG15">
        <f t="shared" si="8"/>
        <v>0</v>
      </c>
      <c r="AH15">
        <f t="shared" si="9"/>
        <v>0</v>
      </c>
      <c r="AI15">
        <f t="shared" si="10"/>
        <v>0</v>
      </c>
      <c r="AJ15">
        <f t="shared" si="11"/>
        <v>0</v>
      </c>
      <c r="AK15">
        <f t="shared" si="12"/>
        <v>0</v>
      </c>
      <c r="AL15">
        <f t="shared" si="13"/>
        <v>0</v>
      </c>
    </row>
    <row r="16" spans="1:38" ht="15.75" x14ac:dyDescent="0.2">
      <c r="A16" s="19">
        <v>4</v>
      </c>
      <c r="B16" s="19">
        <v>1</v>
      </c>
      <c r="C16" s="19">
        <v>3</v>
      </c>
      <c r="D16" s="19">
        <v>5</v>
      </c>
      <c r="E16" s="19">
        <v>2</v>
      </c>
      <c r="F16" s="19">
        <v>3</v>
      </c>
      <c r="G16" s="19"/>
      <c r="H16" s="19"/>
      <c r="L16" s="48" t="s">
        <v>88</v>
      </c>
      <c r="M16" s="49">
        <f t="shared" si="1"/>
        <v>1.5</v>
      </c>
      <c r="N16" s="50">
        <f t="shared" si="2"/>
        <v>0.1</v>
      </c>
      <c r="O16" s="50">
        <f t="shared" si="3"/>
        <v>0.3</v>
      </c>
      <c r="P16" s="51">
        <f t="shared" si="4"/>
        <v>0.1</v>
      </c>
      <c r="Q16" s="52">
        <f t="shared" si="5"/>
        <v>0.2</v>
      </c>
      <c r="R16" s="50">
        <f t="shared" si="6"/>
        <v>0.8</v>
      </c>
      <c r="S16" s="14"/>
      <c r="T16" s="14"/>
      <c r="V16" t="str">
        <f t="shared" si="7"/>
        <v xml:space="preserve">1.5 0.1 0.3 0.1 0.2 0.8 </v>
      </c>
      <c r="Z16">
        <v>1.5</v>
      </c>
      <c r="AA16">
        <v>0.1</v>
      </c>
      <c r="AB16">
        <v>0.3</v>
      </c>
      <c r="AC16">
        <v>0.1</v>
      </c>
      <c r="AD16">
        <v>0.2</v>
      </c>
      <c r="AE16">
        <v>0.8</v>
      </c>
      <c r="AG16">
        <f t="shared" si="8"/>
        <v>0</v>
      </c>
      <c r="AH16">
        <f t="shared" si="9"/>
        <v>0</v>
      </c>
      <c r="AI16">
        <f t="shared" si="10"/>
        <v>0</v>
      </c>
      <c r="AJ16">
        <f t="shared" si="11"/>
        <v>0</v>
      </c>
      <c r="AK16">
        <f t="shared" si="12"/>
        <v>0</v>
      </c>
      <c r="AL16">
        <f t="shared" si="13"/>
        <v>0</v>
      </c>
    </row>
    <row r="17" spans="1:38" ht="15.75" x14ac:dyDescent="0.2">
      <c r="A17" s="19">
        <v>4</v>
      </c>
      <c r="B17" s="19">
        <v>2</v>
      </c>
      <c r="C17" s="19">
        <v>5</v>
      </c>
      <c r="D17" s="19">
        <v>3</v>
      </c>
      <c r="E17" s="19">
        <v>1</v>
      </c>
      <c r="F17" s="19">
        <v>4</v>
      </c>
      <c r="G17" s="19"/>
      <c r="H17" s="19"/>
      <c r="L17" s="48" t="s">
        <v>89</v>
      </c>
      <c r="M17" s="49">
        <f t="shared" si="1"/>
        <v>1.5</v>
      </c>
      <c r="N17" s="50">
        <f t="shared" si="2"/>
        <v>0.15</v>
      </c>
      <c r="O17" s="50">
        <f t="shared" si="3"/>
        <v>0.15</v>
      </c>
      <c r="P17" s="51">
        <f t="shared" si="4"/>
        <v>0.05</v>
      </c>
      <c r="Q17" s="52">
        <f t="shared" si="5"/>
        <v>0.15</v>
      </c>
      <c r="R17" s="50">
        <f t="shared" si="6"/>
        <v>0.6</v>
      </c>
      <c r="S17" s="14"/>
      <c r="T17" s="14"/>
      <c r="V17" t="str">
        <f t="shared" si="7"/>
        <v xml:space="preserve">1.5 0.15 0.15 0.05 0.15 0.6 </v>
      </c>
      <c r="Z17" s="43">
        <v>1.5</v>
      </c>
      <c r="AA17" s="43">
        <v>0.15</v>
      </c>
      <c r="AB17" s="43">
        <v>0.15</v>
      </c>
      <c r="AC17" s="43">
        <v>0.05</v>
      </c>
      <c r="AD17" s="43">
        <v>0.15</v>
      </c>
      <c r="AE17" s="43">
        <v>0.6</v>
      </c>
      <c r="AG17">
        <f t="shared" si="8"/>
        <v>0</v>
      </c>
      <c r="AH17">
        <f t="shared" si="9"/>
        <v>0</v>
      </c>
      <c r="AI17">
        <f t="shared" si="10"/>
        <v>0</v>
      </c>
      <c r="AJ17">
        <f t="shared" si="11"/>
        <v>0</v>
      </c>
      <c r="AK17">
        <f t="shared" si="12"/>
        <v>0</v>
      </c>
      <c r="AL17">
        <f t="shared" si="13"/>
        <v>0</v>
      </c>
    </row>
    <row r="18" spans="1:38" ht="15.75" x14ac:dyDescent="0.2">
      <c r="A18" s="19">
        <v>4</v>
      </c>
      <c r="B18" s="19">
        <v>3</v>
      </c>
      <c r="C18" s="19">
        <v>2</v>
      </c>
      <c r="D18" s="19">
        <v>1</v>
      </c>
      <c r="E18" s="19">
        <v>5</v>
      </c>
      <c r="F18" s="19">
        <v>5</v>
      </c>
      <c r="G18" s="19"/>
      <c r="H18" s="19"/>
      <c r="L18" s="48" t="s">
        <v>90</v>
      </c>
      <c r="M18" s="49">
        <f t="shared" si="1"/>
        <v>1.5</v>
      </c>
      <c r="N18" s="50">
        <f t="shared" si="2"/>
        <v>0.2</v>
      </c>
      <c r="O18" s="50">
        <f t="shared" si="3"/>
        <v>0.25</v>
      </c>
      <c r="P18" s="51">
        <f t="shared" si="4"/>
        <v>0.125</v>
      </c>
      <c r="Q18" s="52">
        <f t="shared" si="5"/>
        <v>0.1</v>
      </c>
      <c r="R18" s="50">
        <f t="shared" si="6"/>
        <v>0.65</v>
      </c>
      <c r="S18" s="14"/>
      <c r="T18" s="14"/>
      <c r="V18" t="str">
        <f t="shared" si="7"/>
        <v xml:space="preserve">1.5 0.2 0.25 0.125 0.1 0.65 </v>
      </c>
      <c r="Z18">
        <v>1.5</v>
      </c>
      <c r="AA18">
        <v>0.2</v>
      </c>
      <c r="AB18">
        <v>0.25</v>
      </c>
      <c r="AC18">
        <v>0.125</v>
      </c>
      <c r="AD18">
        <v>0.1</v>
      </c>
      <c r="AE18">
        <v>0.65</v>
      </c>
      <c r="AG18">
        <f t="shared" si="8"/>
        <v>0</v>
      </c>
      <c r="AH18">
        <f t="shared" si="9"/>
        <v>0</v>
      </c>
      <c r="AI18">
        <f t="shared" si="10"/>
        <v>0</v>
      </c>
      <c r="AJ18">
        <f t="shared" si="11"/>
        <v>0</v>
      </c>
      <c r="AK18">
        <f t="shared" si="12"/>
        <v>0</v>
      </c>
      <c r="AL18">
        <f t="shared" si="13"/>
        <v>0</v>
      </c>
    </row>
    <row r="19" spans="1:38" ht="15.75" x14ac:dyDescent="0.2">
      <c r="A19" s="19">
        <v>4</v>
      </c>
      <c r="B19" s="19">
        <v>4</v>
      </c>
      <c r="C19" s="19">
        <v>4</v>
      </c>
      <c r="D19" s="19">
        <v>4</v>
      </c>
      <c r="E19" s="19">
        <v>4</v>
      </c>
      <c r="F19" s="19">
        <v>1</v>
      </c>
      <c r="G19" s="19"/>
      <c r="H19" s="19"/>
      <c r="L19" s="48" t="s">
        <v>91</v>
      </c>
      <c r="M19" s="49">
        <f t="shared" si="1"/>
        <v>1.5</v>
      </c>
      <c r="N19" s="50">
        <f t="shared" si="2"/>
        <v>0.25</v>
      </c>
      <c r="O19" s="50">
        <f t="shared" si="3"/>
        <v>0.1</v>
      </c>
      <c r="P19" s="51">
        <f t="shared" si="4"/>
        <v>7.4999999999999997E-2</v>
      </c>
      <c r="Q19" s="52">
        <f t="shared" si="5"/>
        <v>0.3</v>
      </c>
      <c r="R19" s="50">
        <f t="shared" si="6"/>
        <v>0.7</v>
      </c>
      <c r="S19" s="14"/>
      <c r="T19" s="14"/>
      <c r="V19" t="str">
        <f t="shared" si="7"/>
        <v xml:space="preserve">1.5 0.25 0.1 0.075 0.3 0.7 </v>
      </c>
      <c r="Z19">
        <v>1.5</v>
      </c>
      <c r="AA19">
        <v>0.25</v>
      </c>
      <c r="AB19">
        <v>0.1</v>
      </c>
      <c r="AC19">
        <v>7.4999999999999997E-2</v>
      </c>
      <c r="AD19">
        <v>0.3</v>
      </c>
      <c r="AE19">
        <v>0.7</v>
      </c>
      <c r="AG19">
        <f t="shared" si="8"/>
        <v>0</v>
      </c>
      <c r="AH19">
        <f t="shared" si="9"/>
        <v>0</v>
      </c>
      <c r="AI19">
        <f t="shared" si="10"/>
        <v>0</v>
      </c>
      <c r="AJ19">
        <f t="shared" si="11"/>
        <v>0</v>
      </c>
      <c r="AK19">
        <f t="shared" si="12"/>
        <v>0</v>
      </c>
      <c r="AL19">
        <f t="shared" si="13"/>
        <v>0</v>
      </c>
    </row>
    <row r="20" spans="1:38" ht="15.75" x14ac:dyDescent="0.2">
      <c r="A20" s="19">
        <v>4</v>
      </c>
      <c r="B20" s="19">
        <v>5</v>
      </c>
      <c r="C20" s="19">
        <v>1</v>
      </c>
      <c r="D20" s="19">
        <v>2</v>
      </c>
      <c r="E20" s="19">
        <v>3</v>
      </c>
      <c r="F20" s="19">
        <v>2</v>
      </c>
      <c r="G20" s="19"/>
      <c r="H20" s="19"/>
      <c r="L20" s="48" t="s">
        <v>92</v>
      </c>
      <c r="M20" s="49">
        <f t="shared" si="1"/>
        <v>1.5</v>
      </c>
      <c r="N20" s="50">
        <f t="shared" si="2"/>
        <v>0.3</v>
      </c>
      <c r="O20" s="50">
        <f t="shared" si="3"/>
        <v>0.2</v>
      </c>
      <c r="P20" s="51">
        <f t="shared" si="4"/>
        <v>2.5000000000000001E-2</v>
      </c>
      <c r="Q20" s="52">
        <f t="shared" si="5"/>
        <v>0.25</v>
      </c>
      <c r="R20" s="50">
        <f t="shared" si="6"/>
        <v>0.75</v>
      </c>
      <c r="S20" s="14"/>
      <c r="T20" s="14"/>
      <c r="V20" t="str">
        <f t="shared" si="7"/>
        <v xml:space="preserve">1.5 0.3 0.2 0.025 0.25 0.75 </v>
      </c>
      <c r="Z20">
        <v>1.5</v>
      </c>
      <c r="AA20">
        <v>0.3</v>
      </c>
      <c r="AB20">
        <v>0.2</v>
      </c>
      <c r="AC20">
        <v>2.5000000000000001E-2</v>
      </c>
      <c r="AD20">
        <v>0.25</v>
      </c>
      <c r="AE20">
        <v>0.75</v>
      </c>
      <c r="AG20">
        <f t="shared" si="8"/>
        <v>0</v>
      </c>
      <c r="AH20">
        <f t="shared" si="9"/>
        <v>0</v>
      </c>
      <c r="AI20">
        <f t="shared" si="10"/>
        <v>0</v>
      </c>
      <c r="AJ20">
        <f t="shared" si="11"/>
        <v>0</v>
      </c>
      <c r="AK20">
        <f t="shared" si="12"/>
        <v>0</v>
      </c>
      <c r="AL20">
        <f t="shared" si="13"/>
        <v>0</v>
      </c>
    </row>
    <row r="21" spans="1:38" ht="15.75" x14ac:dyDescent="0.2">
      <c r="A21" s="19">
        <v>5</v>
      </c>
      <c r="B21" s="19">
        <v>1</v>
      </c>
      <c r="C21" s="19">
        <v>2</v>
      </c>
      <c r="D21" s="19">
        <v>3</v>
      </c>
      <c r="E21" s="19">
        <v>4</v>
      </c>
      <c r="F21" s="19">
        <v>2</v>
      </c>
      <c r="G21" s="19"/>
      <c r="H21" s="19"/>
      <c r="L21" s="48" t="s">
        <v>93</v>
      </c>
      <c r="M21" s="49">
        <f t="shared" si="1"/>
        <v>2</v>
      </c>
      <c r="N21" s="50">
        <f t="shared" si="2"/>
        <v>0.1</v>
      </c>
      <c r="O21" s="50">
        <f t="shared" si="3"/>
        <v>0.25</v>
      </c>
      <c r="P21" s="51">
        <f t="shared" si="4"/>
        <v>0.05</v>
      </c>
      <c r="Q21" s="52">
        <f t="shared" si="5"/>
        <v>0.3</v>
      </c>
      <c r="R21" s="50">
        <f t="shared" si="6"/>
        <v>0.75</v>
      </c>
      <c r="S21" s="14"/>
      <c r="T21" s="14"/>
      <c r="V21" t="str">
        <f t="shared" si="7"/>
        <v xml:space="preserve">2 0.1 0.25 0.05 0.3 0.75 </v>
      </c>
      <c r="Z21">
        <v>2</v>
      </c>
      <c r="AA21">
        <v>0.1</v>
      </c>
      <c r="AB21">
        <v>0.25</v>
      </c>
      <c r="AC21">
        <v>0.05</v>
      </c>
      <c r="AD21">
        <v>0.3</v>
      </c>
      <c r="AE21">
        <v>0.75</v>
      </c>
      <c r="AG21">
        <f t="shared" si="8"/>
        <v>0</v>
      </c>
      <c r="AH21">
        <f t="shared" si="9"/>
        <v>0</v>
      </c>
      <c r="AI21">
        <f t="shared" si="10"/>
        <v>0</v>
      </c>
      <c r="AJ21">
        <f t="shared" si="11"/>
        <v>0</v>
      </c>
      <c r="AK21">
        <f t="shared" si="12"/>
        <v>0</v>
      </c>
      <c r="AL21">
        <f t="shared" si="13"/>
        <v>0</v>
      </c>
    </row>
    <row r="22" spans="1:38" ht="15.75" x14ac:dyDescent="0.2">
      <c r="A22" s="19">
        <v>5</v>
      </c>
      <c r="B22" s="19">
        <v>2</v>
      </c>
      <c r="C22" s="19">
        <v>4</v>
      </c>
      <c r="D22" s="19">
        <v>1</v>
      </c>
      <c r="E22" s="19">
        <v>3</v>
      </c>
      <c r="F22" s="19">
        <v>3</v>
      </c>
      <c r="G22" s="19"/>
      <c r="H22" s="19"/>
      <c r="L22" s="48" t="s">
        <v>94</v>
      </c>
      <c r="M22" s="49">
        <f t="shared" si="1"/>
        <v>2</v>
      </c>
      <c r="N22" s="50">
        <f t="shared" si="2"/>
        <v>0.15</v>
      </c>
      <c r="O22" s="50">
        <f t="shared" si="3"/>
        <v>0.1</v>
      </c>
      <c r="P22" s="51">
        <f t="shared" si="4"/>
        <v>0.125</v>
      </c>
      <c r="Q22" s="52">
        <f t="shared" si="5"/>
        <v>0.25</v>
      </c>
      <c r="R22" s="50">
        <f t="shared" si="6"/>
        <v>0.8</v>
      </c>
      <c r="S22" s="14"/>
      <c r="T22" s="14"/>
      <c r="V22" t="str">
        <f t="shared" si="7"/>
        <v xml:space="preserve">2 0.15 0.1 0.125 0.25 0.8 </v>
      </c>
      <c r="Z22">
        <v>2</v>
      </c>
      <c r="AA22">
        <v>0.15</v>
      </c>
      <c r="AB22">
        <v>0.1</v>
      </c>
      <c r="AC22">
        <v>0.125</v>
      </c>
      <c r="AD22">
        <v>0.25</v>
      </c>
      <c r="AE22">
        <v>0.8</v>
      </c>
      <c r="AG22">
        <f t="shared" si="8"/>
        <v>0</v>
      </c>
      <c r="AH22">
        <f t="shared" si="9"/>
        <v>0</v>
      </c>
      <c r="AI22">
        <f t="shared" si="10"/>
        <v>0</v>
      </c>
      <c r="AJ22">
        <f t="shared" si="11"/>
        <v>0</v>
      </c>
      <c r="AK22">
        <f t="shared" si="12"/>
        <v>0</v>
      </c>
      <c r="AL22">
        <f t="shared" si="13"/>
        <v>0</v>
      </c>
    </row>
    <row r="23" spans="1:38" ht="15.75" x14ac:dyDescent="0.2">
      <c r="A23" s="19">
        <v>5</v>
      </c>
      <c r="B23" s="19">
        <v>3</v>
      </c>
      <c r="C23" s="19">
        <v>1</v>
      </c>
      <c r="D23" s="19">
        <v>4</v>
      </c>
      <c r="E23" s="19">
        <v>2</v>
      </c>
      <c r="F23" s="19">
        <v>4</v>
      </c>
      <c r="G23" s="19"/>
      <c r="H23" s="19"/>
      <c r="L23" s="48" t="s">
        <v>95</v>
      </c>
      <c r="M23" s="49">
        <f t="shared" si="1"/>
        <v>2</v>
      </c>
      <c r="N23" s="50">
        <f t="shared" si="2"/>
        <v>0.2</v>
      </c>
      <c r="O23" s="50">
        <f t="shared" si="3"/>
        <v>0.2</v>
      </c>
      <c r="P23" s="51">
        <f t="shared" si="4"/>
        <v>7.4999999999999997E-2</v>
      </c>
      <c r="Q23" s="52">
        <f t="shared" si="5"/>
        <v>0.2</v>
      </c>
      <c r="R23" s="50">
        <f t="shared" si="6"/>
        <v>0.6</v>
      </c>
      <c r="S23" s="14"/>
      <c r="T23" s="14"/>
      <c r="V23" t="str">
        <f t="shared" si="7"/>
        <v xml:space="preserve">2 0.2 0.2 0.075 0.2 0.6 </v>
      </c>
      <c r="Z23">
        <v>2</v>
      </c>
      <c r="AA23">
        <v>0.2</v>
      </c>
      <c r="AB23">
        <v>0.2</v>
      </c>
      <c r="AC23">
        <v>7.4999999999999997E-2</v>
      </c>
      <c r="AD23">
        <v>0.2</v>
      </c>
      <c r="AE23">
        <v>0.6</v>
      </c>
      <c r="AG23">
        <f t="shared" si="8"/>
        <v>0</v>
      </c>
      <c r="AH23">
        <f t="shared" si="9"/>
        <v>0</v>
      </c>
      <c r="AI23">
        <f t="shared" si="10"/>
        <v>0</v>
      </c>
      <c r="AJ23">
        <f t="shared" si="11"/>
        <v>0</v>
      </c>
      <c r="AK23">
        <f t="shared" si="12"/>
        <v>0</v>
      </c>
      <c r="AL23">
        <f t="shared" si="13"/>
        <v>0</v>
      </c>
    </row>
    <row r="24" spans="1:38" ht="15.75" x14ac:dyDescent="0.2">
      <c r="A24" s="19">
        <v>5</v>
      </c>
      <c r="B24" s="19">
        <v>4</v>
      </c>
      <c r="C24" s="19">
        <v>3</v>
      </c>
      <c r="D24" s="19">
        <v>2</v>
      </c>
      <c r="E24" s="19">
        <v>1</v>
      </c>
      <c r="F24" s="19">
        <v>5</v>
      </c>
      <c r="G24" s="19"/>
      <c r="H24" s="19"/>
      <c r="L24" s="53" t="s">
        <v>96</v>
      </c>
      <c r="M24" s="49">
        <f t="shared" si="1"/>
        <v>2</v>
      </c>
      <c r="N24" s="50">
        <f t="shared" si="2"/>
        <v>0.25</v>
      </c>
      <c r="O24" s="50">
        <f t="shared" si="3"/>
        <v>0.3</v>
      </c>
      <c r="P24" s="51">
        <f t="shared" si="4"/>
        <v>2.5000000000000001E-2</v>
      </c>
      <c r="Q24" s="52">
        <f t="shared" si="5"/>
        <v>0.15</v>
      </c>
      <c r="R24" s="50">
        <f t="shared" si="6"/>
        <v>0.65</v>
      </c>
      <c r="S24" s="14"/>
      <c r="T24" s="14"/>
      <c r="V24" t="str">
        <f t="shared" si="7"/>
        <v xml:space="preserve">2 0.25 0.3 0.025 0.15 0.65 </v>
      </c>
      <c r="Z24" s="43">
        <v>2</v>
      </c>
      <c r="AA24" s="43">
        <v>0.25</v>
      </c>
      <c r="AB24" s="43">
        <v>0.3</v>
      </c>
      <c r="AC24" s="43">
        <v>2.5000000000000001E-2</v>
      </c>
      <c r="AD24" s="43">
        <v>0.15</v>
      </c>
      <c r="AE24" s="43">
        <v>0.65</v>
      </c>
      <c r="AG24">
        <f t="shared" si="8"/>
        <v>0</v>
      </c>
      <c r="AH24">
        <f t="shared" si="9"/>
        <v>0</v>
      </c>
      <c r="AI24">
        <f t="shared" si="10"/>
        <v>0</v>
      </c>
      <c r="AJ24">
        <f t="shared" si="11"/>
        <v>0</v>
      </c>
      <c r="AK24">
        <f t="shared" si="12"/>
        <v>0</v>
      </c>
      <c r="AL24">
        <f t="shared" si="13"/>
        <v>0</v>
      </c>
    </row>
    <row r="25" spans="1:38" ht="15.75" x14ac:dyDescent="0.2">
      <c r="A25" s="19">
        <v>5</v>
      </c>
      <c r="B25" s="19">
        <v>5</v>
      </c>
      <c r="C25" s="19">
        <v>5</v>
      </c>
      <c r="D25" s="19">
        <v>5</v>
      </c>
      <c r="E25" s="19">
        <v>5</v>
      </c>
      <c r="F25" s="19">
        <v>1</v>
      </c>
      <c r="G25" s="19"/>
      <c r="H25" s="19"/>
      <c r="L25" s="48" t="s">
        <v>97</v>
      </c>
      <c r="M25" s="49">
        <f t="shared" si="1"/>
        <v>2</v>
      </c>
      <c r="N25" s="50">
        <f t="shared" si="2"/>
        <v>0.3</v>
      </c>
      <c r="O25" s="50">
        <f t="shared" si="3"/>
        <v>0.15</v>
      </c>
      <c r="P25" s="51">
        <f t="shared" si="4"/>
        <v>0.1</v>
      </c>
      <c r="Q25" s="52">
        <f t="shared" si="5"/>
        <v>0.1</v>
      </c>
      <c r="R25" s="50">
        <f t="shared" si="6"/>
        <v>0.7</v>
      </c>
      <c r="S25" s="14"/>
      <c r="T25" s="14"/>
      <c r="V25" t="str">
        <f t="shared" si="7"/>
        <v xml:space="preserve">2 0.3 0.15 0.1 0.1 0.7 </v>
      </c>
      <c r="Z25">
        <v>2</v>
      </c>
      <c r="AA25">
        <v>0.3</v>
      </c>
      <c r="AB25">
        <v>0.15</v>
      </c>
      <c r="AC25">
        <v>0.1</v>
      </c>
      <c r="AD25">
        <v>0.1</v>
      </c>
      <c r="AE25">
        <v>0.7</v>
      </c>
      <c r="AG25">
        <f t="shared" si="8"/>
        <v>0</v>
      </c>
      <c r="AH25">
        <f t="shared" si="9"/>
        <v>0</v>
      </c>
      <c r="AI25">
        <f t="shared" si="10"/>
        <v>0</v>
      </c>
      <c r="AJ25">
        <f t="shared" si="11"/>
        <v>0</v>
      </c>
      <c r="AK25">
        <f t="shared" si="12"/>
        <v>0</v>
      </c>
      <c r="AL25">
        <f t="shared" si="13"/>
        <v>0</v>
      </c>
    </row>
    <row r="26" spans="1:38" ht="15.75" x14ac:dyDescent="0.2">
      <c r="A26" s="54"/>
      <c r="B26" s="19"/>
      <c r="C26" s="19"/>
      <c r="D26" s="19"/>
      <c r="E26" s="19"/>
      <c r="F26" s="19"/>
      <c r="G26" s="19"/>
      <c r="H26" s="19"/>
      <c r="L26" s="48" t="s">
        <v>98</v>
      </c>
      <c r="M26" s="49">
        <f t="shared" si="1"/>
        <v>2.5</v>
      </c>
      <c r="N26" s="50">
        <f t="shared" si="2"/>
        <v>0.1</v>
      </c>
      <c r="O26" s="50">
        <f t="shared" si="3"/>
        <v>0.2</v>
      </c>
      <c r="P26" s="51">
        <f t="shared" si="4"/>
        <v>0.125</v>
      </c>
      <c r="Q26" s="52">
        <f t="shared" si="5"/>
        <v>0.15</v>
      </c>
      <c r="R26" s="50">
        <f t="shared" si="6"/>
        <v>0.7</v>
      </c>
      <c r="S26" s="14"/>
      <c r="T26" s="14"/>
      <c r="V26" t="str">
        <f t="shared" si="7"/>
        <v xml:space="preserve">2.5 0.1 0.2 0.125 0.15 0.7 </v>
      </c>
      <c r="Z26" s="43">
        <v>2.5</v>
      </c>
      <c r="AA26" s="43">
        <v>0.1</v>
      </c>
      <c r="AB26" s="43">
        <v>0.2</v>
      </c>
      <c r="AC26" s="43">
        <v>0.125</v>
      </c>
      <c r="AD26" s="43">
        <v>0.15</v>
      </c>
      <c r="AE26" s="43">
        <v>0.7</v>
      </c>
      <c r="AG26">
        <f t="shared" si="8"/>
        <v>0</v>
      </c>
      <c r="AH26">
        <f t="shared" si="9"/>
        <v>0</v>
      </c>
      <c r="AI26">
        <f t="shared" si="10"/>
        <v>0</v>
      </c>
      <c r="AJ26">
        <f t="shared" si="11"/>
        <v>0</v>
      </c>
      <c r="AK26">
        <f t="shared" si="12"/>
        <v>0</v>
      </c>
      <c r="AL26">
        <f t="shared" si="13"/>
        <v>0</v>
      </c>
    </row>
    <row r="27" spans="1:38" ht="15.75" x14ac:dyDescent="0.2">
      <c r="A27" s="54"/>
      <c r="B27" s="19"/>
      <c r="C27" s="19"/>
      <c r="D27" s="19"/>
      <c r="E27" s="19"/>
      <c r="F27" s="19"/>
      <c r="G27" s="19"/>
      <c r="H27" s="19"/>
      <c r="L27" s="48" t="s">
        <v>99</v>
      </c>
      <c r="M27" s="49">
        <f t="shared" si="1"/>
        <v>2.5</v>
      </c>
      <c r="N27" s="50">
        <f t="shared" si="2"/>
        <v>0.15</v>
      </c>
      <c r="O27" s="50">
        <f t="shared" si="3"/>
        <v>0.3</v>
      </c>
      <c r="P27" s="51">
        <f t="shared" si="4"/>
        <v>7.4999999999999997E-2</v>
      </c>
      <c r="Q27" s="52">
        <f t="shared" si="5"/>
        <v>0.1</v>
      </c>
      <c r="R27" s="50">
        <f t="shared" si="6"/>
        <v>0.75</v>
      </c>
      <c r="S27" s="14"/>
      <c r="T27" s="14"/>
      <c r="V27" t="str">
        <f t="shared" si="7"/>
        <v xml:space="preserve">2.5 0.15 0.3 0.075 0.1 0.75 </v>
      </c>
      <c r="Z27">
        <v>2.5</v>
      </c>
      <c r="AA27">
        <v>0.15</v>
      </c>
      <c r="AB27">
        <v>0.3</v>
      </c>
      <c r="AC27">
        <v>7.4999999999999997E-2</v>
      </c>
      <c r="AD27">
        <v>0.1</v>
      </c>
      <c r="AE27">
        <v>0.75</v>
      </c>
      <c r="AG27">
        <f t="shared" si="8"/>
        <v>0</v>
      </c>
      <c r="AH27">
        <f t="shared" si="9"/>
        <v>0</v>
      </c>
      <c r="AI27">
        <f t="shared" si="10"/>
        <v>0</v>
      </c>
      <c r="AJ27">
        <f t="shared" si="11"/>
        <v>0</v>
      </c>
      <c r="AK27">
        <f t="shared" si="12"/>
        <v>0</v>
      </c>
      <c r="AL27">
        <f t="shared" si="13"/>
        <v>0</v>
      </c>
    </row>
    <row r="28" spans="1:38" ht="15.75" x14ac:dyDescent="0.2">
      <c r="A28" s="54"/>
      <c r="B28" s="19"/>
      <c r="C28" s="19"/>
      <c r="D28" s="19"/>
      <c r="E28" s="19"/>
      <c r="F28" s="19"/>
      <c r="G28" s="19"/>
      <c r="H28" s="19"/>
      <c r="L28" s="48" t="s">
        <v>100</v>
      </c>
      <c r="M28" s="49">
        <f t="shared" si="1"/>
        <v>2.5</v>
      </c>
      <c r="N28" s="50">
        <f t="shared" si="2"/>
        <v>0.2</v>
      </c>
      <c r="O28" s="50">
        <f t="shared" si="3"/>
        <v>0.15</v>
      </c>
      <c r="P28" s="51">
        <f t="shared" si="4"/>
        <v>2.5000000000000001E-2</v>
      </c>
      <c r="Q28" s="52">
        <f t="shared" si="5"/>
        <v>0.3</v>
      </c>
      <c r="R28" s="50">
        <f t="shared" si="6"/>
        <v>0.8</v>
      </c>
      <c r="S28" s="14"/>
      <c r="T28" s="14"/>
      <c r="V28" t="str">
        <f t="shared" si="7"/>
        <v xml:space="preserve">2.5 0.2 0.15 0.025 0.3 0.8 </v>
      </c>
      <c r="Z28">
        <v>2.5</v>
      </c>
      <c r="AA28">
        <v>0.2</v>
      </c>
      <c r="AB28">
        <v>0.15</v>
      </c>
      <c r="AC28">
        <v>2.5000000000000001E-2</v>
      </c>
      <c r="AD28">
        <v>0.3</v>
      </c>
      <c r="AE28">
        <v>0.8</v>
      </c>
      <c r="AG28">
        <f t="shared" si="8"/>
        <v>0</v>
      </c>
      <c r="AH28">
        <f t="shared" si="9"/>
        <v>0</v>
      </c>
      <c r="AI28">
        <f t="shared" si="10"/>
        <v>0</v>
      </c>
      <c r="AJ28">
        <f t="shared" si="11"/>
        <v>0</v>
      </c>
      <c r="AK28">
        <f t="shared" si="12"/>
        <v>0</v>
      </c>
      <c r="AL28">
        <f t="shared" si="13"/>
        <v>0</v>
      </c>
    </row>
    <row r="29" spans="1:38" ht="15.75" x14ac:dyDescent="0.2">
      <c r="A29" s="54"/>
      <c r="B29" s="19"/>
      <c r="C29" s="19"/>
      <c r="D29" s="19"/>
      <c r="E29" s="19"/>
      <c r="F29" s="19"/>
      <c r="G29" s="19"/>
      <c r="H29" s="19"/>
      <c r="L29" s="48" t="s">
        <v>101</v>
      </c>
      <c r="M29" s="49">
        <f t="shared" si="1"/>
        <v>2.5</v>
      </c>
      <c r="N29" s="50">
        <f t="shared" si="2"/>
        <v>0.25</v>
      </c>
      <c r="O29" s="50">
        <f t="shared" si="3"/>
        <v>0.25</v>
      </c>
      <c r="P29" s="51">
        <f t="shared" si="4"/>
        <v>0.1</v>
      </c>
      <c r="Q29" s="52">
        <f t="shared" si="5"/>
        <v>0.25</v>
      </c>
      <c r="R29" s="50">
        <f t="shared" si="6"/>
        <v>0.6</v>
      </c>
      <c r="S29" s="14"/>
      <c r="T29" s="14"/>
      <c r="V29" t="str">
        <f t="shared" si="7"/>
        <v xml:space="preserve">2.5 0.25 0.25 0.1 0.25 0.6 </v>
      </c>
      <c r="Z29">
        <v>2.5</v>
      </c>
      <c r="AA29">
        <v>0.25</v>
      </c>
      <c r="AB29">
        <v>0.25</v>
      </c>
      <c r="AC29">
        <v>0.1</v>
      </c>
      <c r="AD29">
        <v>0.25</v>
      </c>
      <c r="AE29">
        <v>0.6</v>
      </c>
      <c r="AG29">
        <f t="shared" si="8"/>
        <v>0</v>
      </c>
      <c r="AH29">
        <f t="shared" si="9"/>
        <v>0</v>
      </c>
      <c r="AI29">
        <f t="shared" si="10"/>
        <v>0</v>
      </c>
      <c r="AJ29">
        <f t="shared" si="11"/>
        <v>0</v>
      </c>
      <c r="AK29">
        <f t="shared" si="12"/>
        <v>0</v>
      </c>
      <c r="AL29">
        <f t="shared" si="13"/>
        <v>0</v>
      </c>
    </row>
    <row r="30" spans="1:38" ht="15.75" x14ac:dyDescent="0.2">
      <c r="A30" s="54"/>
      <c r="B30" s="19"/>
      <c r="C30" s="19"/>
      <c r="D30" s="19"/>
      <c r="E30" s="19"/>
      <c r="F30" s="19"/>
      <c r="G30" s="19"/>
      <c r="H30" s="19"/>
      <c r="L30" s="48" t="s">
        <v>102</v>
      </c>
      <c r="M30" s="49">
        <f t="shared" si="1"/>
        <v>2.5</v>
      </c>
      <c r="N30" s="50">
        <f t="shared" si="2"/>
        <v>0.3</v>
      </c>
      <c r="O30" s="50">
        <f t="shared" si="3"/>
        <v>0.1</v>
      </c>
      <c r="P30" s="51">
        <f t="shared" si="4"/>
        <v>0.05</v>
      </c>
      <c r="Q30" s="52">
        <f t="shared" si="5"/>
        <v>0.2</v>
      </c>
      <c r="R30" s="50">
        <f t="shared" si="6"/>
        <v>0.65</v>
      </c>
      <c r="S30" s="14"/>
      <c r="T30" s="14"/>
      <c r="V30" t="str">
        <f t="shared" si="7"/>
        <v xml:space="preserve">2.5 0.3 0.1 0.05 0.2 0.65 </v>
      </c>
      <c r="Z30">
        <v>2.5</v>
      </c>
      <c r="AA30">
        <v>0.3</v>
      </c>
      <c r="AB30">
        <v>0.1</v>
      </c>
      <c r="AC30">
        <v>0.05</v>
      </c>
      <c r="AD30">
        <v>0.2</v>
      </c>
      <c r="AE30">
        <v>0.65</v>
      </c>
      <c r="AG30">
        <f t="shared" si="8"/>
        <v>0</v>
      </c>
      <c r="AH30">
        <f t="shared" si="9"/>
        <v>0</v>
      </c>
      <c r="AI30">
        <f t="shared" si="10"/>
        <v>0</v>
      </c>
      <c r="AJ30">
        <f t="shared" si="11"/>
        <v>0</v>
      </c>
      <c r="AK30">
        <f t="shared" si="12"/>
        <v>0</v>
      </c>
      <c r="AL30">
        <f t="shared" si="13"/>
        <v>0</v>
      </c>
    </row>
    <row r="31" spans="1:38" ht="15.75" x14ac:dyDescent="0.2">
      <c r="A31" s="54"/>
      <c r="B31" s="19"/>
      <c r="C31" s="19"/>
      <c r="D31" s="19"/>
      <c r="E31" s="19"/>
      <c r="F31" s="19"/>
      <c r="G31" s="19"/>
      <c r="H31" s="19"/>
      <c r="L31" s="48" t="s">
        <v>103</v>
      </c>
      <c r="M31" s="49">
        <f t="shared" si="1"/>
        <v>3</v>
      </c>
      <c r="N31" s="50">
        <f t="shared" si="2"/>
        <v>0.1</v>
      </c>
      <c r="O31" s="50">
        <f t="shared" si="3"/>
        <v>0.15</v>
      </c>
      <c r="P31" s="51">
        <f t="shared" si="4"/>
        <v>7.4999999999999997E-2</v>
      </c>
      <c r="Q31" s="52">
        <f t="shared" si="5"/>
        <v>0.25</v>
      </c>
      <c r="R31" s="50">
        <f t="shared" si="6"/>
        <v>0.65</v>
      </c>
      <c r="S31" s="14"/>
      <c r="T31" s="14"/>
      <c r="V31" t="str">
        <f t="shared" si="7"/>
        <v xml:space="preserve">3 0.1 0.15 0.075 0.25 0.65 </v>
      </c>
      <c r="Z31">
        <v>3</v>
      </c>
      <c r="AA31">
        <v>0.1</v>
      </c>
      <c r="AB31">
        <v>0.15</v>
      </c>
      <c r="AC31">
        <v>7.4999999999999997E-2</v>
      </c>
      <c r="AD31">
        <v>0.25</v>
      </c>
      <c r="AE31">
        <v>0.65</v>
      </c>
      <c r="AG31">
        <f t="shared" si="8"/>
        <v>0</v>
      </c>
      <c r="AH31">
        <f t="shared" si="9"/>
        <v>0</v>
      </c>
      <c r="AI31">
        <f t="shared" si="10"/>
        <v>0</v>
      </c>
      <c r="AJ31">
        <f t="shared" si="11"/>
        <v>0</v>
      </c>
      <c r="AK31">
        <f t="shared" si="12"/>
        <v>0</v>
      </c>
      <c r="AL31">
        <f t="shared" si="13"/>
        <v>0</v>
      </c>
    </row>
    <row r="32" spans="1:38" ht="15.75" x14ac:dyDescent="0.2">
      <c r="A32" s="54"/>
      <c r="B32" s="19"/>
      <c r="C32" s="19"/>
      <c r="D32" s="19"/>
      <c r="E32" s="19"/>
      <c r="F32" s="19"/>
      <c r="G32" s="19"/>
      <c r="H32" s="19"/>
      <c r="L32" s="48" t="s">
        <v>104</v>
      </c>
      <c r="M32" s="49">
        <f t="shared" si="1"/>
        <v>3</v>
      </c>
      <c r="N32" s="50">
        <f t="shared" si="2"/>
        <v>0.15</v>
      </c>
      <c r="O32" s="50">
        <f t="shared" si="3"/>
        <v>0.25</v>
      </c>
      <c r="P32" s="51">
        <f t="shared" si="4"/>
        <v>2.5000000000000001E-2</v>
      </c>
      <c r="Q32" s="52">
        <f t="shared" si="5"/>
        <v>0.2</v>
      </c>
      <c r="R32" s="50">
        <f t="shared" si="6"/>
        <v>0.7</v>
      </c>
      <c r="S32" s="14"/>
      <c r="T32" s="14"/>
      <c r="V32" t="str">
        <f t="shared" si="7"/>
        <v xml:space="preserve">3 0.15 0.25 0.025 0.2 0.7 </v>
      </c>
      <c r="Z32">
        <v>3</v>
      </c>
      <c r="AA32">
        <v>0.15</v>
      </c>
      <c r="AB32">
        <v>0.25</v>
      </c>
      <c r="AC32">
        <v>2.5000000000000001E-2</v>
      </c>
      <c r="AD32">
        <v>0.2</v>
      </c>
      <c r="AE32">
        <v>0.7</v>
      </c>
      <c r="AG32">
        <f t="shared" si="8"/>
        <v>0</v>
      </c>
      <c r="AH32">
        <f t="shared" si="9"/>
        <v>0</v>
      </c>
      <c r="AI32">
        <f t="shared" si="10"/>
        <v>0</v>
      </c>
      <c r="AJ32">
        <f t="shared" si="11"/>
        <v>0</v>
      </c>
      <c r="AK32">
        <f t="shared" si="12"/>
        <v>0</v>
      </c>
      <c r="AL32">
        <f t="shared" si="13"/>
        <v>0</v>
      </c>
    </row>
    <row r="33" spans="12:38" ht="15.75" x14ac:dyDescent="0.2">
      <c r="L33" s="48" t="s">
        <v>105</v>
      </c>
      <c r="M33" s="49">
        <f t="shared" si="1"/>
        <v>3</v>
      </c>
      <c r="N33" s="50">
        <f t="shared" si="2"/>
        <v>0.2</v>
      </c>
      <c r="O33" s="50">
        <f t="shared" si="3"/>
        <v>0.1</v>
      </c>
      <c r="P33" s="51">
        <f t="shared" si="4"/>
        <v>0.1</v>
      </c>
      <c r="Q33" s="52">
        <f t="shared" si="5"/>
        <v>0.15</v>
      </c>
      <c r="R33" s="50">
        <f t="shared" si="6"/>
        <v>0.75</v>
      </c>
      <c r="S33" s="14"/>
      <c r="T33" s="14"/>
      <c r="V33" t="str">
        <f t="shared" si="7"/>
        <v xml:space="preserve">3 0.2 0.1 0.1 0.15 0.75 </v>
      </c>
      <c r="Z33" s="43">
        <v>3</v>
      </c>
      <c r="AA33" s="43">
        <v>0.2</v>
      </c>
      <c r="AB33" s="43">
        <v>0.1</v>
      </c>
      <c r="AC33" s="43">
        <v>0.1</v>
      </c>
      <c r="AD33" s="43">
        <v>0.15</v>
      </c>
      <c r="AE33" s="43">
        <v>0.75</v>
      </c>
      <c r="AG33">
        <f t="shared" si="8"/>
        <v>0</v>
      </c>
      <c r="AH33">
        <f t="shared" si="9"/>
        <v>0</v>
      </c>
      <c r="AI33">
        <f t="shared" si="10"/>
        <v>0</v>
      </c>
      <c r="AJ33">
        <f t="shared" si="11"/>
        <v>0</v>
      </c>
      <c r="AK33">
        <f t="shared" si="12"/>
        <v>0</v>
      </c>
      <c r="AL33">
        <f t="shared" si="13"/>
        <v>0</v>
      </c>
    </row>
    <row r="34" spans="12:38" ht="15.75" x14ac:dyDescent="0.2">
      <c r="L34" s="48" t="s">
        <v>106</v>
      </c>
      <c r="M34" s="49">
        <f t="shared" si="1"/>
        <v>3</v>
      </c>
      <c r="N34" s="50">
        <f t="shared" si="2"/>
        <v>0.25</v>
      </c>
      <c r="O34" s="50">
        <f t="shared" si="3"/>
        <v>0.2</v>
      </c>
      <c r="P34" s="51">
        <f t="shared" si="4"/>
        <v>0.05</v>
      </c>
      <c r="Q34" s="52">
        <f t="shared" si="5"/>
        <v>0.1</v>
      </c>
      <c r="R34" s="50">
        <f t="shared" si="6"/>
        <v>0.8</v>
      </c>
      <c r="S34" s="14"/>
      <c r="T34" s="14"/>
      <c r="V34" t="str">
        <f t="shared" si="7"/>
        <v xml:space="preserve">3 0.25 0.2 0.05 0.1 0.8 </v>
      </c>
      <c r="Z34">
        <v>3</v>
      </c>
      <c r="AA34">
        <v>0.25</v>
      </c>
      <c r="AB34">
        <v>0.2</v>
      </c>
      <c r="AC34">
        <v>0.05</v>
      </c>
      <c r="AD34">
        <v>0.1</v>
      </c>
      <c r="AE34">
        <v>0.8</v>
      </c>
      <c r="AG34">
        <f t="shared" si="8"/>
        <v>0</v>
      </c>
      <c r="AH34">
        <f t="shared" si="9"/>
        <v>0</v>
      </c>
      <c r="AI34">
        <f t="shared" si="10"/>
        <v>0</v>
      </c>
      <c r="AJ34">
        <f t="shared" si="11"/>
        <v>0</v>
      </c>
      <c r="AK34">
        <f t="shared" si="12"/>
        <v>0</v>
      </c>
      <c r="AL34">
        <f t="shared" si="13"/>
        <v>0</v>
      </c>
    </row>
    <row r="35" spans="12:38" ht="15.75" x14ac:dyDescent="0.2">
      <c r="L35" s="48" t="s">
        <v>107</v>
      </c>
      <c r="M35" s="49">
        <f t="shared" si="1"/>
        <v>3</v>
      </c>
      <c r="N35" s="50">
        <f t="shared" si="2"/>
        <v>0.3</v>
      </c>
      <c r="O35" s="50">
        <f t="shared" si="3"/>
        <v>0.3</v>
      </c>
      <c r="P35" s="51">
        <f t="shared" si="4"/>
        <v>0.125</v>
      </c>
      <c r="Q35" s="52">
        <f t="shared" si="5"/>
        <v>0.3</v>
      </c>
      <c r="R35" s="50">
        <f t="shared" si="6"/>
        <v>0.6</v>
      </c>
      <c r="S35" s="14"/>
      <c r="T35" s="14"/>
      <c r="V35" t="str">
        <f t="shared" si="7"/>
        <v xml:space="preserve">3 0.3 0.3 0.125 0.3 0.6 </v>
      </c>
      <c r="Z35">
        <v>3</v>
      </c>
      <c r="AA35">
        <v>0.3</v>
      </c>
      <c r="AB35">
        <v>0.3</v>
      </c>
      <c r="AC35">
        <v>0.125</v>
      </c>
      <c r="AD35">
        <v>0.3</v>
      </c>
      <c r="AE35">
        <v>0.6</v>
      </c>
      <c r="AG35">
        <f t="shared" si="8"/>
        <v>0</v>
      </c>
      <c r="AH35">
        <f t="shared" si="9"/>
        <v>0</v>
      </c>
      <c r="AI35">
        <f t="shared" si="10"/>
        <v>0</v>
      </c>
      <c r="AJ35">
        <f t="shared" si="11"/>
        <v>0</v>
      </c>
      <c r="AK35">
        <f t="shared" si="12"/>
        <v>0</v>
      </c>
      <c r="AL35">
        <f t="shared" si="13"/>
        <v>0</v>
      </c>
    </row>
    <row r="36" spans="12:38" ht="15.75" x14ac:dyDescent="0.2">
      <c r="L36" s="48"/>
      <c r="M36" s="55"/>
      <c r="N36" s="56"/>
      <c r="O36" s="14"/>
      <c r="P36" s="56"/>
      <c r="Q36" s="56"/>
      <c r="R36" s="14"/>
      <c r="S36" s="14"/>
      <c r="T36" s="14"/>
    </row>
    <row r="37" spans="12:38" ht="15.75" x14ac:dyDescent="0.2">
      <c r="L37" s="48"/>
      <c r="M37" s="55"/>
      <c r="N37" s="56"/>
      <c r="O37" s="14"/>
      <c r="P37" s="56"/>
      <c r="Q37" s="56"/>
      <c r="R37" s="14"/>
      <c r="S37" s="14"/>
      <c r="T37" s="14"/>
    </row>
    <row r="38" spans="12:38" ht="15.75" x14ac:dyDescent="0.2">
      <c r="L38" s="48"/>
      <c r="M38" s="55"/>
      <c r="Q38" s="56"/>
      <c r="R38" s="14"/>
      <c r="S38" s="14"/>
      <c r="T38" s="14"/>
    </row>
    <row r="39" spans="12:38" ht="15.75" x14ac:dyDescent="0.2">
      <c r="L39" s="48"/>
      <c r="M39" s="55"/>
      <c r="N39" s="56"/>
      <c r="O39" s="14"/>
      <c r="P39" s="56"/>
      <c r="Q39" s="56"/>
      <c r="R39" s="14"/>
      <c r="S39" s="14"/>
      <c r="T39" s="14"/>
    </row>
    <row r="40" spans="12:38" ht="15.75" x14ac:dyDescent="0.2">
      <c r="L40" s="48"/>
      <c r="M40" s="55"/>
      <c r="N40" s="56"/>
      <c r="O40" s="14"/>
      <c r="P40" s="56"/>
      <c r="Q40" s="56"/>
      <c r="R40" s="14"/>
      <c r="S40" s="14"/>
      <c r="T40" s="14"/>
    </row>
    <row r="41" spans="12:38" ht="15.75" x14ac:dyDescent="0.2">
      <c r="L41" s="48"/>
      <c r="M41" s="55"/>
      <c r="Q41" s="56"/>
      <c r="R41" s="14"/>
      <c r="S41" s="14"/>
      <c r="T41" s="14"/>
    </row>
    <row r="42" spans="12:38" ht="15.75" x14ac:dyDescent="0.2">
      <c r="L42" s="48"/>
      <c r="M42" s="55"/>
      <c r="N42" s="56"/>
      <c r="O42" s="14"/>
      <c r="P42" s="56"/>
      <c r="Q42" s="56"/>
      <c r="R42" s="14"/>
      <c r="S42" s="14"/>
      <c r="T42" s="14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0"/>
  <sheetViews>
    <sheetView zoomScale="85" zoomScaleNormal="85" workbookViewId="0">
      <selection sqref="A1:F121"/>
    </sheetView>
  </sheetViews>
  <sheetFormatPr defaultRowHeight="14.25" x14ac:dyDescent="0.2"/>
  <sheetData>
    <row r="1" spans="1:37" x14ac:dyDescent="0.2">
      <c r="A1" t="s">
        <v>108</v>
      </c>
      <c r="B1">
        <v>30</v>
      </c>
      <c r="C1">
        <v>1</v>
      </c>
      <c r="D1">
        <v>156.12666999999999</v>
      </c>
      <c r="E1">
        <v>2.6891600000000002</v>
      </c>
      <c r="F1">
        <v>442</v>
      </c>
      <c r="H1" s="1" t="s">
        <v>2</v>
      </c>
      <c r="I1" s="1" t="s">
        <v>3</v>
      </c>
      <c r="J1" s="1" t="s">
        <v>4</v>
      </c>
      <c r="K1" s="2" t="s">
        <v>5</v>
      </c>
      <c r="L1" s="2" t="s">
        <v>6</v>
      </c>
      <c r="M1" s="2" t="s">
        <v>7</v>
      </c>
      <c r="N1" s="2" t="s">
        <v>109</v>
      </c>
      <c r="O1" s="2" t="s">
        <v>34</v>
      </c>
      <c r="P1" s="2" t="s">
        <v>35</v>
      </c>
      <c r="Q1" s="2" t="s">
        <v>110</v>
      </c>
      <c r="R1" s="2" t="s">
        <v>111</v>
      </c>
      <c r="S1" s="2" t="s">
        <v>112</v>
      </c>
      <c r="T1" s="2" t="s">
        <v>113</v>
      </c>
      <c r="U1" s="2" t="s">
        <v>114</v>
      </c>
      <c r="W1" s="2" t="s">
        <v>37</v>
      </c>
      <c r="AJ1" t="s">
        <v>38</v>
      </c>
    </row>
    <row r="2" spans="1:37" x14ac:dyDescent="0.2">
      <c r="A2" t="s">
        <v>108</v>
      </c>
      <c r="B2">
        <v>30</v>
      </c>
      <c r="C2">
        <v>1</v>
      </c>
      <c r="D2">
        <v>156.12666999999999</v>
      </c>
      <c r="E2">
        <v>2.68676</v>
      </c>
      <c r="F2">
        <v>441</v>
      </c>
      <c r="H2" t="s">
        <v>108</v>
      </c>
      <c r="I2">
        <v>30</v>
      </c>
      <c r="J2">
        <v>1</v>
      </c>
      <c r="L2">
        <f ca="1">INDIRECT("D"&amp;1+(ROW(D1)-1)*10+COLUMN(A1)-1)</f>
        <v>156.12666999999999</v>
      </c>
      <c r="M2">
        <f t="shared" ref="M2:U12" ca="1" si="0">INDIRECT("D"&amp;1+(ROW(E1)-1)*10+COLUMN(B1)-1)</f>
        <v>156.12666999999999</v>
      </c>
      <c r="N2">
        <f t="shared" ca="1" si="0"/>
        <v>156.12666999999999</v>
      </c>
      <c r="O2">
        <f t="shared" ca="1" si="0"/>
        <v>156.12666999999999</v>
      </c>
      <c r="P2">
        <f t="shared" ca="1" si="0"/>
        <v>156.12666999999999</v>
      </c>
      <c r="Q2">
        <f t="shared" ca="1" si="0"/>
        <v>156.12666999999999</v>
      </c>
      <c r="R2">
        <f t="shared" ca="1" si="0"/>
        <v>156.12666999999999</v>
      </c>
      <c r="S2">
        <f t="shared" ca="1" si="0"/>
        <v>156.12666999999999</v>
      </c>
      <c r="T2">
        <f t="shared" ca="1" si="0"/>
        <v>156.12666999999999</v>
      </c>
      <c r="U2">
        <f t="shared" ca="1" si="0"/>
        <v>156.12666999999999</v>
      </c>
      <c r="W2">
        <f ca="1">总!E2</f>
        <v>156.12666999999999</v>
      </c>
      <c r="Y2">
        <f ca="1">(L2-$W2)/$W2</f>
        <v>0</v>
      </c>
      <c r="Z2">
        <f t="shared" ref="Z2:AH13" ca="1" si="1">(M2-$W2)/$W2</f>
        <v>0</v>
      </c>
      <c r="AA2">
        <f t="shared" ca="1" si="1"/>
        <v>0</v>
      </c>
      <c r="AB2">
        <f t="shared" ca="1" si="1"/>
        <v>0</v>
      </c>
      <c r="AC2">
        <f t="shared" ca="1" si="1"/>
        <v>0</v>
      </c>
      <c r="AD2">
        <f t="shared" ca="1" si="1"/>
        <v>0</v>
      </c>
      <c r="AE2">
        <f t="shared" ca="1" si="1"/>
        <v>0</v>
      </c>
      <c r="AF2">
        <f t="shared" ca="1" si="1"/>
        <v>0</v>
      </c>
      <c r="AG2">
        <f t="shared" ca="1" si="1"/>
        <v>0</v>
      </c>
      <c r="AH2">
        <f t="shared" ca="1" si="1"/>
        <v>0</v>
      </c>
      <c r="AJ2">
        <f ca="1">SUM(Y2:AH2)</f>
        <v>0</v>
      </c>
      <c r="AK2" s="9"/>
    </row>
    <row r="3" spans="1:37" x14ac:dyDescent="0.2">
      <c r="A3" t="s">
        <v>108</v>
      </c>
      <c r="B3">
        <v>30</v>
      </c>
      <c r="C3">
        <v>1</v>
      </c>
      <c r="D3">
        <v>156.12666999999999</v>
      </c>
      <c r="E3">
        <v>2.6869499999999999</v>
      </c>
      <c r="F3">
        <v>437</v>
      </c>
      <c r="H3" t="s">
        <v>108</v>
      </c>
      <c r="I3">
        <v>50</v>
      </c>
      <c r="J3">
        <v>1</v>
      </c>
      <c r="L3">
        <f t="shared" ref="L3:U13" ca="1" si="2">INDIRECT("D"&amp;1+(ROW(D2)-1)*10+COLUMN(A2)-1)</f>
        <v>181.98188999999999</v>
      </c>
      <c r="M3">
        <f t="shared" ca="1" si="0"/>
        <v>180.62098</v>
      </c>
      <c r="N3">
        <f t="shared" ca="1" si="0"/>
        <v>181.89</v>
      </c>
      <c r="O3">
        <f t="shared" ca="1" si="0"/>
        <v>180.25</v>
      </c>
      <c r="P3">
        <f t="shared" ca="1" si="0"/>
        <v>182.07667000000001</v>
      </c>
      <c r="Q3">
        <f t="shared" ca="1" si="0"/>
        <v>182.34583000000001</v>
      </c>
      <c r="R3">
        <f t="shared" ca="1" si="0"/>
        <v>182.51284999999999</v>
      </c>
      <c r="S3">
        <f t="shared" ca="1" si="0"/>
        <v>181.62338</v>
      </c>
      <c r="T3">
        <f t="shared" ca="1" si="0"/>
        <v>182.37101999999999</v>
      </c>
      <c r="U3">
        <f t="shared" ca="1" si="0"/>
        <v>182.51284999999999</v>
      </c>
      <c r="W3">
        <f ca="1">总!E3</f>
        <v>179.67332999999999</v>
      </c>
      <c r="Y3">
        <f t="shared" ref="Y3:Y13" ca="1" si="3">(L3-$W3)/$W3</f>
        <v>1.284865149435367E-2</v>
      </c>
      <c r="Z3">
        <f t="shared" ca="1" si="1"/>
        <v>5.274294187122875E-3</v>
      </c>
      <c r="AA3">
        <f t="shared" ca="1" si="1"/>
        <v>1.2337223337486946E-2</v>
      </c>
      <c r="AB3">
        <f t="shared" ca="1" si="1"/>
        <v>3.209547015130221E-3</v>
      </c>
      <c r="AC3">
        <f t="shared" ca="1" si="1"/>
        <v>1.3376164397910444E-2</v>
      </c>
      <c r="AD3">
        <f t="shared" ca="1" si="1"/>
        <v>1.4874216446035779E-2</v>
      </c>
      <c r="AE3">
        <f t="shared" ca="1" si="1"/>
        <v>1.5803792360279588E-2</v>
      </c>
      <c r="AF3">
        <f t="shared" ca="1" si="1"/>
        <v>1.0853308056348734E-2</v>
      </c>
      <c r="AG3">
        <f t="shared" ca="1" si="1"/>
        <v>1.5014415328084554E-2</v>
      </c>
      <c r="AH3">
        <f t="shared" ca="1" si="1"/>
        <v>1.5803792360279588E-2</v>
      </c>
      <c r="AJ3">
        <f t="shared" ref="AJ3:AJ13" ca="1" si="4">SUM(Y3:AH3)</f>
        <v>0.11939540498303239</v>
      </c>
      <c r="AK3" s="9"/>
    </row>
    <row r="4" spans="1:37" x14ac:dyDescent="0.2">
      <c r="A4" t="s">
        <v>108</v>
      </c>
      <c r="B4">
        <v>30</v>
      </c>
      <c r="C4">
        <v>1</v>
      </c>
      <c r="D4">
        <v>156.12666999999999</v>
      </c>
      <c r="E4">
        <v>2.6843400000000002</v>
      </c>
      <c r="F4">
        <v>450</v>
      </c>
      <c r="H4" t="s">
        <v>108</v>
      </c>
      <c r="I4">
        <v>100</v>
      </c>
      <c r="J4">
        <v>1</v>
      </c>
      <c r="L4">
        <f t="shared" ca="1" si="2"/>
        <v>242.40520000000001</v>
      </c>
      <c r="M4">
        <f t="shared" ca="1" si="2"/>
        <v>241.88057000000001</v>
      </c>
      <c r="N4">
        <f t="shared" ca="1" si="2"/>
        <v>242.84333000000001</v>
      </c>
      <c r="O4">
        <f t="shared" ca="1" si="2"/>
        <v>241.65771000000001</v>
      </c>
      <c r="P4">
        <f t="shared" ca="1" si="2"/>
        <v>241.52812</v>
      </c>
      <c r="Q4">
        <f t="shared" ca="1" si="2"/>
        <v>243.37465</v>
      </c>
      <c r="R4">
        <f t="shared" ca="1" si="2"/>
        <v>241.11418</v>
      </c>
      <c r="S4">
        <f t="shared" ca="1" si="2"/>
        <v>241.23</v>
      </c>
      <c r="T4">
        <f t="shared" ca="1" si="2"/>
        <v>242.19</v>
      </c>
      <c r="U4">
        <f t="shared" ca="1" si="2"/>
        <v>242.26953</v>
      </c>
      <c r="W4">
        <f ca="1">总!E4</f>
        <v>239.59333000000001</v>
      </c>
      <c r="Y4">
        <f t="shared" ca="1" si="3"/>
        <v>1.1736011181947338E-2</v>
      </c>
      <c r="Z4">
        <f t="shared" ca="1" si="1"/>
        <v>9.5463425463471665E-3</v>
      </c>
      <c r="AA4">
        <f t="shared" ca="1" si="1"/>
        <v>1.3564651403275708E-2</v>
      </c>
      <c r="AB4">
        <f t="shared" ca="1" si="1"/>
        <v>8.6161830965828627E-3</v>
      </c>
      <c r="AC4">
        <f t="shared" ca="1" si="1"/>
        <v>8.0753082733980627E-3</v>
      </c>
      <c r="AD4">
        <f t="shared" ca="1" si="1"/>
        <v>1.5782242352072127E-2</v>
      </c>
      <c r="AE4">
        <f t="shared" ca="1" si="1"/>
        <v>6.3476307958990168E-3</v>
      </c>
      <c r="AF4">
        <f t="shared" ca="1" si="1"/>
        <v>6.8310332345227678E-3</v>
      </c>
      <c r="AG4">
        <f t="shared" ca="1" si="1"/>
        <v>1.083782257210578E-2</v>
      </c>
      <c r="AH4">
        <f t="shared" ca="1" si="1"/>
        <v>1.1169760026291192E-2</v>
      </c>
      <c r="AJ4">
        <f t="shared" ca="1" si="4"/>
        <v>0.10250698548244203</v>
      </c>
      <c r="AK4" s="9"/>
    </row>
    <row r="5" spans="1:37" x14ac:dyDescent="0.2">
      <c r="A5" t="s">
        <v>108</v>
      </c>
      <c r="B5">
        <v>30</v>
      </c>
      <c r="C5">
        <v>1</v>
      </c>
      <c r="D5">
        <v>156.12666999999999</v>
      </c>
      <c r="E5">
        <v>2.6853500000000001</v>
      </c>
      <c r="F5">
        <v>439</v>
      </c>
      <c r="H5" t="s">
        <v>36</v>
      </c>
      <c r="I5">
        <v>24</v>
      </c>
      <c r="J5">
        <v>1</v>
      </c>
      <c r="L5">
        <f t="shared" ca="1" si="2"/>
        <v>2320.9075499999999</v>
      </c>
      <c r="M5">
        <f t="shared" ca="1" si="0"/>
        <v>2330.3946900000001</v>
      </c>
      <c r="N5">
        <f t="shared" ca="1" si="0"/>
        <v>2320.9075499999999</v>
      </c>
      <c r="O5">
        <f t="shared" ca="1" si="0"/>
        <v>2320.9075499999999</v>
      </c>
      <c r="P5">
        <f t="shared" ca="1" si="0"/>
        <v>2320.9075499999999</v>
      </c>
      <c r="Q5">
        <f t="shared" ca="1" si="0"/>
        <v>2540.1985</v>
      </c>
      <c r="R5">
        <f t="shared" ca="1" si="0"/>
        <v>2320.9075499999999</v>
      </c>
      <c r="S5">
        <f t="shared" ca="1" si="0"/>
        <v>2320.9075499999999</v>
      </c>
      <c r="T5">
        <f t="shared" ca="1" si="0"/>
        <v>2320.9075499999999</v>
      </c>
      <c r="U5">
        <f t="shared" ca="1" si="0"/>
        <v>2320.9075499999999</v>
      </c>
      <c r="W5">
        <f ca="1">总!E5</f>
        <v>2320.9075499999999</v>
      </c>
      <c r="Y5">
        <f t="shared" ca="1" si="3"/>
        <v>0</v>
      </c>
      <c r="Z5">
        <f t="shared" ca="1" si="1"/>
        <v>4.0876854401202586E-3</v>
      </c>
      <c r="AA5">
        <f t="shared" ca="1" si="1"/>
        <v>0</v>
      </c>
      <c r="AB5">
        <f t="shared" ca="1" si="1"/>
        <v>0</v>
      </c>
      <c r="AC5">
        <f t="shared" ca="1" si="1"/>
        <v>0</v>
      </c>
      <c r="AD5">
        <f t="shared" ca="1" si="1"/>
        <v>9.4485000059567253E-2</v>
      </c>
      <c r="AE5">
        <f t="shared" ca="1" si="1"/>
        <v>0</v>
      </c>
      <c r="AF5">
        <f t="shared" ca="1" si="1"/>
        <v>0</v>
      </c>
      <c r="AG5">
        <f t="shared" ca="1" si="1"/>
        <v>0</v>
      </c>
      <c r="AH5">
        <f t="shared" ca="1" si="1"/>
        <v>0</v>
      </c>
      <c r="AJ5">
        <f t="shared" ca="1" si="4"/>
        <v>9.8572685499687507E-2</v>
      </c>
      <c r="AK5" s="9"/>
    </row>
    <row r="6" spans="1:37" x14ac:dyDescent="0.2">
      <c r="A6" t="s">
        <v>108</v>
      </c>
      <c r="B6">
        <v>30</v>
      </c>
      <c r="C6">
        <v>1</v>
      </c>
      <c r="D6">
        <v>156.12666999999999</v>
      </c>
      <c r="E6">
        <v>2.6813099999999999</v>
      </c>
      <c r="F6">
        <v>440</v>
      </c>
      <c r="H6" t="s">
        <v>36</v>
      </c>
      <c r="I6">
        <v>47</v>
      </c>
      <c r="J6">
        <v>1</v>
      </c>
      <c r="L6">
        <f t="shared" ca="1" si="2"/>
        <v>4321.0236500000001</v>
      </c>
      <c r="M6">
        <f t="shared" ca="1" si="0"/>
        <v>4321.0236500000001</v>
      </c>
      <c r="N6">
        <f t="shared" ca="1" si="0"/>
        <v>4321.0236500000001</v>
      </c>
      <c r="O6">
        <f t="shared" ca="1" si="0"/>
        <v>4325.7879000000003</v>
      </c>
      <c r="P6">
        <f t="shared" ca="1" si="0"/>
        <v>4343.8772200000003</v>
      </c>
      <c r="Q6">
        <f t="shared" ca="1" si="0"/>
        <v>4321.0236500000001</v>
      </c>
      <c r="R6">
        <f t="shared" ca="1" si="0"/>
        <v>4321.0236500000001</v>
      </c>
      <c r="S6">
        <f t="shared" ca="1" si="0"/>
        <v>4315.86427</v>
      </c>
      <c r="T6">
        <f t="shared" ca="1" si="0"/>
        <v>4324.3000099999999</v>
      </c>
      <c r="U6">
        <f t="shared" ca="1" si="0"/>
        <v>4321.0236500000001</v>
      </c>
      <c r="W6">
        <f ca="1">总!E6</f>
        <v>4313.60977</v>
      </c>
      <c r="Y6">
        <f t="shared" ca="1" si="3"/>
        <v>1.71871828823312E-3</v>
      </c>
      <c r="Z6">
        <f t="shared" ca="1" si="1"/>
        <v>1.71871828823312E-3</v>
      </c>
      <c r="AA6">
        <f t="shared" ca="1" si="1"/>
        <v>1.71871828823312E-3</v>
      </c>
      <c r="AB6">
        <f t="shared" ca="1" si="1"/>
        <v>2.823187689506795E-3</v>
      </c>
      <c r="AC6">
        <f t="shared" ca="1" si="1"/>
        <v>7.0167334584834923E-3</v>
      </c>
      <c r="AD6">
        <f t="shared" ca="1" si="1"/>
        <v>1.71871828823312E-3</v>
      </c>
      <c r="AE6">
        <f t="shared" ca="1" si="1"/>
        <v>1.71871828823312E-3</v>
      </c>
      <c r="AF6">
        <f t="shared" ca="1" si="1"/>
        <v>5.2264811149108819E-4</v>
      </c>
      <c r="AG6">
        <f t="shared" ca="1" si="1"/>
        <v>2.4782584818746605E-3</v>
      </c>
      <c r="AH6">
        <f t="shared" ca="1" si="1"/>
        <v>1.71871828823312E-3</v>
      </c>
      <c r="AJ6">
        <f t="shared" ca="1" si="4"/>
        <v>2.3153137470754752E-2</v>
      </c>
      <c r="AK6" s="9"/>
    </row>
    <row r="7" spans="1:37" x14ac:dyDescent="0.2">
      <c r="A7" t="s">
        <v>108</v>
      </c>
      <c r="B7">
        <v>30</v>
      </c>
      <c r="C7">
        <v>1</v>
      </c>
      <c r="D7">
        <v>156.12666999999999</v>
      </c>
      <c r="E7">
        <v>2.6879900000000001</v>
      </c>
      <c r="F7">
        <v>437</v>
      </c>
      <c r="H7" t="s">
        <v>36</v>
      </c>
      <c r="I7">
        <v>100</v>
      </c>
      <c r="J7">
        <v>1</v>
      </c>
      <c r="L7">
        <f t="shared" ca="1" si="2"/>
        <v>35544.18275</v>
      </c>
      <c r="M7">
        <f t="shared" ca="1" si="2"/>
        <v>35590.263330000002</v>
      </c>
      <c r="N7">
        <f t="shared" ca="1" si="2"/>
        <v>35594.760750000001</v>
      </c>
      <c r="O7">
        <f t="shared" ca="1" si="2"/>
        <v>35669.694770000002</v>
      </c>
      <c r="P7">
        <f t="shared" ca="1" si="2"/>
        <v>35669.694770000002</v>
      </c>
      <c r="Q7">
        <f t="shared" ca="1" si="2"/>
        <v>35614.569810000001</v>
      </c>
      <c r="R7">
        <f t="shared" ca="1" si="2"/>
        <v>35467.90681</v>
      </c>
      <c r="S7">
        <f t="shared" ca="1" si="2"/>
        <v>35648.435160000001</v>
      </c>
      <c r="T7">
        <f t="shared" ca="1" si="2"/>
        <v>35560.275580000001</v>
      </c>
      <c r="U7">
        <f t="shared" ca="1" si="2"/>
        <v>35502.748220000001</v>
      </c>
      <c r="W7">
        <f ca="1">总!E7</f>
        <v>35334.484790000002</v>
      </c>
      <c r="Y7">
        <f t="shared" ca="1" si="3"/>
        <v>5.9346545236551524E-3</v>
      </c>
      <c r="Z7">
        <f t="shared" ca="1" si="1"/>
        <v>7.2387793828081262E-3</v>
      </c>
      <c r="AA7">
        <f t="shared" ca="1" si="1"/>
        <v>7.3660607066120187E-3</v>
      </c>
      <c r="AB7">
        <f t="shared" ca="1" si="1"/>
        <v>9.4867657471792901E-3</v>
      </c>
      <c r="AC7">
        <f t="shared" ca="1" si="1"/>
        <v>9.4867657471792901E-3</v>
      </c>
      <c r="AD7">
        <f t="shared" ca="1" si="1"/>
        <v>7.926676210636736E-3</v>
      </c>
      <c r="AE7">
        <f t="shared" ca="1" si="1"/>
        <v>3.7759718527934465E-3</v>
      </c>
      <c r="AF7">
        <f t="shared" ca="1" si="1"/>
        <v>8.885098279085412E-3</v>
      </c>
      <c r="AG7">
        <f t="shared" ca="1" si="1"/>
        <v>6.3900971343411259E-3</v>
      </c>
      <c r="AH7">
        <f t="shared" ca="1" si="1"/>
        <v>4.7620173606611983E-3</v>
      </c>
      <c r="AJ7">
        <f t="shared" ca="1" si="4"/>
        <v>7.1252886944951799E-2</v>
      </c>
      <c r="AK7" s="9"/>
    </row>
    <row r="8" spans="1:37" x14ac:dyDescent="0.2">
      <c r="A8" t="s">
        <v>108</v>
      </c>
      <c r="B8">
        <v>30</v>
      </c>
      <c r="C8">
        <v>1</v>
      </c>
      <c r="D8">
        <v>156.12666999999999</v>
      </c>
      <c r="E8">
        <v>2.68675</v>
      </c>
      <c r="F8">
        <v>442</v>
      </c>
      <c r="H8" t="s">
        <v>1</v>
      </c>
      <c r="I8">
        <v>30</v>
      </c>
      <c r="J8">
        <v>1</v>
      </c>
      <c r="L8">
        <f t="shared" ca="1" si="2"/>
        <v>660.62148999999999</v>
      </c>
      <c r="M8">
        <f t="shared" ca="1" si="0"/>
        <v>660.62148999999999</v>
      </c>
      <c r="N8">
        <f t="shared" ca="1" si="0"/>
        <v>660.62148999999999</v>
      </c>
      <c r="O8">
        <f t="shared" ca="1" si="0"/>
        <v>660.62148999999999</v>
      </c>
      <c r="P8">
        <f t="shared" ref="P8:U10" ca="1" si="5">INDIRECT("D"&amp;1+(ROW(H7)-1)*10+COLUMN(E7)-1)</f>
        <v>660.62148999999999</v>
      </c>
      <c r="Q8">
        <f t="shared" ca="1" si="5"/>
        <v>660.62148999999999</v>
      </c>
      <c r="R8">
        <f t="shared" ca="1" si="5"/>
        <v>660.62148999999999</v>
      </c>
      <c r="S8">
        <f t="shared" ca="1" si="5"/>
        <v>659.84542999999996</v>
      </c>
      <c r="T8">
        <f t="shared" ca="1" si="5"/>
        <v>660.62148999999999</v>
      </c>
      <c r="U8">
        <f t="shared" ca="1" si="5"/>
        <v>660.62148999999999</v>
      </c>
      <c r="W8">
        <f ca="1">总!E8</f>
        <v>659.84542999999996</v>
      </c>
      <c r="Y8">
        <f t="shared" ca="1" si="3"/>
        <v>1.1761239295088087E-3</v>
      </c>
      <c r="Z8">
        <f t="shared" ca="1" si="1"/>
        <v>1.1761239295088087E-3</v>
      </c>
      <c r="AA8">
        <f t="shared" ca="1" si="1"/>
        <v>1.1761239295088087E-3</v>
      </c>
      <c r="AB8">
        <f t="shared" ca="1" si="1"/>
        <v>1.1761239295088087E-3</v>
      </c>
      <c r="AC8">
        <f t="shared" ca="1" si="1"/>
        <v>1.1761239295088087E-3</v>
      </c>
      <c r="AD8">
        <f t="shared" ca="1" si="1"/>
        <v>1.1761239295088087E-3</v>
      </c>
      <c r="AE8">
        <f t="shared" ca="1" si="1"/>
        <v>1.1761239295088087E-3</v>
      </c>
      <c r="AF8">
        <f t="shared" ca="1" si="1"/>
        <v>0</v>
      </c>
      <c r="AG8">
        <f t="shared" ca="1" si="1"/>
        <v>1.1761239295088087E-3</v>
      </c>
      <c r="AH8">
        <f t="shared" ca="1" si="1"/>
        <v>1.1761239295088087E-3</v>
      </c>
      <c r="AJ8">
        <f t="shared" ca="1" si="4"/>
        <v>1.0585115365579278E-2</v>
      </c>
      <c r="AK8" s="9"/>
    </row>
    <row r="9" spans="1:37" x14ac:dyDescent="0.2">
      <c r="A9" t="s">
        <v>108</v>
      </c>
      <c r="B9">
        <v>30</v>
      </c>
      <c r="C9">
        <v>1</v>
      </c>
      <c r="D9">
        <v>156.12666999999999</v>
      </c>
      <c r="E9">
        <v>2.68458</v>
      </c>
      <c r="F9">
        <v>445</v>
      </c>
      <c r="H9" t="s">
        <v>1</v>
      </c>
      <c r="I9">
        <v>50</v>
      </c>
      <c r="J9">
        <v>1</v>
      </c>
      <c r="L9">
        <f t="shared" ca="1" si="2"/>
        <v>1027.0157400000001</v>
      </c>
      <c r="M9">
        <f t="shared" ca="1" si="0"/>
        <v>1003.80771</v>
      </c>
      <c r="N9">
        <f t="shared" ca="1" si="0"/>
        <v>1017.60888</v>
      </c>
      <c r="O9">
        <f t="shared" ca="1" si="0"/>
        <v>1017.24734</v>
      </c>
      <c r="P9">
        <f t="shared" ca="1" si="5"/>
        <v>1017.6839199999999</v>
      </c>
      <c r="Q9">
        <f t="shared" ca="1" si="5"/>
        <v>1015.09473</v>
      </c>
      <c r="R9">
        <f t="shared" ca="1" si="5"/>
        <v>1017.24734</v>
      </c>
      <c r="S9">
        <f t="shared" ca="1" si="5"/>
        <v>1015.01969</v>
      </c>
      <c r="T9">
        <f t="shared" ca="1" si="5"/>
        <v>1015.09473</v>
      </c>
      <c r="U9">
        <f t="shared" ca="1" si="5"/>
        <v>1015.02139</v>
      </c>
      <c r="W9">
        <f ca="1">总!E9</f>
        <v>1003.58074</v>
      </c>
      <c r="Y9">
        <f t="shared" ca="1" si="3"/>
        <v>2.3351384762525493E-2</v>
      </c>
      <c r="Z9">
        <f t="shared" ca="1" si="1"/>
        <v>2.2616017919998264E-4</v>
      </c>
      <c r="AA9">
        <f t="shared" ca="1" si="1"/>
        <v>1.3978088100813899E-2</v>
      </c>
      <c r="AB9">
        <f t="shared" ca="1" si="1"/>
        <v>1.3617838062535971E-2</v>
      </c>
      <c r="AC9">
        <f t="shared" ca="1" si="1"/>
        <v>1.405286036079165E-2</v>
      </c>
      <c r="AD9">
        <f t="shared" ca="1" si="1"/>
        <v>1.1472908497626244E-2</v>
      </c>
      <c r="AE9">
        <f t="shared" ca="1" si="1"/>
        <v>1.3617838062535971E-2</v>
      </c>
      <c r="AF9">
        <f t="shared" ca="1" si="1"/>
        <v>1.139813623764838E-2</v>
      </c>
      <c r="AG9">
        <f t="shared" ca="1" si="1"/>
        <v>1.1472908497626244E-2</v>
      </c>
      <c r="AH9">
        <f t="shared" ca="1" si="1"/>
        <v>1.1399830172109526E-2</v>
      </c>
      <c r="AJ9">
        <f t="shared" ca="1" si="4"/>
        <v>0.12458795293341336</v>
      </c>
      <c r="AK9" s="9"/>
    </row>
    <row r="10" spans="1:37" x14ac:dyDescent="0.2">
      <c r="A10" t="s">
        <v>108</v>
      </c>
      <c r="B10">
        <v>30</v>
      </c>
      <c r="C10">
        <v>1</v>
      </c>
      <c r="D10">
        <v>156.12666999999999</v>
      </c>
      <c r="E10">
        <v>2.6791100000000001</v>
      </c>
      <c r="F10">
        <v>450</v>
      </c>
      <c r="H10" t="s">
        <v>1</v>
      </c>
      <c r="I10">
        <v>100</v>
      </c>
      <c r="J10">
        <v>1</v>
      </c>
      <c r="L10">
        <f t="shared" ca="1" si="2"/>
        <v>1766.6731600000001</v>
      </c>
      <c r="M10">
        <f t="shared" ca="1" si="2"/>
        <v>1774.48</v>
      </c>
      <c r="N10">
        <f t="shared" ca="1" si="2"/>
        <v>1765.23333</v>
      </c>
      <c r="O10">
        <f t="shared" ca="1" si="2"/>
        <v>1774.48</v>
      </c>
      <c r="P10">
        <f t="shared" ca="1" si="5"/>
        <v>1771.22651</v>
      </c>
      <c r="Q10">
        <f t="shared" ca="1" si="5"/>
        <v>1766.92671</v>
      </c>
      <c r="R10">
        <f t="shared" ca="1" si="5"/>
        <v>1765.7133200000001</v>
      </c>
      <c r="S10">
        <f t="shared" ca="1" si="5"/>
        <v>1769.6481900000001</v>
      </c>
      <c r="T10">
        <f t="shared" ca="1" si="5"/>
        <v>1770.3066699999999</v>
      </c>
      <c r="U10">
        <f t="shared" ca="1" si="5"/>
        <v>1764.45</v>
      </c>
      <c r="W10">
        <f ca="1">总!E10</f>
        <v>1755.1166700000001</v>
      </c>
      <c r="Y10">
        <f t="shared" ca="1" si="3"/>
        <v>6.5844568612068045E-3</v>
      </c>
      <c r="Z10">
        <f t="shared" ca="1" si="1"/>
        <v>1.1032503041521396E-2</v>
      </c>
      <c r="AA10">
        <f t="shared" ca="1" si="1"/>
        <v>5.7640954432960348E-3</v>
      </c>
      <c r="AB10">
        <f t="shared" ca="1" si="1"/>
        <v>1.1032503041521396E-2</v>
      </c>
      <c r="AC10">
        <f t="shared" ca="1" si="1"/>
        <v>9.1787858182669126E-3</v>
      </c>
      <c r="AD10">
        <f t="shared" ca="1" si="1"/>
        <v>6.7289201919550129E-3</v>
      </c>
      <c r="AE10">
        <f t="shared" ca="1" si="1"/>
        <v>6.0375758381919723E-3</v>
      </c>
      <c r="AF10">
        <f t="shared" ca="1" si="1"/>
        <v>8.2795179650364779E-3</v>
      </c>
      <c r="AG10">
        <f t="shared" ca="1" si="1"/>
        <v>8.6546953029622963E-3</v>
      </c>
      <c r="AH10">
        <f t="shared" ca="1" si="1"/>
        <v>5.3177832331795542E-3</v>
      </c>
      <c r="AJ10">
        <f t="shared" ca="1" si="4"/>
        <v>7.8610836737137854E-2</v>
      </c>
      <c r="AK10" s="9"/>
    </row>
    <row r="11" spans="1:37" x14ac:dyDescent="0.2">
      <c r="A11" t="s">
        <v>108</v>
      </c>
      <c r="B11">
        <v>50</v>
      </c>
      <c r="C11">
        <v>1</v>
      </c>
      <c r="D11">
        <v>181.98188999999999</v>
      </c>
      <c r="E11">
        <v>7.3491499999999998</v>
      </c>
      <c r="F11">
        <v>405</v>
      </c>
      <c r="H11" t="s">
        <v>0</v>
      </c>
      <c r="I11">
        <v>25</v>
      </c>
      <c r="J11">
        <v>1</v>
      </c>
      <c r="L11">
        <f t="shared" ca="1" si="2"/>
        <v>28.65213</v>
      </c>
      <c r="M11">
        <f t="shared" ca="1" si="0"/>
        <v>28.669799999999999</v>
      </c>
      <c r="N11">
        <f t="shared" ca="1" si="0"/>
        <v>28.65213</v>
      </c>
      <c r="O11">
        <f t="shared" ca="1" si="0"/>
        <v>28.65213</v>
      </c>
      <c r="P11">
        <f t="shared" ca="1" si="0"/>
        <v>28.65213</v>
      </c>
      <c r="Q11">
        <f t="shared" ca="1" si="0"/>
        <v>28.65213</v>
      </c>
      <c r="R11">
        <f t="shared" ca="1" si="0"/>
        <v>28.65213</v>
      </c>
      <c r="S11">
        <f t="shared" ca="1" si="0"/>
        <v>28.65213</v>
      </c>
      <c r="T11">
        <f t="shared" ca="1" si="0"/>
        <v>28.65213</v>
      </c>
      <c r="U11">
        <f t="shared" ca="1" si="0"/>
        <v>28.65213</v>
      </c>
      <c r="W11">
        <f ca="1">总!E11</f>
        <v>28.65213</v>
      </c>
      <c r="Y11">
        <f t="shared" ca="1" si="3"/>
        <v>0</v>
      </c>
      <c r="Z11">
        <f t="shared" ca="1" si="1"/>
        <v>6.1670807720050705E-4</v>
      </c>
      <c r="AA11">
        <f t="shared" ca="1" si="1"/>
        <v>0</v>
      </c>
      <c r="AB11">
        <f t="shared" ca="1" si="1"/>
        <v>0</v>
      </c>
      <c r="AC11">
        <f t="shared" ca="1" si="1"/>
        <v>0</v>
      </c>
      <c r="AD11">
        <f t="shared" ca="1" si="1"/>
        <v>0</v>
      </c>
      <c r="AE11">
        <f t="shared" ca="1" si="1"/>
        <v>0</v>
      </c>
      <c r="AF11">
        <f t="shared" ca="1" si="1"/>
        <v>0</v>
      </c>
      <c r="AG11">
        <f t="shared" ca="1" si="1"/>
        <v>0</v>
      </c>
      <c r="AH11">
        <f t="shared" ca="1" si="1"/>
        <v>0</v>
      </c>
      <c r="AJ11">
        <f t="shared" ca="1" si="4"/>
        <v>6.1670807720050705E-4</v>
      </c>
      <c r="AK11" s="9"/>
    </row>
    <row r="12" spans="1:37" x14ac:dyDescent="0.2">
      <c r="A12" t="s">
        <v>108</v>
      </c>
      <c r="B12">
        <v>50</v>
      </c>
      <c r="C12">
        <v>1</v>
      </c>
      <c r="D12">
        <v>180.62098</v>
      </c>
      <c r="E12">
        <v>7.3669500000000001</v>
      </c>
      <c r="F12">
        <v>412</v>
      </c>
      <c r="H12" t="s">
        <v>0</v>
      </c>
      <c r="I12">
        <v>50</v>
      </c>
      <c r="J12">
        <v>1</v>
      </c>
      <c r="L12">
        <f t="shared" ca="1" si="2"/>
        <v>57.917070000000002</v>
      </c>
      <c r="M12">
        <f t="shared" ca="1" si="0"/>
        <v>57.917070000000002</v>
      </c>
      <c r="N12">
        <f t="shared" ca="1" si="0"/>
        <v>57.917070000000002</v>
      </c>
      <c r="O12">
        <f t="shared" ca="1" si="0"/>
        <v>57.917070000000002</v>
      </c>
      <c r="P12">
        <f t="shared" ca="1" si="0"/>
        <v>57.917070000000002</v>
      </c>
      <c r="Q12">
        <f t="shared" ca="1" si="0"/>
        <v>57.917070000000002</v>
      </c>
      <c r="R12">
        <f t="shared" ca="1" si="0"/>
        <v>57.917070000000002</v>
      </c>
      <c r="S12">
        <f t="shared" ca="1" si="0"/>
        <v>57.917070000000002</v>
      </c>
      <c r="T12">
        <f t="shared" ca="1" si="0"/>
        <v>57.917070000000002</v>
      </c>
      <c r="U12">
        <f t="shared" ca="1" si="0"/>
        <v>57.917070000000002</v>
      </c>
      <c r="W12">
        <f ca="1">总!E12</f>
        <v>57.917070000000002</v>
      </c>
      <c r="Y12">
        <f t="shared" ca="1" si="3"/>
        <v>0</v>
      </c>
      <c r="Z12">
        <f t="shared" ca="1" si="1"/>
        <v>0</v>
      </c>
      <c r="AA12">
        <f t="shared" ca="1" si="1"/>
        <v>0</v>
      </c>
      <c r="AB12">
        <f t="shared" ca="1" si="1"/>
        <v>0</v>
      </c>
      <c r="AC12">
        <f t="shared" ca="1" si="1"/>
        <v>0</v>
      </c>
      <c r="AD12">
        <f t="shared" ca="1" si="1"/>
        <v>0</v>
      </c>
      <c r="AE12">
        <f t="shared" ca="1" si="1"/>
        <v>0</v>
      </c>
      <c r="AF12">
        <f t="shared" ca="1" si="1"/>
        <v>0</v>
      </c>
      <c r="AG12">
        <f t="shared" ca="1" si="1"/>
        <v>0</v>
      </c>
      <c r="AH12">
        <f t="shared" ca="1" si="1"/>
        <v>0</v>
      </c>
      <c r="AJ12">
        <f t="shared" ca="1" si="4"/>
        <v>0</v>
      </c>
      <c r="AK12" s="9"/>
    </row>
    <row r="13" spans="1:37" x14ac:dyDescent="0.2">
      <c r="A13" t="s">
        <v>108</v>
      </c>
      <c r="B13">
        <v>50</v>
      </c>
      <c r="C13">
        <v>1</v>
      </c>
      <c r="D13">
        <v>181.89</v>
      </c>
      <c r="E13">
        <v>7.3508100000000001</v>
      </c>
      <c r="F13">
        <v>405</v>
      </c>
      <c r="H13" t="s">
        <v>0</v>
      </c>
      <c r="I13">
        <v>100</v>
      </c>
      <c r="J13">
        <v>1</v>
      </c>
      <c r="L13">
        <f t="shared" ca="1" si="2"/>
        <v>104.27692</v>
      </c>
      <c r="M13">
        <f t="shared" ca="1" si="2"/>
        <v>104.25359</v>
      </c>
      <c r="N13">
        <f t="shared" ca="1" si="2"/>
        <v>104.13678</v>
      </c>
      <c r="O13">
        <f t="shared" ca="1" si="2"/>
        <v>104.16678</v>
      </c>
      <c r="P13">
        <f t="shared" ca="1" si="2"/>
        <v>104.14012</v>
      </c>
      <c r="Q13">
        <f t="shared" ca="1" si="2"/>
        <v>104.24095</v>
      </c>
      <c r="R13">
        <f t="shared" ca="1" si="2"/>
        <v>104.19761</v>
      </c>
      <c r="S13">
        <f t="shared" ca="1" si="2"/>
        <v>104.14095</v>
      </c>
      <c r="T13">
        <f t="shared" ca="1" si="2"/>
        <v>104.23012</v>
      </c>
      <c r="U13">
        <f t="shared" ca="1" si="2"/>
        <v>104.20276</v>
      </c>
      <c r="W13">
        <f ca="1">总!E13</f>
        <v>104.10428</v>
      </c>
      <c r="Y13">
        <f t="shared" ca="1" si="3"/>
        <v>1.658337198047969E-3</v>
      </c>
      <c r="Z13">
        <f t="shared" ca="1" si="1"/>
        <v>1.434234980540664E-3</v>
      </c>
      <c r="AA13">
        <f t="shared" ca="1" si="1"/>
        <v>3.1218697252407743E-4</v>
      </c>
      <c r="AB13">
        <f t="shared" ca="1" si="1"/>
        <v>6.0035956254632372E-4</v>
      </c>
      <c r="AC13">
        <f t="shared" ca="1" si="1"/>
        <v>3.4427018754649866E-4</v>
      </c>
      <c r="AD13">
        <f t="shared" ca="1" si="1"/>
        <v>1.3128182626112508E-3</v>
      </c>
      <c r="AE13">
        <f t="shared" ca="1" si="1"/>
        <v>8.9650492755912229E-4</v>
      </c>
      <c r="AF13">
        <f t="shared" ca="1" si="1"/>
        <v>3.5224296253718739E-4</v>
      </c>
      <c r="AG13">
        <f t="shared" ca="1" si="1"/>
        <v>1.2087879576132376E-3</v>
      </c>
      <c r="AH13">
        <f t="shared" ca="1" si="1"/>
        <v>9.4597455551294351E-4</v>
      </c>
      <c r="AJ13">
        <f t="shared" ca="1" si="4"/>
        <v>9.0657175670392741E-3</v>
      </c>
      <c r="AK13" s="9"/>
    </row>
    <row r="14" spans="1:37" x14ac:dyDescent="0.2">
      <c r="A14" t="s">
        <v>108</v>
      </c>
      <c r="B14">
        <v>50</v>
      </c>
      <c r="C14">
        <v>1</v>
      </c>
      <c r="D14">
        <v>180.25</v>
      </c>
      <c r="E14">
        <v>7.3844599999999998</v>
      </c>
      <c r="F14">
        <v>407</v>
      </c>
      <c r="AK14" s="9"/>
    </row>
    <row r="15" spans="1:37" x14ac:dyDescent="0.2">
      <c r="A15" t="s">
        <v>108</v>
      </c>
      <c r="B15">
        <v>50</v>
      </c>
      <c r="C15">
        <v>1</v>
      </c>
      <c r="D15">
        <v>182.07667000000001</v>
      </c>
      <c r="E15">
        <v>7.3793199999999999</v>
      </c>
      <c r="F15">
        <v>408</v>
      </c>
      <c r="AK15" s="9"/>
    </row>
    <row r="16" spans="1:37" x14ac:dyDescent="0.2">
      <c r="A16" t="s">
        <v>108</v>
      </c>
      <c r="B16">
        <v>50</v>
      </c>
      <c r="C16">
        <v>1</v>
      </c>
      <c r="D16">
        <v>182.34583000000001</v>
      </c>
      <c r="E16">
        <v>7.36646</v>
      </c>
      <c r="F16">
        <v>412</v>
      </c>
      <c r="AK16" s="9"/>
    </row>
    <row r="17" spans="1:37" x14ac:dyDescent="0.2">
      <c r="A17" t="s">
        <v>108</v>
      </c>
      <c r="B17">
        <v>50</v>
      </c>
      <c r="C17">
        <v>1</v>
      </c>
      <c r="D17">
        <v>182.51284999999999</v>
      </c>
      <c r="E17">
        <v>7.3654700000000002</v>
      </c>
      <c r="F17">
        <v>405</v>
      </c>
      <c r="AK17" s="9"/>
    </row>
    <row r="18" spans="1:37" x14ac:dyDescent="0.2">
      <c r="A18" t="s">
        <v>108</v>
      </c>
      <c r="B18">
        <v>50</v>
      </c>
      <c r="C18">
        <v>1</v>
      </c>
      <c r="D18">
        <v>181.62338</v>
      </c>
      <c r="E18">
        <v>7.3624799999999997</v>
      </c>
      <c r="F18">
        <v>407</v>
      </c>
      <c r="AK18" s="9"/>
    </row>
    <row r="19" spans="1:37" x14ac:dyDescent="0.2">
      <c r="A19" t="s">
        <v>108</v>
      </c>
      <c r="B19">
        <v>50</v>
      </c>
      <c r="C19">
        <v>1</v>
      </c>
      <c r="D19">
        <v>182.37101999999999</v>
      </c>
      <c r="E19">
        <v>7.3495299999999997</v>
      </c>
      <c r="F19">
        <v>413</v>
      </c>
      <c r="AK19" s="9"/>
    </row>
    <row r="20" spans="1:37" x14ac:dyDescent="0.2">
      <c r="A20" t="s">
        <v>108</v>
      </c>
      <c r="B20">
        <v>50</v>
      </c>
      <c r="C20">
        <v>1</v>
      </c>
      <c r="D20">
        <v>182.51284999999999</v>
      </c>
      <c r="E20">
        <v>7.3855700000000004</v>
      </c>
      <c r="F20">
        <v>413</v>
      </c>
      <c r="AK20" s="9"/>
    </row>
    <row r="21" spans="1:37" x14ac:dyDescent="0.2">
      <c r="A21" t="s">
        <v>108</v>
      </c>
      <c r="B21">
        <v>100</v>
      </c>
      <c r="C21">
        <v>1</v>
      </c>
      <c r="D21">
        <v>242.40520000000001</v>
      </c>
      <c r="E21">
        <v>21.264250000000001</v>
      </c>
      <c r="F21">
        <v>284</v>
      </c>
      <c r="AK21" s="9"/>
    </row>
    <row r="22" spans="1:37" x14ac:dyDescent="0.2">
      <c r="A22" t="s">
        <v>108</v>
      </c>
      <c r="B22">
        <v>100</v>
      </c>
      <c r="C22">
        <v>1</v>
      </c>
      <c r="D22">
        <v>241.88057000000001</v>
      </c>
      <c r="E22">
        <v>21.197669999999999</v>
      </c>
      <c r="F22">
        <v>290</v>
      </c>
      <c r="AK22" s="9"/>
    </row>
    <row r="23" spans="1:37" x14ac:dyDescent="0.2">
      <c r="A23" t="s">
        <v>108</v>
      </c>
      <c r="B23">
        <v>100</v>
      </c>
      <c r="C23">
        <v>1</v>
      </c>
      <c r="D23">
        <v>242.84333000000001</v>
      </c>
      <c r="E23">
        <v>21.204260000000001</v>
      </c>
      <c r="F23">
        <v>295</v>
      </c>
      <c r="AK23" s="9"/>
    </row>
    <row r="24" spans="1:37" x14ac:dyDescent="0.2">
      <c r="A24" t="s">
        <v>108</v>
      </c>
      <c r="B24">
        <v>100</v>
      </c>
      <c r="C24">
        <v>1</v>
      </c>
      <c r="D24">
        <v>241.65771000000001</v>
      </c>
      <c r="E24">
        <v>21.214310000000001</v>
      </c>
      <c r="F24">
        <v>288</v>
      </c>
      <c r="AK24" s="9"/>
    </row>
    <row r="25" spans="1:37" x14ac:dyDescent="0.2">
      <c r="A25" t="s">
        <v>108</v>
      </c>
      <c r="B25">
        <v>100</v>
      </c>
      <c r="C25">
        <v>1</v>
      </c>
      <c r="D25">
        <v>241.52812</v>
      </c>
      <c r="E25">
        <v>21.195969999999999</v>
      </c>
      <c r="F25">
        <v>290</v>
      </c>
      <c r="AK25" s="9"/>
    </row>
    <row r="26" spans="1:37" x14ac:dyDescent="0.2">
      <c r="A26" t="s">
        <v>108</v>
      </c>
      <c r="B26">
        <v>100</v>
      </c>
      <c r="C26">
        <v>1</v>
      </c>
      <c r="D26">
        <v>243.37465</v>
      </c>
      <c r="E26">
        <v>21.26971</v>
      </c>
      <c r="F26">
        <v>287</v>
      </c>
      <c r="AK26" s="9"/>
    </row>
    <row r="27" spans="1:37" x14ac:dyDescent="0.2">
      <c r="A27" t="s">
        <v>108</v>
      </c>
      <c r="B27">
        <v>100</v>
      </c>
      <c r="C27">
        <v>1</v>
      </c>
      <c r="D27">
        <v>241.11418</v>
      </c>
      <c r="E27">
        <v>21.281459999999999</v>
      </c>
      <c r="F27">
        <v>292</v>
      </c>
      <c r="AK27" s="9"/>
    </row>
    <row r="28" spans="1:37" x14ac:dyDescent="0.2">
      <c r="A28" t="s">
        <v>108</v>
      </c>
      <c r="B28">
        <v>100</v>
      </c>
      <c r="C28">
        <v>1</v>
      </c>
      <c r="D28">
        <v>241.23</v>
      </c>
      <c r="E28">
        <v>21.27412</v>
      </c>
      <c r="F28">
        <v>291</v>
      </c>
      <c r="AK28" s="9"/>
    </row>
    <row r="29" spans="1:37" x14ac:dyDescent="0.2">
      <c r="A29" t="s">
        <v>108</v>
      </c>
      <c r="B29">
        <v>100</v>
      </c>
      <c r="C29">
        <v>1</v>
      </c>
      <c r="D29">
        <v>242.19</v>
      </c>
      <c r="E29">
        <v>21.19896</v>
      </c>
      <c r="F29">
        <v>290</v>
      </c>
    </row>
    <row r="30" spans="1:37" x14ac:dyDescent="0.2">
      <c r="A30" t="s">
        <v>108</v>
      </c>
      <c r="B30">
        <v>100</v>
      </c>
      <c r="C30">
        <v>1</v>
      </c>
      <c r="D30">
        <v>242.26953</v>
      </c>
      <c r="E30">
        <v>21.206150000000001</v>
      </c>
      <c r="F30">
        <v>292</v>
      </c>
    </row>
    <row r="31" spans="1:37" x14ac:dyDescent="0.2">
      <c r="A31" t="s">
        <v>36</v>
      </c>
      <c r="B31">
        <v>24</v>
      </c>
      <c r="C31">
        <v>1</v>
      </c>
      <c r="D31">
        <v>2320.9075499999999</v>
      </c>
      <c r="E31">
        <v>2.03457</v>
      </c>
      <c r="F31">
        <v>579</v>
      </c>
    </row>
    <row r="32" spans="1:37" x14ac:dyDescent="0.2">
      <c r="A32" t="s">
        <v>36</v>
      </c>
      <c r="B32">
        <v>24</v>
      </c>
      <c r="C32">
        <v>1</v>
      </c>
      <c r="D32">
        <v>2330.3946900000001</v>
      </c>
      <c r="E32">
        <v>2.0295800000000002</v>
      </c>
      <c r="F32">
        <v>570</v>
      </c>
    </row>
    <row r="33" spans="1:6" x14ac:dyDescent="0.2">
      <c r="A33" t="s">
        <v>36</v>
      </c>
      <c r="B33">
        <v>24</v>
      </c>
      <c r="C33">
        <v>1</v>
      </c>
      <c r="D33">
        <v>2320.9075499999999</v>
      </c>
      <c r="E33">
        <v>2.0297900000000002</v>
      </c>
      <c r="F33">
        <v>577</v>
      </c>
    </row>
    <row r="34" spans="1:6" x14ac:dyDescent="0.2">
      <c r="A34" t="s">
        <v>36</v>
      </c>
      <c r="B34">
        <v>24</v>
      </c>
      <c r="C34">
        <v>1</v>
      </c>
      <c r="D34">
        <v>2320.9075499999999</v>
      </c>
      <c r="E34">
        <v>2.0290699999999999</v>
      </c>
      <c r="F34">
        <v>575</v>
      </c>
    </row>
    <row r="35" spans="1:6" x14ac:dyDescent="0.2">
      <c r="A35" t="s">
        <v>36</v>
      </c>
      <c r="B35">
        <v>24</v>
      </c>
      <c r="C35">
        <v>1</v>
      </c>
      <c r="D35">
        <v>2320.9075499999999</v>
      </c>
      <c r="E35">
        <v>2.0368599999999999</v>
      </c>
      <c r="F35">
        <v>574</v>
      </c>
    </row>
    <row r="36" spans="1:6" x14ac:dyDescent="0.2">
      <c r="A36" t="s">
        <v>36</v>
      </c>
      <c r="B36">
        <v>24</v>
      </c>
      <c r="C36">
        <v>1</v>
      </c>
      <c r="D36">
        <v>2540.1985</v>
      </c>
      <c r="E36">
        <v>2.0283899999999999</v>
      </c>
      <c r="F36">
        <v>571</v>
      </c>
    </row>
    <row r="37" spans="1:6" x14ac:dyDescent="0.2">
      <c r="A37" t="s">
        <v>36</v>
      </c>
      <c r="B37">
        <v>24</v>
      </c>
      <c r="C37">
        <v>1</v>
      </c>
      <c r="D37">
        <v>2320.9075499999999</v>
      </c>
      <c r="E37">
        <v>2.0315799999999999</v>
      </c>
      <c r="F37">
        <v>576</v>
      </c>
    </row>
    <row r="38" spans="1:6" x14ac:dyDescent="0.2">
      <c r="A38" t="s">
        <v>36</v>
      </c>
      <c r="B38">
        <v>24</v>
      </c>
      <c r="C38">
        <v>1</v>
      </c>
      <c r="D38">
        <v>2320.9075499999999</v>
      </c>
      <c r="E38">
        <v>2.0325099999999998</v>
      </c>
      <c r="F38">
        <v>582</v>
      </c>
    </row>
    <row r="39" spans="1:6" x14ac:dyDescent="0.2">
      <c r="A39" t="s">
        <v>36</v>
      </c>
      <c r="B39">
        <v>24</v>
      </c>
      <c r="C39">
        <v>1</v>
      </c>
      <c r="D39">
        <v>2320.9075499999999</v>
      </c>
      <c r="E39">
        <v>2.0283099999999998</v>
      </c>
      <c r="F39">
        <v>584</v>
      </c>
    </row>
    <row r="40" spans="1:6" x14ac:dyDescent="0.2">
      <c r="A40" t="s">
        <v>36</v>
      </c>
      <c r="B40">
        <v>24</v>
      </c>
      <c r="C40">
        <v>1</v>
      </c>
      <c r="D40">
        <v>2320.9075499999999</v>
      </c>
      <c r="E40">
        <v>2.0310700000000002</v>
      </c>
      <c r="F40">
        <v>576</v>
      </c>
    </row>
    <row r="41" spans="1:6" x14ac:dyDescent="0.2">
      <c r="A41" t="s">
        <v>36</v>
      </c>
      <c r="B41">
        <v>47</v>
      </c>
      <c r="C41">
        <v>1</v>
      </c>
      <c r="D41">
        <v>4321.0236500000001</v>
      </c>
      <c r="E41">
        <v>7.29739</v>
      </c>
      <c r="F41">
        <v>549</v>
      </c>
    </row>
    <row r="42" spans="1:6" x14ac:dyDescent="0.2">
      <c r="A42" t="s">
        <v>36</v>
      </c>
      <c r="B42">
        <v>47</v>
      </c>
      <c r="C42">
        <v>1</v>
      </c>
      <c r="D42">
        <v>4321.0236500000001</v>
      </c>
      <c r="E42">
        <v>7.2929399999999998</v>
      </c>
      <c r="F42">
        <v>548</v>
      </c>
    </row>
    <row r="43" spans="1:6" x14ac:dyDescent="0.2">
      <c r="A43" t="s">
        <v>36</v>
      </c>
      <c r="B43">
        <v>47</v>
      </c>
      <c r="C43">
        <v>1</v>
      </c>
      <c r="D43">
        <v>4321.0236500000001</v>
      </c>
      <c r="E43">
        <v>7.2908600000000003</v>
      </c>
      <c r="F43">
        <v>552</v>
      </c>
    </row>
    <row r="44" spans="1:6" x14ac:dyDescent="0.2">
      <c r="A44" t="s">
        <v>36</v>
      </c>
      <c r="B44">
        <v>47</v>
      </c>
      <c r="C44">
        <v>1</v>
      </c>
      <c r="D44">
        <v>4325.7879000000003</v>
      </c>
      <c r="E44">
        <v>7.2730100000000002</v>
      </c>
      <c r="F44">
        <v>544</v>
      </c>
    </row>
    <row r="45" spans="1:6" x14ac:dyDescent="0.2">
      <c r="A45" t="s">
        <v>36</v>
      </c>
      <c r="B45">
        <v>47</v>
      </c>
      <c r="C45">
        <v>1</v>
      </c>
      <c r="D45">
        <v>4343.8772200000003</v>
      </c>
      <c r="E45">
        <v>7.2706999999999997</v>
      </c>
      <c r="F45">
        <v>570</v>
      </c>
    </row>
    <row r="46" spans="1:6" x14ac:dyDescent="0.2">
      <c r="A46" t="s">
        <v>36</v>
      </c>
      <c r="B46">
        <v>47</v>
      </c>
      <c r="C46">
        <v>1</v>
      </c>
      <c r="D46">
        <v>4321.0236500000001</v>
      </c>
      <c r="E46">
        <v>7.2753399999999999</v>
      </c>
      <c r="F46">
        <v>563</v>
      </c>
    </row>
    <row r="47" spans="1:6" x14ac:dyDescent="0.2">
      <c r="A47" t="s">
        <v>36</v>
      </c>
      <c r="B47">
        <v>47</v>
      </c>
      <c r="C47">
        <v>1</v>
      </c>
      <c r="D47">
        <v>4321.0236500000001</v>
      </c>
      <c r="E47">
        <v>7.27475</v>
      </c>
      <c r="F47">
        <v>549</v>
      </c>
    </row>
    <row r="48" spans="1:6" x14ac:dyDescent="0.2">
      <c r="A48" t="s">
        <v>36</v>
      </c>
      <c r="B48">
        <v>47</v>
      </c>
      <c r="C48">
        <v>1</v>
      </c>
      <c r="D48">
        <v>4315.86427</v>
      </c>
      <c r="E48">
        <v>7.28193</v>
      </c>
      <c r="F48">
        <v>558</v>
      </c>
    </row>
    <row r="49" spans="1:6" x14ac:dyDescent="0.2">
      <c r="A49" t="s">
        <v>36</v>
      </c>
      <c r="B49">
        <v>47</v>
      </c>
      <c r="C49">
        <v>1</v>
      </c>
      <c r="D49">
        <v>4324.3000099999999</v>
      </c>
      <c r="E49">
        <v>7.2850200000000003</v>
      </c>
      <c r="F49">
        <v>548</v>
      </c>
    </row>
    <row r="50" spans="1:6" x14ac:dyDescent="0.2">
      <c r="A50" t="s">
        <v>36</v>
      </c>
      <c r="B50">
        <v>47</v>
      </c>
      <c r="C50">
        <v>1</v>
      </c>
      <c r="D50">
        <v>4321.0236500000001</v>
      </c>
      <c r="E50">
        <v>7.2832400000000002</v>
      </c>
      <c r="F50">
        <v>541</v>
      </c>
    </row>
    <row r="51" spans="1:6" x14ac:dyDescent="0.2">
      <c r="A51" t="s">
        <v>36</v>
      </c>
      <c r="B51">
        <v>100</v>
      </c>
      <c r="C51">
        <v>1</v>
      </c>
      <c r="D51">
        <v>35544.18275</v>
      </c>
      <c r="E51">
        <v>33.963949999999997</v>
      </c>
      <c r="F51">
        <v>514</v>
      </c>
    </row>
    <row r="52" spans="1:6" x14ac:dyDescent="0.2">
      <c r="A52" t="s">
        <v>36</v>
      </c>
      <c r="B52">
        <v>100</v>
      </c>
      <c r="C52">
        <v>1</v>
      </c>
      <c r="D52">
        <v>35590.263330000002</v>
      </c>
      <c r="E52">
        <v>33.884839999999997</v>
      </c>
      <c r="F52">
        <v>513</v>
      </c>
    </row>
    <row r="53" spans="1:6" x14ac:dyDescent="0.2">
      <c r="A53" t="s">
        <v>36</v>
      </c>
      <c r="B53">
        <v>100</v>
      </c>
      <c r="C53">
        <v>1</v>
      </c>
      <c r="D53">
        <v>35594.760750000001</v>
      </c>
      <c r="E53">
        <v>33.962510000000002</v>
      </c>
      <c r="F53">
        <v>506</v>
      </c>
    </row>
    <row r="54" spans="1:6" x14ac:dyDescent="0.2">
      <c r="A54" t="s">
        <v>36</v>
      </c>
      <c r="B54">
        <v>100</v>
      </c>
      <c r="C54">
        <v>1</v>
      </c>
      <c r="D54">
        <v>35669.694770000002</v>
      </c>
      <c r="E54">
        <v>33.887920000000001</v>
      </c>
      <c r="F54">
        <v>508</v>
      </c>
    </row>
    <row r="55" spans="1:6" x14ac:dyDescent="0.2">
      <c r="A55" t="s">
        <v>36</v>
      </c>
      <c r="B55">
        <v>100</v>
      </c>
      <c r="C55">
        <v>1</v>
      </c>
      <c r="D55">
        <v>35669.694770000002</v>
      </c>
      <c r="E55">
        <v>33.920929999999998</v>
      </c>
      <c r="F55">
        <v>444</v>
      </c>
    </row>
    <row r="56" spans="1:6" x14ac:dyDescent="0.2">
      <c r="A56" t="s">
        <v>36</v>
      </c>
      <c r="B56">
        <v>100</v>
      </c>
      <c r="C56">
        <v>1</v>
      </c>
      <c r="D56">
        <v>35614.569810000001</v>
      </c>
      <c r="E56">
        <v>33.9467</v>
      </c>
      <c r="F56">
        <v>515</v>
      </c>
    </row>
    <row r="57" spans="1:6" x14ac:dyDescent="0.2">
      <c r="A57" t="s">
        <v>36</v>
      </c>
      <c r="B57">
        <v>100</v>
      </c>
      <c r="C57">
        <v>1</v>
      </c>
      <c r="D57">
        <v>35467.90681</v>
      </c>
      <c r="E57">
        <v>33.94312</v>
      </c>
      <c r="F57">
        <v>488</v>
      </c>
    </row>
    <row r="58" spans="1:6" x14ac:dyDescent="0.2">
      <c r="A58" t="s">
        <v>36</v>
      </c>
      <c r="B58">
        <v>100</v>
      </c>
      <c r="C58">
        <v>1</v>
      </c>
      <c r="D58">
        <v>35648.435160000001</v>
      </c>
      <c r="E58">
        <v>33.883540000000004</v>
      </c>
      <c r="F58">
        <v>510</v>
      </c>
    </row>
    <row r="59" spans="1:6" x14ac:dyDescent="0.2">
      <c r="A59" t="s">
        <v>36</v>
      </c>
      <c r="B59">
        <v>100</v>
      </c>
      <c r="C59">
        <v>1</v>
      </c>
      <c r="D59">
        <v>35560.275580000001</v>
      </c>
      <c r="E59">
        <v>33.948099999999997</v>
      </c>
      <c r="F59">
        <v>506</v>
      </c>
    </row>
    <row r="60" spans="1:6" x14ac:dyDescent="0.2">
      <c r="A60" t="s">
        <v>36</v>
      </c>
      <c r="B60">
        <v>100</v>
      </c>
      <c r="C60">
        <v>1</v>
      </c>
      <c r="D60">
        <v>35502.748220000001</v>
      </c>
      <c r="E60">
        <v>33.941580000000002</v>
      </c>
      <c r="F60">
        <v>509</v>
      </c>
    </row>
    <row r="61" spans="1:6" x14ac:dyDescent="0.2">
      <c r="A61" t="s">
        <v>1</v>
      </c>
      <c r="B61">
        <v>30</v>
      </c>
      <c r="C61">
        <v>1</v>
      </c>
      <c r="D61">
        <v>660.62148999999999</v>
      </c>
      <c r="E61">
        <v>2.9113799999999999</v>
      </c>
      <c r="F61">
        <v>529</v>
      </c>
    </row>
    <row r="62" spans="1:6" x14ac:dyDescent="0.2">
      <c r="A62" t="s">
        <v>1</v>
      </c>
      <c r="B62">
        <v>30</v>
      </c>
      <c r="C62">
        <v>1</v>
      </c>
      <c r="D62">
        <v>660.62148999999999</v>
      </c>
      <c r="E62">
        <v>2.9114900000000001</v>
      </c>
      <c r="F62">
        <v>531</v>
      </c>
    </row>
    <row r="63" spans="1:6" x14ac:dyDescent="0.2">
      <c r="A63" t="s">
        <v>1</v>
      </c>
      <c r="B63">
        <v>30</v>
      </c>
      <c r="C63">
        <v>1</v>
      </c>
      <c r="D63">
        <v>660.62148999999999</v>
      </c>
      <c r="E63">
        <v>2.9043299999999999</v>
      </c>
      <c r="F63">
        <v>530</v>
      </c>
    </row>
    <row r="64" spans="1:6" x14ac:dyDescent="0.2">
      <c r="A64" t="s">
        <v>1</v>
      </c>
      <c r="B64">
        <v>30</v>
      </c>
      <c r="C64">
        <v>1</v>
      </c>
      <c r="D64">
        <v>660.62148999999999</v>
      </c>
      <c r="E64">
        <v>2.9056600000000001</v>
      </c>
      <c r="F64">
        <v>514</v>
      </c>
    </row>
    <row r="65" spans="1:6" x14ac:dyDescent="0.2">
      <c r="A65" t="s">
        <v>1</v>
      </c>
      <c r="B65">
        <v>30</v>
      </c>
      <c r="C65">
        <v>1</v>
      </c>
      <c r="D65">
        <v>660.62148999999999</v>
      </c>
      <c r="E65">
        <v>2.9033699999999998</v>
      </c>
      <c r="F65">
        <v>523</v>
      </c>
    </row>
    <row r="66" spans="1:6" x14ac:dyDescent="0.2">
      <c r="A66" t="s">
        <v>1</v>
      </c>
      <c r="B66">
        <v>30</v>
      </c>
      <c r="C66">
        <v>1</v>
      </c>
      <c r="D66">
        <v>660.62148999999999</v>
      </c>
      <c r="E66">
        <v>2.9078499999999998</v>
      </c>
      <c r="F66">
        <v>522</v>
      </c>
    </row>
    <row r="67" spans="1:6" x14ac:dyDescent="0.2">
      <c r="A67" t="s">
        <v>1</v>
      </c>
      <c r="B67">
        <v>30</v>
      </c>
      <c r="C67">
        <v>1</v>
      </c>
      <c r="D67">
        <v>660.62148999999999</v>
      </c>
      <c r="E67">
        <v>2.9077000000000002</v>
      </c>
      <c r="F67">
        <v>527</v>
      </c>
    </row>
    <row r="68" spans="1:6" x14ac:dyDescent="0.2">
      <c r="A68" t="s">
        <v>1</v>
      </c>
      <c r="B68">
        <v>30</v>
      </c>
      <c r="C68">
        <v>1</v>
      </c>
      <c r="D68">
        <v>659.84542999999996</v>
      </c>
      <c r="E68">
        <v>2.9015399999999998</v>
      </c>
      <c r="F68">
        <v>519</v>
      </c>
    </row>
    <row r="69" spans="1:6" x14ac:dyDescent="0.2">
      <c r="A69" t="s">
        <v>1</v>
      </c>
      <c r="B69">
        <v>30</v>
      </c>
      <c r="C69">
        <v>1</v>
      </c>
      <c r="D69">
        <v>660.62148999999999</v>
      </c>
      <c r="E69">
        <v>2.9090699999999998</v>
      </c>
      <c r="F69">
        <v>526</v>
      </c>
    </row>
    <row r="70" spans="1:6" x14ac:dyDescent="0.2">
      <c r="A70" t="s">
        <v>1</v>
      </c>
      <c r="B70">
        <v>30</v>
      </c>
      <c r="C70">
        <v>1</v>
      </c>
      <c r="D70">
        <v>660.62148999999999</v>
      </c>
      <c r="E70">
        <v>2.90543</v>
      </c>
      <c r="F70">
        <v>525</v>
      </c>
    </row>
    <row r="71" spans="1:6" x14ac:dyDescent="0.2">
      <c r="A71" t="s">
        <v>1</v>
      </c>
      <c r="B71">
        <v>50</v>
      </c>
      <c r="C71">
        <v>1</v>
      </c>
      <c r="D71">
        <v>1027.0157400000001</v>
      </c>
      <c r="E71">
        <v>6.35581</v>
      </c>
      <c r="F71">
        <v>433</v>
      </c>
    </row>
    <row r="72" spans="1:6" x14ac:dyDescent="0.2">
      <c r="A72" t="s">
        <v>1</v>
      </c>
      <c r="B72">
        <v>50</v>
      </c>
      <c r="C72">
        <v>1</v>
      </c>
      <c r="D72">
        <v>1003.80771</v>
      </c>
      <c r="E72">
        <v>6.3735900000000001</v>
      </c>
      <c r="F72">
        <v>443</v>
      </c>
    </row>
    <row r="73" spans="1:6" x14ac:dyDescent="0.2">
      <c r="A73" t="s">
        <v>1</v>
      </c>
      <c r="B73">
        <v>50</v>
      </c>
      <c r="C73">
        <v>1</v>
      </c>
      <c r="D73">
        <v>1017.60888</v>
      </c>
      <c r="E73">
        <v>6.3704000000000001</v>
      </c>
      <c r="F73">
        <v>422</v>
      </c>
    </row>
    <row r="74" spans="1:6" x14ac:dyDescent="0.2">
      <c r="A74" t="s">
        <v>1</v>
      </c>
      <c r="B74">
        <v>50</v>
      </c>
      <c r="C74">
        <v>1</v>
      </c>
      <c r="D74">
        <v>1017.24734</v>
      </c>
      <c r="E74">
        <v>6.3745000000000003</v>
      </c>
      <c r="F74">
        <v>424</v>
      </c>
    </row>
    <row r="75" spans="1:6" x14ac:dyDescent="0.2">
      <c r="A75" t="s">
        <v>1</v>
      </c>
      <c r="B75">
        <v>50</v>
      </c>
      <c r="C75">
        <v>1</v>
      </c>
      <c r="D75">
        <v>1017.6839199999999</v>
      </c>
      <c r="E75">
        <v>6.3578299999999999</v>
      </c>
      <c r="F75">
        <v>428</v>
      </c>
    </row>
    <row r="76" spans="1:6" x14ac:dyDescent="0.2">
      <c r="A76" t="s">
        <v>1</v>
      </c>
      <c r="B76">
        <v>50</v>
      </c>
      <c r="C76">
        <v>1</v>
      </c>
      <c r="D76">
        <v>1015.09473</v>
      </c>
      <c r="E76">
        <v>6.3491900000000001</v>
      </c>
      <c r="F76">
        <v>424</v>
      </c>
    </row>
    <row r="77" spans="1:6" x14ac:dyDescent="0.2">
      <c r="A77" t="s">
        <v>1</v>
      </c>
      <c r="B77">
        <v>50</v>
      </c>
      <c r="C77">
        <v>1</v>
      </c>
      <c r="D77">
        <v>1017.24734</v>
      </c>
      <c r="E77">
        <v>6.3476600000000003</v>
      </c>
      <c r="F77">
        <v>429</v>
      </c>
    </row>
    <row r="78" spans="1:6" x14ac:dyDescent="0.2">
      <c r="A78" t="s">
        <v>1</v>
      </c>
      <c r="B78">
        <v>50</v>
      </c>
      <c r="C78">
        <v>1</v>
      </c>
      <c r="D78">
        <v>1015.01969</v>
      </c>
      <c r="E78">
        <v>6.3737300000000001</v>
      </c>
      <c r="F78">
        <v>426</v>
      </c>
    </row>
    <row r="79" spans="1:6" x14ac:dyDescent="0.2">
      <c r="A79" t="s">
        <v>1</v>
      </c>
      <c r="B79">
        <v>50</v>
      </c>
      <c r="C79">
        <v>1</v>
      </c>
      <c r="D79">
        <v>1015.09473</v>
      </c>
      <c r="E79">
        <v>6.36768</v>
      </c>
      <c r="F79">
        <v>431</v>
      </c>
    </row>
    <row r="80" spans="1:6" x14ac:dyDescent="0.2">
      <c r="A80" t="s">
        <v>1</v>
      </c>
      <c r="B80">
        <v>50</v>
      </c>
      <c r="C80">
        <v>1</v>
      </c>
      <c r="D80">
        <v>1015.02139</v>
      </c>
      <c r="E80">
        <v>6.3685200000000002</v>
      </c>
      <c r="F80">
        <v>424</v>
      </c>
    </row>
    <row r="81" spans="1:6" x14ac:dyDescent="0.2">
      <c r="A81" t="s">
        <v>1</v>
      </c>
      <c r="B81">
        <v>100</v>
      </c>
      <c r="C81">
        <v>1</v>
      </c>
      <c r="D81">
        <v>1766.6731600000001</v>
      </c>
      <c r="E81">
        <v>20.365680000000001</v>
      </c>
      <c r="F81">
        <v>381</v>
      </c>
    </row>
    <row r="82" spans="1:6" x14ac:dyDescent="0.2">
      <c r="A82" t="s">
        <v>1</v>
      </c>
      <c r="B82">
        <v>100</v>
      </c>
      <c r="C82">
        <v>1</v>
      </c>
      <c r="D82">
        <v>1774.48</v>
      </c>
      <c r="E82">
        <v>20.356490000000001</v>
      </c>
      <c r="F82">
        <v>379</v>
      </c>
    </row>
    <row r="83" spans="1:6" x14ac:dyDescent="0.2">
      <c r="A83" t="s">
        <v>1</v>
      </c>
      <c r="B83">
        <v>100</v>
      </c>
      <c r="C83">
        <v>1</v>
      </c>
      <c r="D83">
        <v>1765.23333</v>
      </c>
      <c r="E83">
        <v>20.426960000000001</v>
      </c>
      <c r="F83">
        <v>379</v>
      </c>
    </row>
    <row r="84" spans="1:6" x14ac:dyDescent="0.2">
      <c r="A84" t="s">
        <v>1</v>
      </c>
      <c r="B84">
        <v>100</v>
      </c>
      <c r="C84">
        <v>1</v>
      </c>
      <c r="D84">
        <v>1774.48</v>
      </c>
      <c r="E84">
        <v>20.365639999999999</v>
      </c>
      <c r="F84">
        <v>374</v>
      </c>
    </row>
    <row r="85" spans="1:6" x14ac:dyDescent="0.2">
      <c r="A85" t="s">
        <v>1</v>
      </c>
      <c r="B85">
        <v>100</v>
      </c>
      <c r="C85">
        <v>1</v>
      </c>
      <c r="D85">
        <v>1771.22651</v>
      </c>
      <c r="E85">
        <v>20.397960000000001</v>
      </c>
      <c r="F85">
        <v>386</v>
      </c>
    </row>
    <row r="86" spans="1:6" x14ac:dyDescent="0.2">
      <c r="A86" t="s">
        <v>1</v>
      </c>
      <c r="B86">
        <v>100</v>
      </c>
      <c r="C86">
        <v>1</v>
      </c>
      <c r="D86">
        <v>1766.92671</v>
      </c>
      <c r="E86">
        <v>20.369949999999999</v>
      </c>
      <c r="F86">
        <v>381</v>
      </c>
    </row>
    <row r="87" spans="1:6" x14ac:dyDescent="0.2">
      <c r="A87" t="s">
        <v>1</v>
      </c>
      <c r="B87">
        <v>100</v>
      </c>
      <c r="C87">
        <v>1</v>
      </c>
      <c r="D87">
        <v>1765.7133200000001</v>
      </c>
      <c r="E87">
        <v>20.369720000000001</v>
      </c>
      <c r="F87">
        <v>394</v>
      </c>
    </row>
    <row r="88" spans="1:6" x14ac:dyDescent="0.2">
      <c r="A88" t="s">
        <v>1</v>
      </c>
      <c r="B88">
        <v>100</v>
      </c>
      <c r="C88">
        <v>1</v>
      </c>
      <c r="D88">
        <v>1769.6481900000001</v>
      </c>
      <c r="E88">
        <v>20.377549999999999</v>
      </c>
      <c r="F88">
        <v>376</v>
      </c>
    </row>
    <row r="89" spans="1:6" x14ac:dyDescent="0.2">
      <c r="A89" t="s">
        <v>1</v>
      </c>
      <c r="B89">
        <v>100</v>
      </c>
      <c r="C89">
        <v>1</v>
      </c>
      <c r="D89">
        <v>1770.3066699999999</v>
      </c>
      <c r="E89">
        <v>20.404319999999998</v>
      </c>
      <c r="F89">
        <v>376</v>
      </c>
    </row>
    <row r="90" spans="1:6" x14ac:dyDescent="0.2">
      <c r="A90" t="s">
        <v>1</v>
      </c>
      <c r="B90">
        <v>100</v>
      </c>
      <c r="C90">
        <v>1</v>
      </c>
      <c r="D90">
        <v>1764.45</v>
      </c>
      <c r="E90">
        <v>20.40765</v>
      </c>
      <c r="F90">
        <v>383</v>
      </c>
    </row>
    <row r="91" spans="1:6" x14ac:dyDescent="0.2">
      <c r="A91" t="s">
        <v>0</v>
      </c>
      <c r="B91">
        <v>25</v>
      </c>
      <c r="C91">
        <v>1</v>
      </c>
      <c r="D91">
        <v>28.65213</v>
      </c>
      <c r="E91">
        <v>2.1460599999999999</v>
      </c>
      <c r="F91">
        <v>505</v>
      </c>
    </row>
    <row r="92" spans="1:6" x14ac:dyDescent="0.2">
      <c r="A92" t="s">
        <v>0</v>
      </c>
      <c r="B92">
        <v>25</v>
      </c>
      <c r="C92">
        <v>1</v>
      </c>
      <c r="D92">
        <v>28.669799999999999</v>
      </c>
      <c r="E92">
        <v>2.1450499999999999</v>
      </c>
      <c r="F92">
        <v>511</v>
      </c>
    </row>
    <row r="93" spans="1:6" x14ac:dyDescent="0.2">
      <c r="A93" t="s">
        <v>0</v>
      </c>
      <c r="B93">
        <v>25</v>
      </c>
      <c r="C93">
        <v>1</v>
      </c>
      <c r="D93">
        <v>28.65213</v>
      </c>
      <c r="E93">
        <v>2.1507900000000002</v>
      </c>
      <c r="F93">
        <v>510</v>
      </c>
    </row>
    <row r="94" spans="1:6" x14ac:dyDescent="0.2">
      <c r="A94" t="s">
        <v>0</v>
      </c>
      <c r="B94">
        <v>25</v>
      </c>
      <c r="C94">
        <v>1</v>
      </c>
      <c r="D94">
        <v>28.65213</v>
      </c>
      <c r="E94">
        <v>2.1442800000000002</v>
      </c>
      <c r="F94">
        <v>504</v>
      </c>
    </row>
    <row r="95" spans="1:6" x14ac:dyDescent="0.2">
      <c r="A95" t="s">
        <v>0</v>
      </c>
      <c r="B95">
        <v>25</v>
      </c>
      <c r="C95">
        <v>1</v>
      </c>
      <c r="D95">
        <v>28.65213</v>
      </c>
      <c r="E95">
        <v>2.1525099999999999</v>
      </c>
      <c r="F95">
        <v>513</v>
      </c>
    </row>
    <row r="96" spans="1:6" x14ac:dyDescent="0.2">
      <c r="A96" t="s">
        <v>0</v>
      </c>
      <c r="B96">
        <v>25</v>
      </c>
      <c r="C96">
        <v>1</v>
      </c>
      <c r="D96">
        <v>28.65213</v>
      </c>
      <c r="E96">
        <v>2.1478700000000002</v>
      </c>
      <c r="F96">
        <v>505</v>
      </c>
    </row>
    <row r="97" spans="1:6" x14ac:dyDescent="0.2">
      <c r="A97" t="s">
        <v>0</v>
      </c>
      <c r="B97">
        <v>25</v>
      </c>
      <c r="C97">
        <v>1</v>
      </c>
      <c r="D97">
        <v>28.65213</v>
      </c>
      <c r="E97">
        <v>2.1509</v>
      </c>
      <c r="F97">
        <v>511</v>
      </c>
    </row>
    <row r="98" spans="1:6" x14ac:dyDescent="0.2">
      <c r="A98" t="s">
        <v>0</v>
      </c>
      <c r="B98">
        <v>25</v>
      </c>
      <c r="C98">
        <v>1</v>
      </c>
      <c r="D98">
        <v>28.65213</v>
      </c>
      <c r="E98">
        <v>2.1438299999999999</v>
      </c>
      <c r="F98">
        <v>512</v>
      </c>
    </row>
    <row r="99" spans="1:6" x14ac:dyDescent="0.2">
      <c r="A99" t="s">
        <v>0</v>
      </c>
      <c r="B99">
        <v>25</v>
      </c>
      <c r="C99">
        <v>1</v>
      </c>
      <c r="D99">
        <v>28.65213</v>
      </c>
      <c r="E99">
        <v>2.1485799999999999</v>
      </c>
      <c r="F99">
        <v>494</v>
      </c>
    </row>
    <row r="100" spans="1:6" x14ac:dyDescent="0.2">
      <c r="A100" t="s">
        <v>0</v>
      </c>
      <c r="B100">
        <v>25</v>
      </c>
      <c r="C100">
        <v>1</v>
      </c>
      <c r="D100">
        <v>28.65213</v>
      </c>
      <c r="E100">
        <v>2.15198</v>
      </c>
      <c r="F100">
        <v>516</v>
      </c>
    </row>
    <row r="101" spans="1:6" x14ac:dyDescent="0.2">
      <c r="A101" t="s">
        <v>0</v>
      </c>
      <c r="B101">
        <v>50</v>
      </c>
      <c r="C101">
        <v>1</v>
      </c>
      <c r="D101">
        <v>57.917070000000002</v>
      </c>
      <c r="E101">
        <v>10.23658</v>
      </c>
      <c r="F101">
        <v>670</v>
      </c>
    </row>
    <row r="102" spans="1:6" x14ac:dyDescent="0.2">
      <c r="A102" t="s">
        <v>0</v>
      </c>
      <c r="B102">
        <v>50</v>
      </c>
      <c r="C102">
        <v>1</v>
      </c>
      <c r="D102">
        <v>57.917070000000002</v>
      </c>
      <c r="E102">
        <v>10.23194</v>
      </c>
      <c r="F102">
        <v>667</v>
      </c>
    </row>
    <row r="103" spans="1:6" x14ac:dyDescent="0.2">
      <c r="A103" t="s">
        <v>0</v>
      </c>
      <c r="B103">
        <v>50</v>
      </c>
      <c r="C103">
        <v>1</v>
      </c>
      <c r="D103">
        <v>57.917070000000002</v>
      </c>
      <c r="E103">
        <v>10.25295</v>
      </c>
      <c r="F103">
        <v>667</v>
      </c>
    </row>
    <row r="104" spans="1:6" x14ac:dyDescent="0.2">
      <c r="A104" t="s">
        <v>0</v>
      </c>
      <c r="B104">
        <v>50</v>
      </c>
      <c r="C104">
        <v>1</v>
      </c>
      <c r="D104">
        <v>57.917070000000002</v>
      </c>
      <c r="E104">
        <v>10.255190000000001</v>
      </c>
      <c r="F104">
        <v>667</v>
      </c>
    </row>
    <row r="105" spans="1:6" x14ac:dyDescent="0.2">
      <c r="A105" t="s">
        <v>0</v>
      </c>
      <c r="B105">
        <v>50</v>
      </c>
      <c r="C105">
        <v>1</v>
      </c>
      <c r="D105">
        <v>57.917070000000002</v>
      </c>
      <c r="E105">
        <v>10.2502</v>
      </c>
      <c r="F105">
        <v>668</v>
      </c>
    </row>
    <row r="106" spans="1:6" x14ac:dyDescent="0.2">
      <c r="A106" t="s">
        <v>0</v>
      </c>
      <c r="B106">
        <v>50</v>
      </c>
      <c r="C106">
        <v>1</v>
      </c>
      <c r="D106">
        <v>57.917070000000002</v>
      </c>
      <c r="E106">
        <v>10.2517</v>
      </c>
      <c r="F106">
        <v>671</v>
      </c>
    </row>
    <row r="107" spans="1:6" x14ac:dyDescent="0.2">
      <c r="A107" t="s">
        <v>0</v>
      </c>
      <c r="B107">
        <v>50</v>
      </c>
      <c r="C107">
        <v>1</v>
      </c>
      <c r="D107">
        <v>57.917070000000002</v>
      </c>
      <c r="E107">
        <v>10.233499999999999</v>
      </c>
      <c r="F107">
        <v>666</v>
      </c>
    </row>
    <row r="108" spans="1:6" x14ac:dyDescent="0.2">
      <c r="A108" t="s">
        <v>0</v>
      </c>
      <c r="B108">
        <v>50</v>
      </c>
      <c r="C108">
        <v>1</v>
      </c>
      <c r="D108">
        <v>57.917070000000002</v>
      </c>
      <c r="E108">
        <v>10.24366</v>
      </c>
      <c r="F108">
        <v>670</v>
      </c>
    </row>
    <row r="109" spans="1:6" x14ac:dyDescent="0.2">
      <c r="A109" t="s">
        <v>0</v>
      </c>
      <c r="B109">
        <v>50</v>
      </c>
      <c r="C109">
        <v>1</v>
      </c>
      <c r="D109">
        <v>57.917070000000002</v>
      </c>
      <c r="E109">
        <v>10.24774</v>
      </c>
      <c r="F109">
        <v>677</v>
      </c>
    </row>
    <row r="110" spans="1:6" x14ac:dyDescent="0.2">
      <c r="A110" t="s">
        <v>0</v>
      </c>
      <c r="B110">
        <v>50</v>
      </c>
      <c r="C110">
        <v>1</v>
      </c>
      <c r="D110">
        <v>57.917070000000002</v>
      </c>
      <c r="E110">
        <v>10.25587</v>
      </c>
      <c r="F110">
        <v>671</v>
      </c>
    </row>
    <row r="111" spans="1:6" x14ac:dyDescent="0.2">
      <c r="A111" t="s">
        <v>0</v>
      </c>
      <c r="B111">
        <v>100</v>
      </c>
      <c r="C111">
        <v>1</v>
      </c>
      <c r="D111">
        <v>104.27692</v>
      </c>
      <c r="E111">
        <v>24.458120000000001</v>
      </c>
      <c r="F111">
        <v>421</v>
      </c>
    </row>
    <row r="112" spans="1:6" x14ac:dyDescent="0.2">
      <c r="A112" t="s">
        <v>0</v>
      </c>
      <c r="B112">
        <v>100</v>
      </c>
      <c r="C112">
        <v>1</v>
      </c>
      <c r="D112">
        <v>104.25359</v>
      </c>
      <c r="E112">
        <v>24.45354</v>
      </c>
      <c r="F112">
        <v>422</v>
      </c>
    </row>
    <row r="113" spans="1:6" x14ac:dyDescent="0.2">
      <c r="A113" t="s">
        <v>0</v>
      </c>
      <c r="B113">
        <v>100</v>
      </c>
      <c r="C113">
        <v>1</v>
      </c>
      <c r="D113">
        <v>104.13678</v>
      </c>
      <c r="E113">
        <v>24.477640000000001</v>
      </c>
      <c r="F113">
        <v>411</v>
      </c>
    </row>
    <row r="114" spans="1:6" x14ac:dyDescent="0.2">
      <c r="A114" t="s">
        <v>0</v>
      </c>
      <c r="B114">
        <v>100</v>
      </c>
      <c r="C114">
        <v>1</v>
      </c>
      <c r="D114">
        <v>104.16678</v>
      </c>
      <c r="E114">
        <v>24.511649999999999</v>
      </c>
      <c r="F114">
        <v>414</v>
      </c>
    </row>
    <row r="115" spans="1:6" x14ac:dyDescent="0.2">
      <c r="A115" t="s">
        <v>0</v>
      </c>
      <c r="B115">
        <v>100</v>
      </c>
      <c r="C115">
        <v>1</v>
      </c>
      <c r="D115">
        <v>104.14012</v>
      </c>
      <c r="E115">
        <v>24.51951</v>
      </c>
      <c r="F115">
        <v>413</v>
      </c>
    </row>
    <row r="116" spans="1:6" x14ac:dyDescent="0.2">
      <c r="A116" t="s">
        <v>0</v>
      </c>
      <c r="B116">
        <v>100</v>
      </c>
      <c r="C116">
        <v>1</v>
      </c>
      <c r="D116">
        <v>104.24095</v>
      </c>
      <c r="E116">
        <v>24.46377</v>
      </c>
      <c r="F116">
        <v>420</v>
      </c>
    </row>
    <row r="117" spans="1:6" x14ac:dyDescent="0.2">
      <c r="A117" t="s">
        <v>0</v>
      </c>
      <c r="B117">
        <v>100</v>
      </c>
      <c r="C117">
        <v>1</v>
      </c>
      <c r="D117">
        <v>104.19761</v>
      </c>
      <c r="E117">
        <v>24.514279999999999</v>
      </c>
      <c r="F117">
        <v>421</v>
      </c>
    </row>
    <row r="118" spans="1:6" x14ac:dyDescent="0.2">
      <c r="A118" t="s">
        <v>0</v>
      </c>
      <c r="B118">
        <v>100</v>
      </c>
      <c r="C118">
        <v>1</v>
      </c>
      <c r="D118">
        <v>104.14095</v>
      </c>
      <c r="E118">
        <v>24.459</v>
      </c>
      <c r="F118">
        <v>415</v>
      </c>
    </row>
    <row r="119" spans="1:6" x14ac:dyDescent="0.2">
      <c r="A119" t="s">
        <v>0</v>
      </c>
      <c r="B119">
        <v>100</v>
      </c>
      <c r="C119">
        <v>1</v>
      </c>
      <c r="D119">
        <v>104.23012</v>
      </c>
      <c r="E119">
        <v>24.44952</v>
      </c>
      <c r="F119">
        <v>413</v>
      </c>
    </row>
    <row r="120" spans="1:6" x14ac:dyDescent="0.2">
      <c r="A120" t="s">
        <v>0</v>
      </c>
      <c r="B120">
        <v>100</v>
      </c>
      <c r="C120">
        <v>1</v>
      </c>
      <c r="D120">
        <v>104.20276</v>
      </c>
      <c r="E120">
        <v>24.481280000000002</v>
      </c>
      <c r="F120">
        <v>414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0"/>
  <sheetViews>
    <sheetView zoomScale="85" zoomScaleNormal="85" workbookViewId="0">
      <selection sqref="A1:F121"/>
    </sheetView>
  </sheetViews>
  <sheetFormatPr defaultRowHeight="14.25" x14ac:dyDescent="0.2"/>
  <sheetData>
    <row r="1" spans="1:37" x14ac:dyDescent="0.2">
      <c r="A1" t="s">
        <v>108</v>
      </c>
      <c r="B1">
        <v>30</v>
      </c>
      <c r="C1">
        <v>1</v>
      </c>
      <c r="D1">
        <v>156.12666999999999</v>
      </c>
      <c r="E1">
        <v>2.6804800000000002</v>
      </c>
      <c r="F1">
        <v>468</v>
      </c>
      <c r="H1" s="1" t="s">
        <v>2</v>
      </c>
      <c r="I1" s="1" t="s">
        <v>3</v>
      </c>
      <c r="J1" s="1" t="s">
        <v>4</v>
      </c>
      <c r="K1" s="2" t="s">
        <v>5</v>
      </c>
      <c r="L1" s="2" t="s">
        <v>6</v>
      </c>
      <c r="M1" s="2" t="s">
        <v>7</v>
      </c>
      <c r="N1" s="2" t="s">
        <v>109</v>
      </c>
      <c r="O1" s="2" t="s">
        <v>34</v>
      </c>
      <c r="P1" s="2" t="s">
        <v>35</v>
      </c>
      <c r="Q1" s="2" t="s">
        <v>110</v>
      </c>
      <c r="R1" s="2" t="s">
        <v>111</v>
      </c>
      <c r="S1" s="2" t="s">
        <v>112</v>
      </c>
      <c r="T1" s="2" t="s">
        <v>113</v>
      </c>
      <c r="U1" s="2" t="s">
        <v>114</v>
      </c>
      <c r="W1" s="2" t="s">
        <v>37</v>
      </c>
      <c r="AJ1" t="s">
        <v>38</v>
      </c>
    </row>
    <row r="2" spans="1:37" x14ac:dyDescent="0.2">
      <c r="A2" t="s">
        <v>108</v>
      </c>
      <c r="B2">
        <v>30</v>
      </c>
      <c r="C2">
        <v>1</v>
      </c>
      <c r="D2">
        <v>156.12666999999999</v>
      </c>
      <c r="E2">
        <v>2.6800700000000002</v>
      </c>
      <c r="F2">
        <v>467</v>
      </c>
      <c r="H2" t="s">
        <v>108</v>
      </c>
      <c r="I2">
        <v>30</v>
      </c>
      <c r="J2">
        <v>1</v>
      </c>
      <c r="L2">
        <f ca="1">INDIRECT("D"&amp;1+(ROW(D1)-1)*10+COLUMN(A1)-1)</f>
        <v>156.12666999999999</v>
      </c>
      <c r="M2">
        <f t="shared" ref="M2:U12" ca="1" si="0">INDIRECT("D"&amp;1+(ROW(E1)-1)*10+COLUMN(B1)-1)</f>
        <v>156.12666999999999</v>
      </c>
      <c r="N2">
        <f t="shared" ca="1" si="0"/>
        <v>156.12666999999999</v>
      </c>
      <c r="O2">
        <f t="shared" ca="1" si="0"/>
        <v>156.12666999999999</v>
      </c>
      <c r="P2">
        <f t="shared" ca="1" si="0"/>
        <v>156.12666999999999</v>
      </c>
      <c r="Q2">
        <f t="shared" ca="1" si="0"/>
        <v>156.12666999999999</v>
      </c>
      <c r="R2">
        <f t="shared" ca="1" si="0"/>
        <v>156.12666999999999</v>
      </c>
      <c r="S2">
        <f t="shared" ca="1" si="0"/>
        <v>156.12666999999999</v>
      </c>
      <c r="T2">
        <f t="shared" ca="1" si="0"/>
        <v>156.12666999999999</v>
      </c>
      <c r="U2">
        <f t="shared" ca="1" si="0"/>
        <v>156.12666999999999</v>
      </c>
      <c r="W2">
        <f ca="1">总!E2</f>
        <v>156.12666999999999</v>
      </c>
      <c r="Y2">
        <f ca="1">(L2-$W2)/$W2</f>
        <v>0</v>
      </c>
      <c r="Z2">
        <f t="shared" ref="Z2:AH13" ca="1" si="1">(M2-$W2)/$W2</f>
        <v>0</v>
      </c>
      <c r="AA2">
        <f t="shared" ca="1" si="1"/>
        <v>0</v>
      </c>
      <c r="AB2">
        <f t="shared" ca="1" si="1"/>
        <v>0</v>
      </c>
      <c r="AC2">
        <f t="shared" ca="1" si="1"/>
        <v>0</v>
      </c>
      <c r="AD2">
        <f t="shared" ca="1" si="1"/>
        <v>0</v>
      </c>
      <c r="AE2">
        <f t="shared" ca="1" si="1"/>
        <v>0</v>
      </c>
      <c r="AF2">
        <f t="shared" ca="1" si="1"/>
        <v>0</v>
      </c>
      <c r="AG2">
        <f t="shared" ca="1" si="1"/>
        <v>0</v>
      </c>
      <c r="AH2">
        <f t="shared" ca="1" si="1"/>
        <v>0</v>
      </c>
      <c r="AJ2">
        <f ca="1">SUM(Y2:AH2)</f>
        <v>0</v>
      </c>
      <c r="AK2" s="9"/>
    </row>
    <row r="3" spans="1:37" x14ac:dyDescent="0.2">
      <c r="A3" t="s">
        <v>108</v>
      </c>
      <c r="B3">
        <v>30</v>
      </c>
      <c r="C3">
        <v>1</v>
      </c>
      <c r="D3">
        <v>156.12666999999999</v>
      </c>
      <c r="E3">
        <v>2.6783999999999999</v>
      </c>
      <c r="F3">
        <v>463</v>
      </c>
      <c r="H3" t="s">
        <v>108</v>
      </c>
      <c r="I3">
        <v>50</v>
      </c>
      <c r="J3">
        <v>1</v>
      </c>
      <c r="L3">
        <f t="shared" ref="L3:U13" ca="1" si="2">INDIRECT("D"&amp;1+(ROW(D2)-1)*10+COLUMN(A2)-1)</f>
        <v>181.74312</v>
      </c>
      <c r="M3">
        <f t="shared" ca="1" si="0"/>
        <v>180.11959999999999</v>
      </c>
      <c r="N3">
        <f t="shared" ca="1" si="0"/>
        <v>181.40834000000001</v>
      </c>
      <c r="O3">
        <f t="shared" ca="1" si="0"/>
        <v>180.05332999999999</v>
      </c>
      <c r="P3">
        <f t="shared" ca="1" si="0"/>
        <v>179.93769</v>
      </c>
      <c r="Q3">
        <f t="shared" ca="1" si="0"/>
        <v>181.40834000000001</v>
      </c>
      <c r="R3">
        <f t="shared" ca="1" si="0"/>
        <v>182.51284999999999</v>
      </c>
      <c r="S3">
        <f t="shared" ca="1" si="0"/>
        <v>182.34583000000001</v>
      </c>
      <c r="T3">
        <f t="shared" ca="1" si="0"/>
        <v>181.40834000000001</v>
      </c>
      <c r="U3">
        <f t="shared" ca="1" si="0"/>
        <v>182.69333</v>
      </c>
      <c r="W3">
        <f ca="1">总!E3</f>
        <v>179.67332999999999</v>
      </c>
      <c r="Y3">
        <f t="shared" ref="Y3:Y13" ca="1" si="3">(L3-$W3)/$W3</f>
        <v>1.1519739741006703E-2</v>
      </c>
      <c r="Z3">
        <f t="shared" ca="1" si="1"/>
        <v>2.4837854343769238E-3</v>
      </c>
      <c r="AA3">
        <f t="shared" ca="1" si="1"/>
        <v>9.6564693268612369E-3</v>
      </c>
      <c r="AB3">
        <f t="shared" ca="1" si="1"/>
        <v>2.1149493917655754E-3</v>
      </c>
      <c r="AC3">
        <f t="shared" ca="1" si="1"/>
        <v>1.4713368979136225E-3</v>
      </c>
      <c r="AD3">
        <f t="shared" ca="1" si="1"/>
        <v>9.6564693268612369E-3</v>
      </c>
      <c r="AE3">
        <f t="shared" ca="1" si="1"/>
        <v>1.5803792360279588E-2</v>
      </c>
      <c r="AF3">
        <f t="shared" ca="1" si="1"/>
        <v>1.4874216446035779E-2</v>
      </c>
      <c r="AG3">
        <f t="shared" ca="1" si="1"/>
        <v>9.6564693268612369E-3</v>
      </c>
      <c r="AH3">
        <f t="shared" ca="1" si="1"/>
        <v>1.680828200824246E-2</v>
      </c>
      <c r="AJ3">
        <f t="shared" ref="AJ3:AJ13" ca="1" si="4">SUM(Y3:AH3)</f>
        <v>9.4045510260204357E-2</v>
      </c>
      <c r="AK3" s="9"/>
    </row>
    <row r="4" spans="1:37" x14ac:dyDescent="0.2">
      <c r="A4" t="s">
        <v>108</v>
      </c>
      <c r="B4">
        <v>30</v>
      </c>
      <c r="C4">
        <v>1</v>
      </c>
      <c r="D4">
        <v>156.12666999999999</v>
      </c>
      <c r="E4">
        <v>2.6903100000000002</v>
      </c>
      <c r="F4">
        <v>467</v>
      </c>
      <c r="H4" t="s">
        <v>108</v>
      </c>
      <c r="I4">
        <v>100</v>
      </c>
      <c r="J4">
        <v>1</v>
      </c>
      <c r="L4">
        <f t="shared" ca="1" si="2"/>
        <v>242.63066000000001</v>
      </c>
      <c r="M4">
        <f t="shared" ca="1" si="2"/>
        <v>241.07047</v>
      </c>
      <c r="N4">
        <f t="shared" ca="1" si="2"/>
        <v>243.46813</v>
      </c>
      <c r="O4">
        <f t="shared" ca="1" si="2"/>
        <v>240.05146999999999</v>
      </c>
      <c r="P4">
        <f t="shared" ca="1" si="2"/>
        <v>242.5771</v>
      </c>
      <c r="Q4">
        <f t="shared" ca="1" si="2"/>
        <v>242.58667</v>
      </c>
      <c r="R4">
        <f t="shared" ca="1" si="2"/>
        <v>243.53333000000001</v>
      </c>
      <c r="S4">
        <f t="shared" ca="1" si="2"/>
        <v>240.74379999999999</v>
      </c>
      <c r="T4">
        <f t="shared" ca="1" si="2"/>
        <v>241.42</v>
      </c>
      <c r="U4">
        <f t="shared" ca="1" si="2"/>
        <v>242.63373999999999</v>
      </c>
      <c r="W4">
        <f ca="1">总!E4</f>
        <v>239.59333000000001</v>
      </c>
      <c r="Y4">
        <f t="shared" ca="1" si="3"/>
        <v>1.2677022352834268E-2</v>
      </c>
      <c r="Z4">
        <f t="shared" ca="1" si="1"/>
        <v>6.1651966688721733E-3</v>
      </c>
      <c r="AA4">
        <f t="shared" ca="1" si="1"/>
        <v>1.617240346381927E-2</v>
      </c>
      <c r="AB4">
        <f t="shared" ca="1" si="1"/>
        <v>1.9121567365835517E-3</v>
      </c>
      <c r="AC4">
        <f t="shared" ca="1" si="1"/>
        <v>1.2453476897708265E-2</v>
      </c>
      <c r="AD4">
        <f t="shared" ca="1" si="1"/>
        <v>1.2493419578917281E-2</v>
      </c>
      <c r="AE4">
        <f t="shared" ca="1" si="1"/>
        <v>1.6444531239663465E-2</v>
      </c>
      <c r="AF4">
        <f t="shared" ca="1" si="1"/>
        <v>4.801761384592736E-3</v>
      </c>
      <c r="AG4">
        <f t="shared" ca="1" si="1"/>
        <v>7.6240436242527229E-3</v>
      </c>
      <c r="AH4">
        <f t="shared" ca="1" si="1"/>
        <v>1.2689877468625608E-2</v>
      </c>
      <c r="AJ4">
        <f t="shared" ca="1" si="4"/>
        <v>0.10343388941586935</v>
      </c>
      <c r="AK4" s="9"/>
    </row>
    <row r="5" spans="1:37" x14ac:dyDescent="0.2">
      <c r="A5" t="s">
        <v>108</v>
      </c>
      <c r="B5">
        <v>30</v>
      </c>
      <c r="C5">
        <v>1</v>
      </c>
      <c r="D5">
        <v>156.12666999999999</v>
      </c>
      <c r="E5">
        <v>2.68126</v>
      </c>
      <c r="F5">
        <v>464</v>
      </c>
      <c r="H5" t="s">
        <v>36</v>
      </c>
      <c r="I5">
        <v>24</v>
      </c>
      <c r="J5">
        <v>1</v>
      </c>
      <c r="L5">
        <f t="shared" ca="1" si="2"/>
        <v>2320.9075499999999</v>
      </c>
      <c r="M5">
        <f t="shared" ca="1" si="0"/>
        <v>2320.9075499999999</v>
      </c>
      <c r="N5">
        <f t="shared" ca="1" si="0"/>
        <v>2320.9075499999999</v>
      </c>
      <c r="O5">
        <f t="shared" ca="1" si="0"/>
        <v>2320.9075499999999</v>
      </c>
      <c r="P5">
        <f t="shared" ca="1" si="0"/>
        <v>2320.9075499999999</v>
      </c>
      <c r="Q5">
        <f t="shared" ca="1" si="0"/>
        <v>2330.3946900000001</v>
      </c>
      <c r="R5">
        <f t="shared" ca="1" si="0"/>
        <v>2320.9075499999999</v>
      </c>
      <c r="S5">
        <f t="shared" ca="1" si="0"/>
        <v>2320.9075499999999</v>
      </c>
      <c r="T5">
        <f t="shared" ca="1" si="0"/>
        <v>2320.9075499999999</v>
      </c>
      <c r="U5">
        <f t="shared" ca="1" si="0"/>
        <v>2320.9075499999999</v>
      </c>
      <c r="W5">
        <f ca="1">总!E5</f>
        <v>2320.9075499999999</v>
      </c>
      <c r="Y5">
        <f t="shared" ca="1" si="3"/>
        <v>0</v>
      </c>
      <c r="Z5">
        <f t="shared" ca="1" si="1"/>
        <v>0</v>
      </c>
      <c r="AA5">
        <f t="shared" ca="1" si="1"/>
        <v>0</v>
      </c>
      <c r="AB5">
        <f t="shared" ca="1" si="1"/>
        <v>0</v>
      </c>
      <c r="AC5">
        <f t="shared" ca="1" si="1"/>
        <v>0</v>
      </c>
      <c r="AD5">
        <f t="shared" ca="1" si="1"/>
        <v>4.0876854401202586E-3</v>
      </c>
      <c r="AE5">
        <f t="shared" ca="1" si="1"/>
        <v>0</v>
      </c>
      <c r="AF5">
        <f t="shared" ca="1" si="1"/>
        <v>0</v>
      </c>
      <c r="AG5">
        <f t="shared" ca="1" si="1"/>
        <v>0</v>
      </c>
      <c r="AH5">
        <f t="shared" ca="1" si="1"/>
        <v>0</v>
      </c>
      <c r="AJ5">
        <f t="shared" ca="1" si="4"/>
        <v>4.0876854401202586E-3</v>
      </c>
      <c r="AK5" s="9"/>
    </row>
    <row r="6" spans="1:37" x14ac:dyDescent="0.2">
      <c r="A6" t="s">
        <v>108</v>
      </c>
      <c r="B6">
        <v>30</v>
      </c>
      <c r="C6">
        <v>1</v>
      </c>
      <c r="D6">
        <v>156.12666999999999</v>
      </c>
      <c r="E6">
        <v>2.6890800000000001</v>
      </c>
      <c r="F6">
        <v>461</v>
      </c>
      <c r="H6" t="s">
        <v>36</v>
      </c>
      <c r="I6">
        <v>47</v>
      </c>
      <c r="J6">
        <v>1</v>
      </c>
      <c r="L6">
        <f t="shared" ca="1" si="2"/>
        <v>4329.4256800000003</v>
      </c>
      <c r="M6">
        <f t="shared" ca="1" si="0"/>
        <v>4321.0236500000001</v>
      </c>
      <c r="N6">
        <f t="shared" ca="1" si="0"/>
        <v>4321.0236500000001</v>
      </c>
      <c r="O6">
        <f t="shared" ca="1" si="0"/>
        <v>4324.3000099999999</v>
      </c>
      <c r="P6">
        <f t="shared" ca="1" si="0"/>
        <v>4321.0236500000001</v>
      </c>
      <c r="Q6">
        <f t="shared" ca="1" si="0"/>
        <v>4324.3000099999999</v>
      </c>
      <c r="R6">
        <f t="shared" ca="1" si="0"/>
        <v>4321.0236500000001</v>
      </c>
      <c r="S6">
        <f t="shared" ca="1" si="0"/>
        <v>4321.0236500000001</v>
      </c>
      <c r="T6">
        <f t="shared" ca="1" si="0"/>
        <v>4329.4256800000003</v>
      </c>
      <c r="U6">
        <f t="shared" ca="1" si="0"/>
        <v>4321.0236500000001</v>
      </c>
      <c r="W6">
        <f ca="1">总!E6</f>
        <v>4313.60977</v>
      </c>
      <c r="Y6">
        <f t="shared" ca="1" si="3"/>
        <v>3.6665138580674762E-3</v>
      </c>
      <c r="Z6">
        <f t="shared" ca="1" si="1"/>
        <v>1.71871828823312E-3</v>
      </c>
      <c r="AA6">
        <f t="shared" ca="1" si="1"/>
        <v>1.71871828823312E-3</v>
      </c>
      <c r="AB6">
        <f t="shared" ca="1" si="1"/>
        <v>2.4782584818746605E-3</v>
      </c>
      <c r="AC6">
        <f t="shared" ca="1" si="1"/>
        <v>1.71871828823312E-3</v>
      </c>
      <c r="AD6">
        <f t="shared" ca="1" si="1"/>
        <v>2.4782584818746605E-3</v>
      </c>
      <c r="AE6">
        <f t="shared" ca="1" si="1"/>
        <v>1.71871828823312E-3</v>
      </c>
      <c r="AF6">
        <f t="shared" ca="1" si="1"/>
        <v>1.71871828823312E-3</v>
      </c>
      <c r="AG6">
        <f t="shared" ca="1" si="1"/>
        <v>3.6665138580674762E-3</v>
      </c>
      <c r="AH6">
        <f t="shared" ca="1" si="1"/>
        <v>1.71871828823312E-3</v>
      </c>
      <c r="AJ6">
        <f t="shared" ca="1" si="4"/>
        <v>2.2601854409282994E-2</v>
      </c>
      <c r="AK6" s="9"/>
    </row>
    <row r="7" spans="1:37" x14ac:dyDescent="0.2">
      <c r="A7" t="s">
        <v>108</v>
      </c>
      <c r="B7">
        <v>30</v>
      </c>
      <c r="C7">
        <v>1</v>
      </c>
      <c r="D7">
        <v>156.12666999999999</v>
      </c>
      <c r="E7">
        <v>2.6872099999999999</v>
      </c>
      <c r="F7">
        <v>460</v>
      </c>
      <c r="H7" t="s">
        <v>36</v>
      </c>
      <c r="I7">
        <v>100</v>
      </c>
      <c r="J7">
        <v>1</v>
      </c>
      <c r="L7">
        <f t="shared" ca="1" si="2"/>
        <v>35669.694770000002</v>
      </c>
      <c r="M7">
        <f t="shared" ca="1" si="2"/>
        <v>35607.799160000002</v>
      </c>
      <c r="N7">
        <f t="shared" ca="1" si="2"/>
        <v>35391.17067</v>
      </c>
      <c r="O7">
        <f t="shared" ca="1" si="2"/>
        <v>35669.694770000002</v>
      </c>
      <c r="P7">
        <f t="shared" ca="1" si="2"/>
        <v>35669.694770000002</v>
      </c>
      <c r="Q7">
        <f t="shared" ca="1" si="2"/>
        <v>35669.694770000002</v>
      </c>
      <c r="R7">
        <f t="shared" ca="1" si="2"/>
        <v>35669.694770000002</v>
      </c>
      <c r="S7">
        <f t="shared" ca="1" si="2"/>
        <v>35669.694770000002</v>
      </c>
      <c r="T7">
        <f t="shared" ca="1" si="2"/>
        <v>35669.694770000002</v>
      </c>
      <c r="U7">
        <f t="shared" ca="1" si="2"/>
        <v>35669.694770000002</v>
      </c>
      <c r="W7">
        <f ca="1">总!E7</f>
        <v>35334.484790000002</v>
      </c>
      <c r="Y7">
        <f t="shared" ca="1" si="3"/>
        <v>9.4867657471792901E-3</v>
      </c>
      <c r="Z7">
        <f t="shared" ca="1" si="1"/>
        <v>7.7350602852811548E-3</v>
      </c>
      <c r="AA7">
        <f t="shared" ca="1" si="1"/>
        <v>1.6042650780644725E-3</v>
      </c>
      <c r="AB7">
        <f t="shared" ca="1" si="1"/>
        <v>9.4867657471792901E-3</v>
      </c>
      <c r="AC7">
        <f t="shared" ca="1" si="1"/>
        <v>9.4867657471792901E-3</v>
      </c>
      <c r="AD7">
        <f t="shared" ca="1" si="1"/>
        <v>9.4867657471792901E-3</v>
      </c>
      <c r="AE7">
        <f t="shared" ca="1" si="1"/>
        <v>9.4867657471792901E-3</v>
      </c>
      <c r="AF7">
        <f t="shared" ca="1" si="1"/>
        <v>9.4867657471792901E-3</v>
      </c>
      <c r="AG7">
        <f t="shared" ca="1" si="1"/>
        <v>9.4867657471792901E-3</v>
      </c>
      <c r="AH7">
        <f t="shared" ca="1" si="1"/>
        <v>9.4867657471792901E-3</v>
      </c>
      <c r="AJ7">
        <f t="shared" ca="1" si="4"/>
        <v>8.5233451340779948E-2</v>
      </c>
      <c r="AK7" s="9"/>
    </row>
    <row r="8" spans="1:37" x14ac:dyDescent="0.2">
      <c r="A8" t="s">
        <v>108</v>
      </c>
      <c r="B8">
        <v>30</v>
      </c>
      <c r="C8">
        <v>1</v>
      </c>
      <c r="D8">
        <v>156.12666999999999</v>
      </c>
      <c r="E8">
        <v>2.6853699999999998</v>
      </c>
      <c r="F8">
        <v>459</v>
      </c>
      <c r="H8" t="s">
        <v>1</v>
      </c>
      <c r="I8">
        <v>30</v>
      </c>
      <c r="J8">
        <v>1</v>
      </c>
      <c r="L8">
        <f t="shared" ca="1" si="2"/>
        <v>659.84542999999996</v>
      </c>
      <c r="M8">
        <f t="shared" ca="1" si="0"/>
        <v>660.62148999999999</v>
      </c>
      <c r="N8">
        <f t="shared" ca="1" si="0"/>
        <v>660.62148999999999</v>
      </c>
      <c r="O8">
        <f t="shared" ca="1" si="0"/>
        <v>660.62148999999999</v>
      </c>
      <c r="P8">
        <f t="shared" ref="P8:U10" ca="1" si="5">INDIRECT("D"&amp;1+(ROW(H7)-1)*10+COLUMN(E7)-1)</f>
        <v>660.62148999999999</v>
      </c>
      <c r="Q8">
        <f t="shared" ca="1" si="5"/>
        <v>660.62148999999999</v>
      </c>
      <c r="R8">
        <f t="shared" ca="1" si="5"/>
        <v>660.62148999999999</v>
      </c>
      <c r="S8">
        <f t="shared" ca="1" si="5"/>
        <v>660.62148999999999</v>
      </c>
      <c r="T8">
        <f t="shared" ca="1" si="5"/>
        <v>664.53556000000003</v>
      </c>
      <c r="U8">
        <f t="shared" ca="1" si="5"/>
        <v>660.62148999999999</v>
      </c>
      <c r="W8">
        <f ca="1">总!E8</f>
        <v>659.84542999999996</v>
      </c>
      <c r="Y8">
        <f t="shared" ca="1" si="3"/>
        <v>0</v>
      </c>
      <c r="Z8">
        <f t="shared" ca="1" si="1"/>
        <v>1.1761239295088087E-3</v>
      </c>
      <c r="AA8">
        <f t="shared" ca="1" si="1"/>
        <v>1.1761239295088087E-3</v>
      </c>
      <c r="AB8">
        <f t="shared" ca="1" si="1"/>
        <v>1.1761239295088087E-3</v>
      </c>
      <c r="AC8">
        <f t="shared" ca="1" si="1"/>
        <v>1.1761239295088087E-3</v>
      </c>
      <c r="AD8">
        <f t="shared" ca="1" si="1"/>
        <v>1.1761239295088087E-3</v>
      </c>
      <c r="AE8">
        <f t="shared" ca="1" si="1"/>
        <v>1.1761239295088087E-3</v>
      </c>
      <c r="AF8">
        <f t="shared" ca="1" si="1"/>
        <v>1.1761239295088087E-3</v>
      </c>
      <c r="AG8">
        <f t="shared" ca="1" si="1"/>
        <v>7.1079222296046938E-3</v>
      </c>
      <c r="AH8">
        <f t="shared" ca="1" si="1"/>
        <v>1.1761239295088087E-3</v>
      </c>
      <c r="AJ8">
        <f t="shared" ca="1" si="4"/>
        <v>1.6516913665675165E-2</v>
      </c>
      <c r="AK8" s="9"/>
    </row>
    <row r="9" spans="1:37" x14ac:dyDescent="0.2">
      <c r="A9" t="s">
        <v>108</v>
      </c>
      <c r="B9">
        <v>30</v>
      </c>
      <c r="C9">
        <v>1</v>
      </c>
      <c r="D9">
        <v>156.12666999999999</v>
      </c>
      <c r="E9">
        <v>2.6856300000000002</v>
      </c>
      <c r="F9">
        <v>461</v>
      </c>
      <c r="H9" t="s">
        <v>1</v>
      </c>
      <c r="I9">
        <v>50</v>
      </c>
      <c r="J9">
        <v>1</v>
      </c>
      <c r="L9">
        <f t="shared" ca="1" si="2"/>
        <v>1027.0157400000001</v>
      </c>
      <c r="M9">
        <f t="shared" ca="1" si="0"/>
        <v>1027.0157400000001</v>
      </c>
      <c r="N9">
        <f t="shared" ca="1" si="0"/>
        <v>1027.0157400000001</v>
      </c>
      <c r="O9">
        <f t="shared" ca="1" si="0"/>
        <v>1027.0157400000001</v>
      </c>
      <c r="P9">
        <f t="shared" ca="1" si="5"/>
        <v>1015.02139</v>
      </c>
      <c r="Q9">
        <f t="shared" ca="1" si="5"/>
        <v>1027.0157400000001</v>
      </c>
      <c r="R9">
        <f t="shared" ca="1" si="5"/>
        <v>1027.0157400000001</v>
      </c>
      <c r="S9">
        <f t="shared" ca="1" si="5"/>
        <v>1027.0157400000001</v>
      </c>
      <c r="T9">
        <f t="shared" ca="1" si="5"/>
        <v>1027.0157400000001</v>
      </c>
      <c r="U9">
        <f t="shared" ca="1" si="5"/>
        <v>1027.0157400000001</v>
      </c>
      <c r="W9">
        <f ca="1">总!E9</f>
        <v>1003.58074</v>
      </c>
      <c r="Y9">
        <f t="shared" ca="1" si="3"/>
        <v>2.3351384762525493E-2</v>
      </c>
      <c r="Z9">
        <f t="shared" ca="1" si="1"/>
        <v>2.3351384762525493E-2</v>
      </c>
      <c r="AA9">
        <f t="shared" ca="1" si="1"/>
        <v>2.3351384762525493E-2</v>
      </c>
      <c r="AB9">
        <f t="shared" ca="1" si="1"/>
        <v>2.3351384762525493E-2</v>
      </c>
      <c r="AC9">
        <f t="shared" ca="1" si="1"/>
        <v>1.1399830172109526E-2</v>
      </c>
      <c r="AD9">
        <f t="shared" ca="1" si="1"/>
        <v>2.3351384762525493E-2</v>
      </c>
      <c r="AE9">
        <f t="shared" ca="1" si="1"/>
        <v>2.3351384762525493E-2</v>
      </c>
      <c r="AF9">
        <f t="shared" ca="1" si="1"/>
        <v>2.3351384762525493E-2</v>
      </c>
      <c r="AG9">
        <f t="shared" ca="1" si="1"/>
        <v>2.3351384762525493E-2</v>
      </c>
      <c r="AH9">
        <f t="shared" ca="1" si="1"/>
        <v>2.3351384762525493E-2</v>
      </c>
      <c r="AJ9">
        <f t="shared" ca="1" si="4"/>
        <v>0.22156229303483896</v>
      </c>
      <c r="AK9" s="9"/>
    </row>
    <row r="10" spans="1:37" x14ac:dyDescent="0.2">
      <c r="A10" t="s">
        <v>108</v>
      </c>
      <c r="B10">
        <v>30</v>
      </c>
      <c r="C10">
        <v>1</v>
      </c>
      <c r="D10">
        <v>156.12666999999999</v>
      </c>
      <c r="E10">
        <v>2.6888299999999998</v>
      </c>
      <c r="F10">
        <v>464</v>
      </c>
      <c r="H10" t="s">
        <v>1</v>
      </c>
      <c r="I10">
        <v>100</v>
      </c>
      <c r="J10">
        <v>1</v>
      </c>
      <c r="L10">
        <f t="shared" ca="1" si="2"/>
        <v>1774.48</v>
      </c>
      <c r="M10">
        <f t="shared" ca="1" si="2"/>
        <v>1767.76333</v>
      </c>
      <c r="N10">
        <f t="shared" ca="1" si="2"/>
        <v>1769.5108</v>
      </c>
      <c r="O10">
        <f t="shared" ca="1" si="2"/>
        <v>1771.5215599999999</v>
      </c>
      <c r="P10">
        <f t="shared" ca="1" si="5"/>
        <v>1774.48</v>
      </c>
      <c r="Q10">
        <f t="shared" ca="1" si="5"/>
        <v>1771.95982</v>
      </c>
      <c r="R10">
        <f t="shared" ca="1" si="5"/>
        <v>1767.4328</v>
      </c>
      <c r="S10">
        <f t="shared" ca="1" si="5"/>
        <v>1774.48</v>
      </c>
      <c r="T10">
        <f t="shared" ca="1" si="5"/>
        <v>1766.83</v>
      </c>
      <c r="U10">
        <f t="shared" ca="1" si="5"/>
        <v>1768.5903599999999</v>
      </c>
      <c r="W10">
        <f ca="1">总!E10</f>
        <v>1755.1166700000001</v>
      </c>
      <c r="Y10">
        <f t="shared" ca="1" si="3"/>
        <v>1.1032503041521396E-2</v>
      </c>
      <c r="Z10">
        <f t="shared" ca="1" si="1"/>
        <v>7.2055950559684915E-3</v>
      </c>
      <c r="AA10">
        <f t="shared" ca="1" si="1"/>
        <v>8.2012382686786883E-3</v>
      </c>
      <c r="AB10">
        <f t="shared" ca="1" si="1"/>
        <v>9.3468943007645154E-3</v>
      </c>
      <c r="AC10">
        <f t="shared" ca="1" si="1"/>
        <v>1.1032503041521396E-2</v>
      </c>
      <c r="AD10">
        <f t="shared" ca="1" si="1"/>
        <v>9.596598498491796E-3</v>
      </c>
      <c r="AE10">
        <f t="shared" ca="1" si="1"/>
        <v>7.0172713931319049E-3</v>
      </c>
      <c r="AF10">
        <f t="shared" ca="1" si="1"/>
        <v>1.1032503041521396E-2</v>
      </c>
      <c r="AG10">
        <f t="shared" ca="1" si="1"/>
        <v>6.6738184419385714E-3</v>
      </c>
      <c r="AH10">
        <f t="shared" ca="1" si="1"/>
        <v>7.6768058957583747E-3</v>
      </c>
      <c r="AJ10">
        <f t="shared" ca="1" si="4"/>
        <v>8.8815730979296528E-2</v>
      </c>
      <c r="AK10" s="9"/>
    </row>
    <row r="11" spans="1:37" x14ac:dyDescent="0.2">
      <c r="A11" t="s">
        <v>108</v>
      </c>
      <c r="B11">
        <v>50</v>
      </c>
      <c r="C11">
        <v>1</v>
      </c>
      <c r="D11">
        <v>181.74312</v>
      </c>
      <c r="E11">
        <v>7.3649699999999996</v>
      </c>
      <c r="F11">
        <v>422</v>
      </c>
      <c r="H11" t="s">
        <v>0</v>
      </c>
      <c r="I11">
        <v>25</v>
      </c>
      <c r="J11">
        <v>1</v>
      </c>
      <c r="L11">
        <f t="shared" ca="1" si="2"/>
        <v>28.7148</v>
      </c>
      <c r="M11">
        <f t="shared" ca="1" si="0"/>
        <v>28.65213</v>
      </c>
      <c r="N11">
        <f t="shared" ca="1" si="0"/>
        <v>28.65213</v>
      </c>
      <c r="O11">
        <f t="shared" ca="1" si="0"/>
        <v>28.65213</v>
      </c>
      <c r="P11">
        <f t="shared" ca="1" si="0"/>
        <v>28.65213</v>
      </c>
      <c r="Q11">
        <f t="shared" ca="1" si="0"/>
        <v>28.65213</v>
      </c>
      <c r="R11">
        <f t="shared" ca="1" si="0"/>
        <v>28.65213</v>
      </c>
      <c r="S11">
        <f t="shared" ca="1" si="0"/>
        <v>28.65213</v>
      </c>
      <c r="T11">
        <f t="shared" ca="1" si="0"/>
        <v>28.65213</v>
      </c>
      <c r="U11">
        <f t="shared" ca="1" si="0"/>
        <v>28.65213</v>
      </c>
      <c r="W11">
        <f ca="1">总!E11</f>
        <v>28.65213</v>
      </c>
      <c r="Y11">
        <f t="shared" ca="1" si="3"/>
        <v>2.1872719410389618E-3</v>
      </c>
      <c r="Z11">
        <f t="shared" ca="1" si="1"/>
        <v>0</v>
      </c>
      <c r="AA11">
        <f t="shared" ca="1" si="1"/>
        <v>0</v>
      </c>
      <c r="AB11">
        <f t="shared" ca="1" si="1"/>
        <v>0</v>
      </c>
      <c r="AC11">
        <f t="shared" ca="1" si="1"/>
        <v>0</v>
      </c>
      <c r="AD11">
        <f t="shared" ca="1" si="1"/>
        <v>0</v>
      </c>
      <c r="AE11">
        <f t="shared" ca="1" si="1"/>
        <v>0</v>
      </c>
      <c r="AF11">
        <f t="shared" ca="1" si="1"/>
        <v>0</v>
      </c>
      <c r="AG11">
        <f t="shared" ca="1" si="1"/>
        <v>0</v>
      </c>
      <c r="AH11">
        <f t="shared" ca="1" si="1"/>
        <v>0</v>
      </c>
      <c r="AJ11">
        <f t="shared" ca="1" si="4"/>
        <v>2.1872719410389618E-3</v>
      </c>
      <c r="AK11" s="9"/>
    </row>
    <row r="12" spans="1:37" x14ac:dyDescent="0.2">
      <c r="A12" t="s">
        <v>108</v>
      </c>
      <c r="B12">
        <v>50</v>
      </c>
      <c r="C12">
        <v>1</v>
      </c>
      <c r="D12">
        <v>180.11959999999999</v>
      </c>
      <c r="E12">
        <v>7.3833200000000003</v>
      </c>
      <c r="F12">
        <v>429</v>
      </c>
      <c r="H12" t="s">
        <v>0</v>
      </c>
      <c r="I12">
        <v>50</v>
      </c>
      <c r="J12">
        <v>1</v>
      </c>
      <c r="L12">
        <f t="shared" ca="1" si="2"/>
        <v>57.917070000000002</v>
      </c>
      <c r="M12">
        <f t="shared" ca="1" si="0"/>
        <v>57.917070000000002</v>
      </c>
      <c r="N12">
        <f t="shared" ca="1" si="0"/>
        <v>57.917070000000002</v>
      </c>
      <c r="O12">
        <f t="shared" ca="1" si="0"/>
        <v>57.917070000000002</v>
      </c>
      <c r="P12">
        <f t="shared" ca="1" si="0"/>
        <v>57.917070000000002</v>
      </c>
      <c r="Q12">
        <f t="shared" ca="1" si="0"/>
        <v>57.917070000000002</v>
      </c>
      <c r="R12">
        <f t="shared" ca="1" si="0"/>
        <v>57.917070000000002</v>
      </c>
      <c r="S12">
        <f t="shared" ca="1" si="0"/>
        <v>57.917070000000002</v>
      </c>
      <c r="T12">
        <f t="shared" ca="1" si="0"/>
        <v>57.917070000000002</v>
      </c>
      <c r="U12">
        <f t="shared" ca="1" si="0"/>
        <v>57.917070000000002</v>
      </c>
      <c r="W12">
        <f ca="1">总!E12</f>
        <v>57.917070000000002</v>
      </c>
      <c r="Y12">
        <f t="shared" ca="1" si="3"/>
        <v>0</v>
      </c>
      <c r="Z12">
        <f t="shared" ca="1" si="1"/>
        <v>0</v>
      </c>
      <c r="AA12">
        <f t="shared" ca="1" si="1"/>
        <v>0</v>
      </c>
      <c r="AB12">
        <f t="shared" ca="1" si="1"/>
        <v>0</v>
      </c>
      <c r="AC12">
        <f t="shared" ca="1" si="1"/>
        <v>0</v>
      </c>
      <c r="AD12">
        <f t="shared" ca="1" si="1"/>
        <v>0</v>
      </c>
      <c r="AE12">
        <f t="shared" ca="1" si="1"/>
        <v>0</v>
      </c>
      <c r="AF12">
        <f t="shared" ca="1" si="1"/>
        <v>0</v>
      </c>
      <c r="AG12">
        <f t="shared" ca="1" si="1"/>
        <v>0</v>
      </c>
      <c r="AH12">
        <f t="shared" ca="1" si="1"/>
        <v>0</v>
      </c>
      <c r="AJ12">
        <f t="shared" ca="1" si="4"/>
        <v>0</v>
      </c>
      <c r="AK12" s="9"/>
    </row>
    <row r="13" spans="1:37" x14ac:dyDescent="0.2">
      <c r="A13" t="s">
        <v>108</v>
      </c>
      <c r="B13">
        <v>50</v>
      </c>
      <c r="C13">
        <v>1</v>
      </c>
      <c r="D13">
        <v>181.40834000000001</v>
      </c>
      <c r="E13">
        <v>7.3578599999999996</v>
      </c>
      <c r="F13">
        <v>426</v>
      </c>
      <c r="H13" t="s">
        <v>0</v>
      </c>
      <c r="I13">
        <v>100</v>
      </c>
      <c r="J13">
        <v>1</v>
      </c>
      <c r="L13">
        <f t="shared" ca="1" si="2"/>
        <v>104.24025</v>
      </c>
      <c r="M13">
        <f t="shared" ca="1" si="2"/>
        <v>104.19692000000001</v>
      </c>
      <c r="N13">
        <f t="shared" ca="1" si="2"/>
        <v>104.24692</v>
      </c>
      <c r="O13">
        <f t="shared" ca="1" si="2"/>
        <v>104.20095000000001</v>
      </c>
      <c r="P13">
        <f t="shared" ca="1" si="2"/>
        <v>104.22427999999999</v>
      </c>
      <c r="Q13">
        <f t="shared" ca="1" si="2"/>
        <v>104.21913000000001</v>
      </c>
      <c r="R13">
        <f t="shared" ca="1" si="2"/>
        <v>104.18761000000001</v>
      </c>
      <c r="S13">
        <f t="shared" ca="1" si="2"/>
        <v>104.20095000000001</v>
      </c>
      <c r="T13">
        <f t="shared" ca="1" si="2"/>
        <v>104.29025</v>
      </c>
      <c r="U13">
        <f t="shared" ca="1" si="2"/>
        <v>104.21692</v>
      </c>
      <c r="W13">
        <f ca="1">总!E13</f>
        <v>104.10428</v>
      </c>
      <c r="Y13">
        <f t="shared" ca="1" si="3"/>
        <v>1.3060942355107817E-3</v>
      </c>
      <c r="Z13">
        <f t="shared" ca="1" si="1"/>
        <v>8.8987695798869114E-4</v>
      </c>
      <c r="AA13">
        <f t="shared" ca="1" si="1"/>
        <v>1.3701646080257228E-3</v>
      </c>
      <c r="AB13">
        <f t="shared" ca="1" si="1"/>
        <v>9.2858814258168002E-4</v>
      </c>
      <c r="AC13">
        <f t="shared" ca="1" si="1"/>
        <v>1.1526903600888488E-3</v>
      </c>
      <c r="AD13">
        <f t="shared" ca="1" si="1"/>
        <v>1.1032207321351639E-3</v>
      </c>
      <c r="AE13">
        <f t="shared" ca="1" si="1"/>
        <v>8.0044739755179783E-4</v>
      </c>
      <c r="AF13">
        <f t="shared" ca="1" si="1"/>
        <v>9.2858814258168002E-4</v>
      </c>
      <c r="AG13">
        <f t="shared" ca="1" si="1"/>
        <v>1.7863818855478133E-3</v>
      </c>
      <c r="AH13">
        <f t="shared" ca="1" si="1"/>
        <v>1.0819920180034765E-3</v>
      </c>
      <c r="AJ13">
        <f t="shared" ca="1" si="4"/>
        <v>1.1348044480015657E-2</v>
      </c>
      <c r="AK13" s="9"/>
    </row>
    <row r="14" spans="1:37" x14ac:dyDescent="0.2">
      <c r="A14" t="s">
        <v>108</v>
      </c>
      <c r="B14">
        <v>50</v>
      </c>
      <c r="C14">
        <v>1</v>
      </c>
      <c r="D14">
        <v>180.05332999999999</v>
      </c>
      <c r="E14">
        <v>7.3614600000000001</v>
      </c>
      <c r="F14">
        <v>423</v>
      </c>
      <c r="AK14" s="9"/>
    </row>
    <row r="15" spans="1:37" x14ac:dyDescent="0.2">
      <c r="A15" t="s">
        <v>108</v>
      </c>
      <c r="B15">
        <v>50</v>
      </c>
      <c r="C15">
        <v>1</v>
      </c>
      <c r="D15">
        <v>179.93769</v>
      </c>
      <c r="E15">
        <v>7.3552400000000002</v>
      </c>
      <c r="F15">
        <v>425</v>
      </c>
      <c r="AK15" s="9"/>
    </row>
    <row r="16" spans="1:37" x14ac:dyDescent="0.2">
      <c r="A16" t="s">
        <v>108</v>
      </c>
      <c r="B16">
        <v>50</v>
      </c>
      <c r="C16">
        <v>1</v>
      </c>
      <c r="D16">
        <v>181.40834000000001</v>
      </c>
      <c r="E16">
        <v>7.3513099999999998</v>
      </c>
      <c r="F16">
        <v>424</v>
      </c>
      <c r="AK16" s="9"/>
    </row>
    <row r="17" spans="1:37" x14ac:dyDescent="0.2">
      <c r="A17" t="s">
        <v>108</v>
      </c>
      <c r="B17">
        <v>50</v>
      </c>
      <c r="C17">
        <v>1</v>
      </c>
      <c r="D17">
        <v>182.51284999999999</v>
      </c>
      <c r="E17">
        <v>7.3591300000000004</v>
      </c>
      <c r="F17">
        <v>423</v>
      </c>
      <c r="AK17" s="9"/>
    </row>
    <row r="18" spans="1:37" x14ac:dyDescent="0.2">
      <c r="A18" t="s">
        <v>108</v>
      </c>
      <c r="B18">
        <v>50</v>
      </c>
      <c r="C18">
        <v>1</v>
      </c>
      <c r="D18">
        <v>182.34583000000001</v>
      </c>
      <c r="E18">
        <v>7.3596000000000004</v>
      </c>
      <c r="F18">
        <v>422</v>
      </c>
      <c r="AK18" s="9"/>
    </row>
    <row r="19" spans="1:37" x14ac:dyDescent="0.2">
      <c r="A19" t="s">
        <v>108</v>
      </c>
      <c r="B19">
        <v>50</v>
      </c>
      <c r="C19">
        <v>1</v>
      </c>
      <c r="D19">
        <v>181.40834000000001</v>
      </c>
      <c r="E19">
        <v>7.3514499999999998</v>
      </c>
      <c r="F19">
        <v>424</v>
      </c>
      <c r="AK19" s="9"/>
    </row>
    <row r="20" spans="1:37" x14ac:dyDescent="0.2">
      <c r="A20" t="s">
        <v>108</v>
      </c>
      <c r="B20">
        <v>50</v>
      </c>
      <c r="C20">
        <v>1</v>
      </c>
      <c r="D20">
        <v>182.69333</v>
      </c>
      <c r="E20">
        <v>7.34999</v>
      </c>
      <c r="F20">
        <v>423</v>
      </c>
      <c r="AK20" s="9"/>
    </row>
    <row r="21" spans="1:37" x14ac:dyDescent="0.2">
      <c r="A21" t="s">
        <v>108</v>
      </c>
      <c r="B21">
        <v>100</v>
      </c>
      <c r="C21">
        <v>1</v>
      </c>
      <c r="D21">
        <v>242.63066000000001</v>
      </c>
      <c r="E21">
        <v>21.236360000000001</v>
      </c>
      <c r="F21">
        <v>294</v>
      </c>
      <c r="AK21" s="9"/>
    </row>
    <row r="22" spans="1:37" x14ac:dyDescent="0.2">
      <c r="A22" t="s">
        <v>108</v>
      </c>
      <c r="B22">
        <v>100</v>
      </c>
      <c r="C22">
        <v>1</v>
      </c>
      <c r="D22">
        <v>241.07047</v>
      </c>
      <c r="E22">
        <v>21.22231</v>
      </c>
      <c r="F22">
        <v>295</v>
      </c>
      <c r="AK22" s="9"/>
    </row>
    <row r="23" spans="1:37" x14ac:dyDescent="0.2">
      <c r="A23" t="s">
        <v>108</v>
      </c>
      <c r="B23">
        <v>100</v>
      </c>
      <c r="C23">
        <v>1</v>
      </c>
      <c r="D23">
        <v>243.46813</v>
      </c>
      <c r="E23">
        <v>21.232569999999999</v>
      </c>
      <c r="F23">
        <v>292</v>
      </c>
      <c r="AK23" s="9"/>
    </row>
    <row r="24" spans="1:37" x14ac:dyDescent="0.2">
      <c r="A24" t="s">
        <v>108</v>
      </c>
      <c r="B24">
        <v>100</v>
      </c>
      <c r="C24">
        <v>1</v>
      </c>
      <c r="D24">
        <v>240.05146999999999</v>
      </c>
      <c r="E24">
        <v>21.249890000000001</v>
      </c>
      <c r="F24">
        <v>296</v>
      </c>
      <c r="AK24" s="9"/>
    </row>
    <row r="25" spans="1:37" x14ac:dyDescent="0.2">
      <c r="A25" t="s">
        <v>108</v>
      </c>
      <c r="B25">
        <v>100</v>
      </c>
      <c r="C25">
        <v>1</v>
      </c>
      <c r="D25">
        <v>242.5771</v>
      </c>
      <c r="E25">
        <v>21.225490000000001</v>
      </c>
      <c r="F25">
        <v>291</v>
      </c>
      <c r="AK25" s="9"/>
    </row>
    <row r="26" spans="1:37" x14ac:dyDescent="0.2">
      <c r="A26" t="s">
        <v>108</v>
      </c>
      <c r="B26">
        <v>100</v>
      </c>
      <c r="C26">
        <v>1</v>
      </c>
      <c r="D26">
        <v>242.58667</v>
      </c>
      <c r="E26">
        <v>21.240819999999999</v>
      </c>
      <c r="F26">
        <v>291</v>
      </c>
      <c r="AK26" s="9"/>
    </row>
    <row r="27" spans="1:37" x14ac:dyDescent="0.2">
      <c r="A27" t="s">
        <v>108</v>
      </c>
      <c r="B27">
        <v>100</v>
      </c>
      <c r="C27">
        <v>1</v>
      </c>
      <c r="D27">
        <v>243.53333000000001</v>
      </c>
      <c r="E27">
        <v>21.26784</v>
      </c>
      <c r="F27">
        <v>296</v>
      </c>
      <c r="AK27" s="9"/>
    </row>
    <row r="28" spans="1:37" x14ac:dyDescent="0.2">
      <c r="A28" t="s">
        <v>108</v>
      </c>
      <c r="B28">
        <v>100</v>
      </c>
      <c r="C28">
        <v>1</v>
      </c>
      <c r="D28">
        <v>240.74379999999999</v>
      </c>
      <c r="E28">
        <v>21.231059999999999</v>
      </c>
      <c r="F28">
        <v>293</v>
      </c>
      <c r="AK28" s="9"/>
    </row>
    <row r="29" spans="1:37" x14ac:dyDescent="0.2">
      <c r="A29" t="s">
        <v>108</v>
      </c>
      <c r="B29">
        <v>100</v>
      </c>
      <c r="C29">
        <v>1</v>
      </c>
      <c r="D29">
        <v>241.42</v>
      </c>
      <c r="E29">
        <v>21.223759999999999</v>
      </c>
      <c r="F29">
        <v>293</v>
      </c>
    </row>
    <row r="30" spans="1:37" x14ac:dyDescent="0.2">
      <c r="A30" t="s">
        <v>108</v>
      </c>
      <c r="B30">
        <v>100</v>
      </c>
      <c r="C30">
        <v>1</v>
      </c>
      <c r="D30">
        <v>242.63373999999999</v>
      </c>
      <c r="E30">
        <v>21.194479999999999</v>
      </c>
      <c r="F30">
        <v>295</v>
      </c>
    </row>
    <row r="31" spans="1:37" x14ac:dyDescent="0.2">
      <c r="A31" t="s">
        <v>36</v>
      </c>
      <c r="B31">
        <v>24</v>
      </c>
      <c r="C31">
        <v>1</v>
      </c>
      <c r="D31">
        <v>2320.9075499999999</v>
      </c>
      <c r="E31">
        <v>2.0351499999999998</v>
      </c>
      <c r="F31">
        <v>613</v>
      </c>
    </row>
    <row r="32" spans="1:37" x14ac:dyDescent="0.2">
      <c r="A32" t="s">
        <v>36</v>
      </c>
      <c r="B32">
        <v>24</v>
      </c>
      <c r="C32">
        <v>1</v>
      </c>
      <c r="D32">
        <v>2320.9075499999999</v>
      </c>
      <c r="E32">
        <v>2.0480999999999998</v>
      </c>
      <c r="F32">
        <v>611</v>
      </c>
    </row>
    <row r="33" spans="1:6" x14ac:dyDescent="0.2">
      <c r="A33" t="s">
        <v>36</v>
      </c>
      <c r="B33">
        <v>24</v>
      </c>
      <c r="C33">
        <v>1</v>
      </c>
      <c r="D33">
        <v>2320.9075499999999</v>
      </c>
      <c r="E33">
        <v>2.03057</v>
      </c>
      <c r="F33">
        <v>612</v>
      </c>
    </row>
    <row r="34" spans="1:6" x14ac:dyDescent="0.2">
      <c r="A34" t="s">
        <v>36</v>
      </c>
      <c r="B34">
        <v>24</v>
      </c>
      <c r="C34">
        <v>1</v>
      </c>
      <c r="D34">
        <v>2320.9075499999999</v>
      </c>
      <c r="E34">
        <v>2.0321400000000001</v>
      </c>
      <c r="F34">
        <v>616</v>
      </c>
    </row>
    <row r="35" spans="1:6" x14ac:dyDescent="0.2">
      <c r="A35" t="s">
        <v>36</v>
      </c>
      <c r="B35">
        <v>24</v>
      </c>
      <c r="C35">
        <v>1</v>
      </c>
      <c r="D35">
        <v>2320.9075499999999</v>
      </c>
      <c r="E35">
        <v>2.0338500000000002</v>
      </c>
      <c r="F35">
        <v>611</v>
      </c>
    </row>
    <row r="36" spans="1:6" x14ac:dyDescent="0.2">
      <c r="A36" t="s">
        <v>36</v>
      </c>
      <c r="B36">
        <v>24</v>
      </c>
      <c r="C36">
        <v>1</v>
      </c>
      <c r="D36">
        <v>2330.3946900000001</v>
      </c>
      <c r="E36">
        <v>2.0287500000000001</v>
      </c>
      <c r="F36">
        <v>608</v>
      </c>
    </row>
    <row r="37" spans="1:6" x14ac:dyDescent="0.2">
      <c r="A37" t="s">
        <v>36</v>
      </c>
      <c r="B37">
        <v>24</v>
      </c>
      <c r="C37">
        <v>1</v>
      </c>
      <c r="D37">
        <v>2320.9075499999999</v>
      </c>
      <c r="E37">
        <v>2.0309599999999999</v>
      </c>
      <c r="F37">
        <v>612</v>
      </c>
    </row>
    <row r="38" spans="1:6" x14ac:dyDescent="0.2">
      <c r="A38" t="s">
        <v>36</v>
      </c>
      <c r="B38">
        <v>24</v>
      </c>
      <c r="C38">
        <v>1</v>
      </c>
      <c r="D38">
        <v>2320.9075499999999</v>
      </c>
      <c r="E38">
        <v>2.03363</v>
      </c>
      <c r="F38">
        <v>611</v>
      </c>
    </row>
    <row r="39" spans="1:6" x14ac:dyDescent="0.2">
      <c r="A39" t="s">
        <v>36</v>
      </c>
      <c r="B39">
        <v>24</v>
      </c>
      <c r="C39">
        <v>1</v>
      </c>
      <c r="D39">
        <v>2320.9075499999999</v>
      </c>
      <c r="E39">
        <v>2.03477</v>
      </c>
      <c r="F39">
        <v>610</v>
      </c>
    </row>
    <row r="40" spans="1:6" x14ac:dyDescent="0.2">
      <c r="A40" t="s">
        <v>36</v>
      </c>
      <c r="B40">
        <v>24</v>
      </c>
      <c r="C40">
        <v>1</v>
      </c>
      <c r="D40">
        <v>2320.9075499999999</v>
      </c>
      <c r="E40">
        <v>2.02841</v>
      </c>
      <c r="F40">
        <v>590</v>
      </c>
    </row>
    <row r="41" spans="1:6" x14ac:dyDescent="0.2">
      <c r="A41" t="s">
        <v>36</v>
      </c>
      <c r="B41">
        <v>47</v>
      </c>
      <c r="C41">
        <v>1</v>
      </c>
      <c r="D41">
        <v>4329.4256800000003</v>
      </c>
      <c r="E41">
        <v>7.2948500000000003</v>
      </c>
      <c r="F41">
        <v>578</v>
      </c>
    </row>
    <row r="42" spans="1:6" x14ac:dyDescent="0.2">
      <c r="A42" t="s">
        <v>36</v>
      </c>
      <c r="B42">
        <v>47</v>
      </c>
      <c r="C42">
        <v>1</v>
      </c>
      <c r="D42">
        <v>4321.0236500000001</v>
      </c>
      <c r="E42">
        <v>7.2696199999999997</v>
      </c>
      <c r="F42">
        <v>592</v>
      </c>
    </row>
    <row r="43" spans="1:6" x14ac:dyDescent="0.2">
      <c r="A43" t="s">
        <v>36</v>
      </c>
      <c r="B43">
        <v>47</v>
      </c>
      <c r="C43">
        <v>1</v>
      </c>
      <c r="D43">
        <v>4321.0236500000001</v>
      </c>
      <c r="E43">
        <v>7.2721400000000003</v>
      </c>
      <c r="F43">
        <v>562</v>
      </c>
    </row>
    <row r="44" spans="1:6" x14ac:dyDescent="0.2">
      <c r="A44" t="s">
        <v>36</v>
      </c>
      <c r="B44">
        <v>47</v>
      </c>
      <c r="C44">
        <v>1</v>
      </c>
      <c r="D44">
        <v>4324.3000099999999</v>
      </c>
      <c r="E44">
        <v>7.29345</v>
      </c>
      <c r="F44">
        <v>572</v>
      </c>
    </row>
    <row r="45" spans="1:6" x14ac:dyDescent="0.2">
      <c r="A45" t="s">
        <v>36</v>
      </c>
      <c r="B45">
        <v>47</v>
      </c>
      <c r="C45">
        <v>1</v>
      </c>
      <c r="D45">
        <v>4321.0236500000001</v>
      </c>
      <c r="E45">
        <v>7.2967000000000004</v>
      </c>
      <c r="F45">
        <v>567</v>
      </c>
    </row>
    <row r="46" spans="1:6" x14ac:dyDescent="0.2">
      <c r="A46" t="s">
        <v>36</v>
      </c>
      <c r="B46">
        <v>47</v>
      </c>
      <c r="C46">
        <v>1</v>
      </c>
      <c r="D46">
        <v>4324.3000099999999</v>
      </c>
      <c r="E46">
        <v>7.2847200000000001</v>
      </c>
      <c r="F46">
        <v>572</v>
      </c>
    </row>
    <row r="47" spans="1:6" x14ac:dyDescent="0.2">
      <c r="A47" t="s">
        <v>36</v>
      </c>
      <c r="B47">
        <v>47</v>
      </c>
      <c r="C47">
        <v>1</v>
      </c>
      <c r="D47">
        <v>4321.0236500000001</v>
      </c>
      <c r="E47">
        <v>7.27555</v>
      </c>
      <c r="F47">
        <v>576</v>
      </c>
    </row>
    <row r="48" spans="1:6" x14ac:dyDescent="0.2">
      <c r="A48" t="s">
        <v>36</v>
      </c>
      <c r="B48">
        <v>47</v>
      </c>
      <c r="C48">
        <v>1</v>
      </c>
      <c r="D48">
        <v>4321.0236500000001</v>
      </c>
      <c r="E48">
        <v>7.2983799999999999</v>
      </c>
      <c r="F48">
        <v>565</v>
      </c>
    </row>
    <row r="49" spans="1:6" x14ac:dyDescent="0.2">
      <c r="A49" t="s">
        <v>36</v>
      </c>
      <c r="B49">
        <v>47</v>
      </c>
      <c r="C49">
        <v>1</v>
      </c>
      <c r="D49">
        <v>4329.4256800000003</v>
      </c>
      <c r="E49">
        <v>7.2939100000000003</v>
      </c>
      <c r="F49">
        <v>570</v>
      </c>
    </row>
    <row r="50" spans="1:6" x14ac:dyDescent="0.2">
      <c r="A50" t="s">
        <v>36</v>
      </c>
      <c r="B50">
        <v>47</v>
      </c>
      <c r="C50">
        <v>1</v>
      </c>
      <c r="D50">
        <v>4321.0236500000001</v>
      </c>
      <c r="E50">
        <v>7.2840199999999999</v>
      </c>
      <c r="F50">
        <v>589</v>
      </c>
    </row>
    <row r="51" spans="1:6" x14ac:dyDescent="0.2">
      <c r="A51" t="s">
        <v>36</v>
      </c>
      <c r="B51">
        <v>100</v>
      </c>
      <c r="C51">
        <v>1</v>
      </c>
      <c r="D51">
        <v>35669.694770000002</v>
      </c>
      <c r="E51">
        <v>33.93403</v>
      </c>
      <c r="F51">
        <v>533</v>
      </c>
    </row>
    <row r="52" spans="1:6" x14ac:dyDescent="0.2">
      <c r="A52" t="s">
        <v>36</v>
      </c>
      <c r="B52">
        <v>100</v>
      </c>
      <c r="C52">
        <v>1</v>
      </c>
      <c r="D52">
        <v>35607.799160000002</v>
      </c>
      <c r="E52">
        <v>33.936860000000003</v>
      </c>
      <c r="F52">
        <v>527</v>
      </c>
    </row>
    <row r="53" spans="1:6" x14ac:dyDescent="0.2">
      <c r="A53" t="s">
        <v>36</v>
      </c>
      <c r="B53">
        <v>100</v>
      </c>
      <c r="C53">
        <v>1</v>
      </c>
      <c r="D53">
        <v>35391.17067</v>
      </c>
      <c r="E53">
        <v>33.911140000000003</v>
      </c>
      <c r="F53">
        <v>537</v>
      </c>
    </row>
    <row r="54" spans="1:6" x14ac:dyDescent="0.2">
      <c r="A54" t="s">
        <v>36</v>
      </c>
      <c r="B54">
        <v>100</v>
      </c>
      <c r="C54">
        <v>1</v>
      </c>
      <c r="D54">
        <v>35669.694770000002</v>
      </c>
      <c r="E54">
        <v>33.953139999999998</v>
      </c>
      <c r="F54">
        <v>521</v>
      </c>
    </row>
    <row r="55" spans="1:6" x14ac:dyDescent="0.2">
      <c r="A55" t="s">
        <v>36</v>
      </c>
      <c r="B55">
        <v>100</v>
      </c>
      <c r="C55">
        <v>1</v>
      </c>
      <c r="D55">
        <v>35669.694770000002</v>
      </c>
      <c r="E55">
        <v>33.953360000000004</v>
      </c>
      <c r="F55">
        <v>522</v>
      </c>
    </row>
    <row r="56" spans="1:6" x14ac:dyDescent="0.2">
      <c r="A56" t="s">
        <v>36</v>
      </c>
      <c r="B56">
        <v>100</v>
      </c>
      <c r="C56">
        <v>1</v>
      </c>
      <c r="D56">
        <v>35669.694770000002</v>
      </c>
      <c r="E56">
        <v>33.908920000000002</v>
      </c>
      <c r="F56">
        <v>523</v>
      </c>
    </row>
    <row r="57" spans="1:6" x14ac:dyDescent="0.2">
      <c r="A57" t="s">
        <v>36</v>
      </c>
      <c r="B57">
        <v>100</v>
      </c>
      <c r="C57">
        <v>1</v>
      </c>
      <c r="D57">
        <v>35669.694770000002</v>
      </c>
      <c r="E57">
        <v>33.942329999999998</v>
      </c>
      <c r="F57">
        <v>524</v>
      </c>
    </row>
    <row r="58" spans="1:6" x14ac:dyDescent="0.2">
      <c r="A58" t="s">
        <v>36</v>
      </c>
      <c r="B58">
        <v>100</v>
      </c>
      <c r="C58">
        <v>1</v>
      </c>
      <c r="D58">
        <v>35669.694770000002</v>
      </c>
      <c r="E58">
        <v>33.946460000000002</v>
      </c>
      <c r="F58">
        <v>520</v>
      </c>
    </row>
    <row r="59" spans="1:6" x14ac:dyDescent="0.2">
      <c r="A59" t="s">
        <v>36</v>
      </c>
      <c r="B59">
        <v>100</v>
      </c>
      <c r="C59">
        <v>1</v>
      </c>
      <c r="D59">
        <v>35669.694770000002</v>
      </c>
      <c r="E59">
        <v>33.954819999999998</v>
      </c>
      <c r="F59">
        <v>522</v>
      </c>
    </row>
    <row r="60" spans="1:6" x14ac:dyDescent="0.2">
      <c r="A60" t="s">
        <v>36</v>
      </c>
      <c r="B60">
        <v>100</v>
      </c>
      <c r="C60">
        <v>1</v>
      </c>
      <c r="D60">
        <v>35669.694770000002</v>
      </c>
      <c r="E60">
        <v>33.894689999999997</v>
      </c>
      <c r="F60">
        <v>519</v>
      </c>
    </row>
    <row r="61" spans="1:6" x14ac:dyDescent="0.2">
      <c r="A61" t="s">
        <v>1</v>
      </c>
      <c r="B61">
        <v>30</v>
      </c>
      <c r="C61">
        <v>1</v>
      </c>
      <c r="D61">
        <v>659.84542999999996</v>
      </c>
      <c r="E61">
        <v>2.9132199999999999</v>
      </c>
      <c r="F61">
        <v>547</v>
      </c>
    </row>
    <row r="62" spans="1:6" x14ac:dyDescent="0.2">
      <c r="A62" t="s">
        <v>1</v>
      </c>
      <c r="B62">
        <v>30</v>
      </c>
      <c r="C62">
        <v>1</v>
      </c>
      <c r="D62">
        <v>660.62148999999999</v>
      </c>
      <c r="E62">
        <v>2.9086099999999999</v>
      </c>
      <c r="F62">
        <v>550</v>
      </c>
    </row>
    <row r="63" spans="1:6" x14ac:dyDescent="0.2">
      <c r="A63" t="s">
        <v>1</v>
      </c>
      <c r="B63">
        <v>30</v>
      </c>
      <c r="C63">
        <v>1</v>
      </c>
      <c r="D63">
        <v>660.62148999999999</v>
      </c>
      <c r="E63">
        <v>2.907</v>
      </c>
      <c r="F63">
        <v>551</v>
      </c>
    </row>
    <row r="64" spans="1:6" x14ac:dyDescent="0.2">
      <c r="A64" t="s">
        <v>1</v>
      </c>
      <c r="B64">
        <v>30</v>
      </c>
      <c r="C64">
        <v>1</v>
      </c>
      <c r="D64">
        <v>660.62148999999999</v>
      </c>
      <c r="E64">
        <v>2.9060100000000002</v>
      </c>
      <c r="F64">
        <v>554</v>
      </c>
    </row>
    <row r="65" spans="1:6" x14ac:dyDescent="0.2">
      <c r="A65" t="s">
        <v>1</v>
      </c>
      <c r="B65">
        <v>30</v>
      </c>
      <c r="C65">
        <v>1</v>
      </c>
      <c r="D65">
        <v>660.62148999999999</v>
      </c>
      <c r="E65">
        <v>2.9057200000000001</v>
      </c>
      <c r="F65">
        <v>558</v>
      </c>
    </row>
    <row r="66" spans="1:6" x14ac:dyDescent="0.2">
      <c r="A66" t="s">
        <v>1</v>
      </c>
      <c r="B66">
        <v>30</v>
      </c>
      <c r="C66">
        <v>1</v>
      </c>
      <c r="D66">
        <v>660.62148999999999</v>
      </c>
      <c r="E66">
        <v>2.90787</v>
      </c>
      <c r="F66">
        <v>557</v>
      </c>
    </row>
    <row r="67" spans="1:6" x14ac:dyDescent="0.2">
      <c r="A67" t="s">
        <v>1</v>
      </c>
      <c r="B67">
        <v>30</v>
      </c>
      <c r="C67">
        <v>1</v>
      </c>
      <c r="D67">
        <v>660.62148999999999</v>
      </c>
      <c r="E67">
        <v>2.90578</v>
      </c>
      <c r="F67">
        <v>556</v>
      </c>
    </row>
    <row r="68" spans="1:6" x14ac:dyDescent="0.2">
      <c r="A68" t="s">
        <v>1</v>
      </c>
      <c r="B68">
        <v>30</v>
      </c>
      <c r="C68">
        <v>1</v>
      </c>
      <c r="D68">
        <v>660.62148999999999</v>
      </c>
      <c r="E68">
        <v>2.9050699999999998</v>
      </c>
      <c r="F68">
        <v>554</v>
      </c>
    </row>
    <row r="69" spans="1:6" x14ac:dyDescent="0.2">
      <c r="A69" t="s">
        <v>1</v>
      </c>
      <c r="B69">
        <v>30</v>
      </c>
      <c r="C69">
        <v>1</v>
      </c>
      <c r="D69">
        <v>664.53556000000003</v>
      </c>
      <c r="E69">
        <v>2.9075600000000001</v>
      </c>
      <c r="F69">
        <v>566</v>
      </c>
    </row>
    <row r="70" spans="1:6" x14ac:dyDescent="0.2">
      <c r="A70" t="s">
        <v>1</v>
      </c>
      <c r="B70">
        <v>30</v>
      </c>
      <c r="C70">
        <v>1</v>
      </c>
      <c r="D70">
        <v>660.62148999999999</v>
      </c>
      <c r="E70">
        <v>2.9109600000000002</v>
      </c>
      <c r="F70">
        <v>554</v>
      </c>
    </row>
    <row r="71" spans="1:6" x14ac:dyDescent="0.2">
      <c r="A71" t="s">
        <v>1</v>
      </c>
      <c r="B71">
        <v>50</v>
      </c>
      <c r="C71">
        <v>1</v>
      </c>
      <c r="D71">
        <v>1027.0157400000001</v>
      </c>
      <c r="E71">
        <v>6.3474199999999996</v>
      </c>
      <c r="F71">
        <v>437</v>
      </c>
    </row>
    <row r="72" spans="1:6" x14ac:dyDescent="0.2">
      <c r="A72" t="s">
        <v>1</v>
      </c>
      <c r="B72">
        <v>50</v>
      </c>
      <c r="C72">
        <v>1</v>
      </c>
      <c r="D72">
        <v>1027.0157400000001</v>
      </c>
      <c r="E72">
        <v>6.36355</v>
      </c>
      <c r="F72">
        <v>446</v>
      </c>
    </row>
    <row r="73" spans="1:6" x14ac:dyDescent="0.2">
      <c r="A73" t="s">
        <v>1</v>
      </c>
      <c r="B73">
        <v>50</v>
      </c>
      <c r="C73">
        <v>1</v>
      </c>
      <c r="D73">
        <v>1027.0157400000001</v>
      </c>
      <c r="E73">
        <v>6.3513400000000004</v>
      </c>
      <c r="F73">
        <v>444</v>
      </c>
    </row>
    <row r="74" spans="1:6" x14ac:dyDescent="0.2">
      <c r="A74" t="s">
        <v>1</v>
      </c>
      <c r="B74">
        <v>50</v>
      </c>
      <c r="C74">
        <v>1</v>
      </c>
      <c r="D74">
        <v>1027.0157400000001</v>
      </c>
      <c r="E74">
        <v>6.3663400000000001</v>
      </c>
      <c r="F74">
        <v>447</v>
      </c>
    </row>
    <row r="75" spans="1:6" x14ac:dyDescent="0.2">
      <c r="A75" t="s">
        <v>1</v>
      </c>
      <c r="B75">
        <v>50</v>
      </c>
      <c r="C75">
        <v>1</v>
      </c>
      <c r="D75">
        <v>1015.02139</v>
      </c>
      <c r="E75">
        <v>6.3512199999999996</v>
      </c>
      <c r="F75">
        <v>448</v>
      </c>
    </row>
    <row r="76" spans="1:6" x14ac:dyDescent="0.2">
      <c r="A76" t="s">
        <v>1</v>
      </c>
      <c r="B76">
        <v>50</v>
      </c>
      <c r="C76">
        <v>1</v>
      </c>
      <c r="D76">
        <v>1027.0157400000001</v>
      </c>
      <c r="E76">
        <v>6.3631900000000003</v>
      </c>
      <c r="F76">
        <v>443</v>
      </c>
    </row>
    <row r="77" spans="1:6" x14ac:dyDescent="0.2">
      <c r="A77" t="s">
        <v>1</v>
      </c>
      <c r="B77">
        <v>50</v>
      </c>
      <c r="C77">
        <v>1</v>
      </c>
      <c r="D77">
        <v>1027.0157400000001</v>
      </c>
      <c r="E77">
        <v>6.3639700000000001</v>
      </c>
      <c r="F77">
        <v>440</v>
      </c>
    </row>
    <row r="78" spans="1:6" x14ac:dyDescent="0.2">
      <c r="A78" t="s">
        <v>1</v>
      </c>
      <c r="B78">
        <v>50</v>
      </c>
      <c r="C78">
        <v>1</v>
      </c>
      <c r="D78">
        <v>1027.0157400000001</v>
      </c>
      <c r="E78">
        <v>6.3639999999999999</v>
      </c>
      <c r="F78">
        <v>441</v>
      </c>
    </row>
    <row r="79" spans="1:6" x14ac:dyDescent="0.2">
      <c r="A79" t="s">
        <v>1</v>
      </c>
      <c r="B79">
        <v>50</v>
      </c>
      <c r="C79">
        <v>1</v>
      </c>
      <c r="D79">
        <v>1027.0157400000001</v>
      </c>
      <c r="E79">
        <v>6.3745000000000003</v>
      </c>
      <c r="F79">
        <v>444</v>
      </c>
    </row>
    <row r="80" spans="1:6" x14ac:dyDescent="0.2">
      <c r="A80" t="s">
        <v>1</v>
      </c>
      <c r="B80">
        <v>50</v>
      </c>
      <c r="C80">
        <v>1</v>
      </c>
      <c r="D80">
        <v>1027.0157400000001</v>
      </c>
      <c r="E80">
        <v>6.3536900000000003</v>
      </c>
      <c r="F80">
        <v>446</v>
      </c>
    </row>
    <row r="81" spans="1:6" x14ac:dyDescent="0.2">
      <c r="A81" t="s">
        <v>1</v>
      </c>
      <c r="B81">
        <v>100</v>
      </c>
      <c r="C81">
        <v>1</v>
      </c>
      <c r="D81">
        <v>1774.48</v>
      </c>
      <c r="E81">
        <v>20.416920000000001</v>
      </c>
      <c r="F81">
        <v>392</v>
      </c>
    </row>
    <row r="82" spans="1:6" x14ac:dyDescent="0.2">
      <c r="A82" t="s">
        <v>1</v>
      </c>
      <c r="B82">
        <v>100</v>
      </c>
      <c r="C82">
        <v>1</v>
      </c>
      <c r="D82">
        <v>1767.76333</v>
      </c>
      <c r="E82">
        <v>20.382999999999999</v>
      </c>
      <c r="F82">
        <v>395</v>
      </c>
    </row>
    <row r="83" spans="1:6" x14ac:dyDescent="0.2">
      <c r="A83" t="s">
        <v>1</v>
      </c>
      <c r="B83">
        <v>100</v>
      </c>
      <c r="C83">
        <v>1</v>
      </c>
      <c r="D83">
        <v>1769.5108</v>
      </c>
      <c r="E83">
        <v>20.414899999999999</v>
      </c>
      <c r="F83">
        <v>386</v>
      </c>
    </row>
    <row r="84" spans="1:6" x14ac:dyDescent="0.2">
      <c r="A84" t="s">
        <v>1</v>
      </c>
      <c r="B84">
        <v>100</v>
      </c>
      <c r="C84">
        <v>1</v>
      </c>
      <c r="D84">
        <v>1771.5215599999999</v>
      </c>
      <c r="E84">
        <v>20.3505</v>
      </c>
      <c r="F84">
        <v>388</v>
      </c>
    </row>
    <row r="85" spans="1:6" x14ac:dyDescent="0.2">
      <c r="A85" t="s">
        <v>1</v>
      </c>
      <c r="B85">
        <v>100</v>
      </c>
      <c r="C85">
        <v>1</v>
      </c>
      <c r="D85">
        <v>1774.48</v>
      </c>
      <c r="E85">
        <v>20.376149999999999</v>
      </c>
      <c r="F85">
        <v>387</v>
      </c>
    </row>
    <row r="86" spans="1:6" x14ac:dyDescent="0.2">
      <c r="A86" t="s">
        <v>1</v>
      </c>
      <c r="B86">
        <v>100</v>
      </c>
      <c r="C86">
        <v>1</v>
      </c>
      <c r="D86">
        <v>1771.95982</v>
      </c>
      <c r="E86">
        <v>20.40981</v>
      </c>
      <c r="F86">
        <v>409</v>
      </c>
    </row>
    <row r="87" spans="1:6" x14ac:dyDescent="0.2">
      <c r="A87" t="s">
        <v>1</v>
      </c>
      <c r="B87">
        <v>100</v>
      </c>
      <c r="C87">
        <v>1</v>
      </c>
      <c r="D87">
        <v>1767.4328</v>
      </c>
      <c r="E87">
        <v>20.356359999999999</v>
      </c>
      <c r="F87">
        <v>395</v>
      </c>
    </row>
    <row r="88" spans="1:6" x14ac:dyDescent="0.2">
      <c r="A88" t="s">
        <v>1</v>
      </c>
      <c r="B88">
        <v>100</v>
      </c>
      <c r="C88">
        <v>1</v>
      </c>
      <c r="D88">
        <v>1774.48</v>
      </c>
      <c r="E88">
        <v>20.381869999999999</v>
      </c>
      <c r="F88">
        <v>396</v>
      </c>
    </row>
    <row r="89" spans="1:6" x14ac:dyDescent="0.2">
      <c r="A89" t="s">
        <v>1</v>
      </c>
      <c r="B89">
        <v>100</v>
      </c>
      <c r="C89">
        <v>1</v>
      </c>
      <c r="D89">
        <v>1766.83</v>
      </c>
      <c r="E89">
        <v>20.39996</v>
      </c>
      <c r="F89">
        <v>397</v>
      </c>
    </row>
    <row r="90" spans="1:6" x14ac:dyDescent="0.2">
      <c r="A90" t="s">
        <v>1</v>
      </c>
      <c r="B90">
        <v>100</v>
      </c>
      <c r="C90">
        <v>1</v>
      </c>
      <c r="D90">
        <v>1768.5903599999999</v>
      </c>
      <c r="E90">
        <v>20.41544</v>
      </c>
      <c r="F90">
        <v>386</v>
      </c>
    </row>
    <row r="91" spans="1:6" x14ac:dyDescent="0.2">
      <c r="A91" t="s">
        <v>0</v>
      </c>
      <c r="B91">
        <v>25</v>
      </c>
      <c r="C91">
        <v>1</v>
      </c>
      <c r="D91">
        <v>28.7148</v>
      </c>
      <c r="E91">
        <v>2.145</v>
      </c>
      <c r="F91">
        <v>531</v>
      </c>
    </row>
    <row r="92" spans="1:6" x14ac:dyDescent="0.2">
      <c r="A92" t="s">
        <v>0</v>
      </c>
      <c r="B92">
        <v>25</v>
      </c>
      <c r="C92">
        <v>1</v>
      </c>
      <c r="D92">
        <v>28.65213</v>
      </c>
      <c r="E92">
        <v>2.1437499999999998</v>
      </c>
      <c r="F92">
        <v>542</v>
      </c>
    </row>
    <row r="93" spans="1:6" x14ac:dyDescent="0.2">
      <c r="A93" t="s">
        <v>0</v>
      </c>
      <c r="B93">
        <v>25</v>
      </c>
      <c r="C93">
        <v>1</v>
      </c>
      <c r="D93">
        <v>28.65213</v>
      </c>
      <c r="E93">
        <v>2.1491199999999999</v>
      </c>
      <c r="F93">
        <v>534</v>
      </c>
    </row>
    <row r="94" spans="1:6" x14ac:dyDescent="0.2">
      <c r="A94" t="s">
        <v>0</v>
      </c>
      <c r="B94">
        <v>25</v>
      </c>
      <c r="C94">
        <v>1</v>
      </c>
      <c r="D94">
        <v>28.65213</v>
      </c>
      <c r="E94">
        <v>2.1433900000000001</v>
      </c>
      <c r="F94">
        <v>542</v>
      </c>
    </row>
    <row r="95" spans="1:6" x14ac:dyDescent="0.2">
      <c r="A95" t="s">
        <v>0</v>
      </c>
      <c r="B95">
        <v>25</v>
      </c>
      <c r="C95">
        <v>1</v>
      </c>
      <c r="D95">
        <v>28.65213</v>
      </c>
      <c r="E95">
        <v>2.1488100000000001</v>
      </c>
      <c r="F95">
        <v>540</v>
      </c>
    </row>
    <row r="96" spans="1:6" x14ac:dyDescent="0.2">
      <c r="A96" t="s">
        <v>0</v>
      </c>
      <c r="B96">
        <v>25</v>
      </c>
      <c r="C96">
        <v>1</v>
      </c>
      <c r="D96">
        <v>28.65213</v>
      </c>
      <c r="E96">
        <v>2.15184</v>
      </c>
      <c r="F96">
        <v>537</v>
      </c>
    </row>
    <row r="97" spans="1:6" x14ac:dyDescent="0.2">
      <c r="A97" t="s">
        <v>0</v>
      </c>
      <c r="B97">
        <v>25</v>
      </c>
      <c r="C97">
        <v>1</v>
      </c>
      <c r="D97">
        <v>28.65213</v>
      </c>
      <c r="E97">
        <v>2.1484100000000002</v>
      </c>
      <c r="F97">
        <v>537</v>
      </c>
    </row>
    <row r="98" spans="1:6" x14ac:dyDescent="0.2">
      <c r="A98" t="s">
        <v>0</v>
      </c>
      <c r="B98">
        <v>25</v>
      </c>
      <c r="C98">
        <v>1</v>
      </c>
      <c r="D98">
        <v>28.65213</v>
      </c>
      <c r="E98">
        <v>2.14466</v>
      </c>
      <c r="F98">
        <v>539</v>
      </c>
    </row>
    <row r="99" spans="1:6" x14ac:dyDescent="0.2">
      <c r="A99" t="s">
        <v>0</v>
      </c>
      <c r="B99">
        <v>25</v>
      </c>
      <c r="C99">
        <v>1</v>
      </c>
      <c r="D99">
        <v>28.65213</v>
      </c>
      <c r="E99">
        <v>2.1454900000000001</v>
      </c>
      <c r="F99">
        <v>537</v>
      </c>
    </row>
    <row r="100" spans="1:6" x14ac:dyDescent="0.2">
      <c r="A100" t="s">
        <v>0</v>
      </c>
      <c r="B100">
        <v>25</v>
      </c>
      <c r="C100">
        <v>1</v>
      </c>
      <c r="D100">
        <v>28.65213</v>
      </c>
      <c r="E100">
        <v>2.1447699999999998</v>
      </c>
      <c r="F100">
        <v>540</v>
      </c>
    </row>
    <row r="101" spans="1:6" x14ac:dyDescent="0.2">
      <c r="A101" t="s">
        <v>0</v>
      </c>
      <c r="B101">
        <v>50</v>
      </c>
      <c r="C101">
        <v>1</v>
      </c>
      <c r="D101">
        <v>57.917070000000002</v>
      </c>
      <c r="E101">
        <v>10.25272</v>
      </c>
      <c r="F101">
        <v>705</v>
      </c>
    </row>
    <row r="102" spans="1:6" x14ac:dyDescent="0.2">
      <c r="A102" t="s">
        <v>0</v>
      </c>
      <c r="B102">
        <v>50</v>
      </c>
      <c r="C102">
        <v>1</v>
      </c>
      <c r="D102">
        <v>57.917070000000002</v>
      </c>
      <c r="E102">
        <v>10.24652</v>
      </c>
      <c r="F102">
        <v>694</v>
      </c>
    </row>
    <row r="103" spans="1:6" x14ac:dyDescent="0.2">
      <c r="A103" t="s">
        <v>0</v>
      </c>
      <c r="B103">
        <v>50</v>
      </c>
      <c r="C103">
        <v>1</v>
      </c>
      <c r="D103">
        <v>57.917070000000002</v>
      </c>
      <c r="E103">
        <v>10.229419999999999</v>
      </c>
      <c r="F103">
        <v>695</v>
      </c>
    </row>
    <row r="104" spans="1:6" x14ac:dyDescent="0.2">
      <c r="A104" t="s">
        <v>0</v>
      </c>
      <c r="B104">
        <v>50</v>
      </c>
      <c r="C104">
        <v>1</v>
      </c>
      <c r="D104">
        <v>57.917070000000002</v>
      </c>
      <c r="E104">
        <v>10.24619</v>
      </c>
      <c r="F104">
        <v>694</v>
      </c>
    </row>
    <row r="105" spans="1:6" x14ac:dyDescent="0.2">
      <c r="A105" t="s">
        <v>0</v>
      </c>
      <c r="B105">
        <v>50</v>
      </c>
      <c r="C105">
        <v>1</v>
      </c>
      <c r="D105">
        <v>57.917070000000002</v>
      </c>
      <c r="E105">
        <v>10.250159999999999</v>
      </c>
      <c r="F105">
        <v>691</v>
      </c>
    </row>
    <row r="106" spans="1:6" x14ac:dyDescent="0.2">
      <c r="A106" t="s">
        <v>0</v>
      </c>
      <c r="B106">
        <v>50</v>
      </c>
      <c r="C106">
        <v>1</v>
      </c>
      <c r="D106">
        <v>57.917070000000002</v>
      </c>
      <c r="E106">
        <v>10.22935</v>
      </c>
      <c r="F106">
        <v>693</v>
      </c>
    </row>
    <row r="107" spans="1:6" x14ac:dyDescent="0.2">
      <c r="A107" t="s">
        <v>0</v>
      </c>
      <c r="B107">
        <v>50</v>
      </c>
      <c r="C107">
        <v>1</v>
      </c>
      <c r="D107">
        <v>57.917070000000002</v>
      </c>
      <c r="E107">
        <v>10.238149999999999</v>
      </c>
      <c r="F107">
        <v>698</v>
      </c>
    </row>
    <row r="108" spans="1:6" x14ac:dyDescent="0.2">
      <c r="A108" t="s">
        <v>0</v>
      </c>
      <c r="B108">
        <v>50</v>
      </c>
      <c r="C108">
        <v>1</v>
      </c>
      <c r="D108">
        <v>57.917070000000002</v>
      </c>
      <c r="E108">
        <v>10.253069999999999</v>
      </c>
      <c r="F108">
        <v>698</v>
      </c>
    </row>
    <row r="109" spans="1:6" x14ac:dyDescent="0.2">
      <c r="A109" t="s">
        <v>0</v>
      </c>
      <c r="B109">
        <v>50</v>
      </c>
      <c r="C109">
        <v>1</v>
      </c>
      <c r="D109">
        <v>57.917070000000002</v>
      </c>
      <c r="E109">
        <v>10.23929</v>
      </c>
      <c r="F109">
        <v>694</v>
      </c>
    </row>
    <row r="110" spans="1:6" x14ac:dyDescent="0.2">
      <c r="A110" t="s">
        <v>0</v>
      </c>
      <c r="B110">
        <v>50</v>
      </c>
      <c r="C110">
        <v>1</v>
      </c>
      <c r="D110">
        <v>57.917070000000002</v>
      </c>
      <c r="E110">
        <v>10.253640000000001</v>
      </c>
      <c r="F110">
        <v>700</v>
      </c>
    </row>
    <row r="111" spans="1:6" x14ac:dyDescent="0.2">
      <c r="A111" t="s">
        <v>0</v>
      </c>
      <c r="B111">
        <v>100</v>
      </c>
      <c r="C111">
        <v>1</v>
      </c>
      <c r="D111">
        <v>104.24025</v>
      </c>
      <c r="E111">
        <v>24.481580000000001</v>
      </c>
      <c r="F111">
        <v>431</v>
      </c>
    </row>
    <row r="112" spans="1:6" x14ac:dyDescent="0.2">
      <c r="A112" t="s">
        <v>0</v>
      </c>
      <c r="B112">
        <v>100</v>
      </c>
      <c r="C112">
        <v>1</v>
      </c>
      <c r="D112">
        <v>104.19692000000001</v>
      </c>
      <c r="E112">
        <v>24.46772</v>
      </c>
      <c r="F112">
        <v>431</v>
      </c>
    </row>
    <row r="113" spans="1:6" x14ac:dyDescent="0.2">
      <c r="A113" t="s">
        <v>0</v>
      </c>
      <c r="B113">
        <v>100</v>
      </c>
      <c r="C113">
        <v>1</v>
      </c>
      <c r="D113">
        <v>104.24692</v>
      </c>
      <c r="E113">
        <v>24.51482</v>
      </c>
      <c r="F113">
        <v>433</v>
      </c>
    </row>
    <row r="114" spans="1:6" x14ac:dyDescent="0.2">
      <c r="A114" t="s">
        <v>0</v>
      </c>
      <c r="B114">
        <v>100</v>
      </c>
      <c r="C114">
        <v>1</v>
      </c>
      <c r="D114">
        <v>104.20095000000001</v>
      </c>
      <c r="E114">
        <v>24.4589</v>
      </c>
      <c r="F114">
        <v>430</v>
      </c>
    </row>
    <row r="115" spans="1:6" x14ac:dyDescent="0.2">
      <c r="A115" t="s">
        <v>0</v>
      </c>
      <c r="B115">
        <v>100</v>
      </c>
      <c r="C115">
        <v>1</v>
      </c>
      <c r="D115">
        <v>104.22427999999999</v>
      </c>
      <c r="E115">
        <v>24.49494</v>
      </c>
      <c r="F115">
        <v>432</v>
      </c>
    </row>
    <row r="116" spans="1:6" x14ac:dyDescent="0.2">
      <c r="A116" t="s">
        <v>0</v>
      </c>
      <c r="B116">
        <v>100</v>
      </c>
      <c r="C116">
        <v>1</v>
      </c>
      <c r="D116">
        <v>104.21913000000001</v>
      </c>
      <c r="E116">
        <v>24.501809999999999</v>
      </c>
      <c r="F116">
        <v>430</v>
      </c>
    </row>
    <row r="117" spans="1:6" x14ac:dyDescent="0.2">
      <c r="A117" t="s">
        <v>0</v>
      </c>
      <c r="B117">
        <v>100</v>
      </c>
      <c r="C117">
        <v>1</v>
      </c>
      <c r="D117">
        <v>104.18761000000001</v>
      </c>
      <c r="E117">
        <v>24.498629999999999</v>
      </c>
      <c r="F117">
        <v>430</v>
      </c>
    </row>
    <row r="118" spans="1:6" x14ac:dyDescent="0.2">
      <c r="A118" t="s">
        <v>0</v>
      </c>
      <c r="B118">
        <v>100</v>
      </c>
      <c r="C118">
        <v>1</v>
      </c>
      <c r="D118">
        <v>104.20095000000001</v>
      </c>
      <c r="E118">
        <v>24.519179999999999</v>
      </c>
      <c r="F118">
        <v>429</v>
      </c>
    </row>
    <row r="119" spans="1:6" x14ac:dyDescent="0.2">
      <c r="A119" t="s">
        <v>0</v>
      </c>
      <c r="B119">
        <v>100</v>
      </c>
      <c r="C119">
        <v>1</v>
      </c>
      <c r="D119">
        <v>104.29025</v>
      </c>
      <c r="E119">
        <v>24.442170000000001</v>
      </c>
      <c r="F119">
        <v>425</v>
      </c>
    </row>
    <row r="120" spans="1:6" x14ac:dyDescent="0.2">
      <c r="A120" t="s">
        <v>0</v>
      </c>
      <c r="B120">
        <v>100</v>
      </c>
      <c r="C120">
        <v>1</v>
      </c>
      <c r="D120">
        <v>104.21692</v>
      </c>
      <c r="E120">
        <v>24.458410000000001</v>
      </c>
      <c r="F120">
        <v>428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0"/>
  <sheetViews>
    <sheetView zoomScale="85" zoomScaleNormal="85" workbookViewId="0">
      <selection sqref="A1:F121"/>
    </sheetView>
  </sheetViews>
  <sheetFormatPr defaultRowHeight="14.25" x14ac:dyDescent="0.2"/>
  <sheetData>
    <row r="1" spans="1:37" x14ac:dyDescent="0.2">
      <c r="A1" t="s">
        <v>108</v>
      </c>
      <c r="B1">
        <v>30</v>
      </c>
      <c r="C1">
        <v>1</v>
      </c>
      <c r="D1">
        <v>156.12666999999999</v>
      </c>
      <c r="E1">
        <v>2.6897799999999998</v>
      </c>
      <c r="F1">
        <v>483</v>
      </c>
      <c r="H1" s="1" t="s">
        <v>2</v>
      </c>
      <c r="I1" s="1" t="s">
        <v>3</v>
      </c>
      <c r="J1" s="1" t="s">
        <v>4</v>
      </c>
      <c r="K1" s="2" t="s">
        <v>5</v>
      </c>
      <c r="L1" s="2" t="s">
        <v>6</v>
      </c>
      <c r="M1" s="2" t="s">
        <v>7</v>
      </c>
      <c r="N1" s="2" t="s">
        <v>109</v>
      </c>
      <c r="O1" s="2" t="s">
        <v>34</v>
      </c>
      <c r="P1" s="2" t="s">
        <v>35</v>
      </c>
      <c r="Q1" s="2" t="s">
        <v>110</v>
      </c>
      <c r="R1" s="2" t="s">
        <v>111</v>
      </c>
      <c r="S1" s="2" t="s">
        <v>112</v>
      </c>
      <c r="T1" s="2" t="s">
        <v>113</v>
      </c>
      <c r="U1" s="2" t="s">
        <v>114</v>
      </c>
      <c r="W1" s="2" t="s">
        <v>37</v>
      </c>
      <c r="AJ1" t="s">
        <v>38</v>
      </c>
    </row>
    <row r="2" spans="1:37" x14ac:dyDescent="0.2">
      <c r="A2" t="s">
        <v>108</v>
      </c>
      <c r="B2">
        <v>30</v>
      </c>
      <c r="C2">
        <v>1</v>
      </c>
      <c r="D2">
        <v>156.12666999999999</v>
      </c>
      <c r="E2">
        <v>2.6772</v>
      </c>
      <c r="F2">
        <v>484</v>
      </c>
      <c r="H2" t="s">
        <v>108</v>
      </c>
      <c r="I2">
        <v>30</v>
      </c>
      <c r="J2">
        <v>1</v>
      </c>
      <c r="L2">
        <f ca="1">INDIRECT("D"&amp;1+(ROW(D1)-1)*10+COLUMN(A1)-1)</f>
        <v>156.12666999999999</v>
      </c>
      <c r="M2">
        <f t="shared" ref="M2:U12" ca="1" si="0">INDIRECT("D"&amp;1+(ROW(E1)-1)*10+COLUMN(B1)-1)</f>
        <v>156.12666999999999</v>
      </c>
      <c r="N2">
        <f t="shared" ca="1" si="0"/>
        <v>156.12666999999999</v>
      </c>
      <c r="O2">
        <f t="shared" ca="1" si="0"/>
        <v>156.12666999999999</v>
      </c>
      <c r="P2">
        <f t="shared" ca="1" si="0"/>
        <v>156.12666999999999</v>
      </c>
      <c r="Q2">
        <f t="shared" ca="1" si="0"/>
        <v>156.12666999999999</v>
      </c>
      <c r="R2">
        <f t="shared" ca="1" si="0"/>
        <v>156.12666999999999</v>
      </c>
      <c r="S2">
        <f t="shared" ca="1" si="0"/>
        <v>156.12666999999999</v>
      </c>
      <c r="T2">
        <f t="shared" ca="1" si="0"/>
        <v>156.12666999999999</v>
      </c>
      <c r="U2">
        <f t="shared" ca="1" si="0"/>
        <v>156.12666999999999</v>
      </c>
      <c r="W2">
        <f ca="1">总!E2</f>
        <v>156.12666999999999</v>
      </c>
      <c r="Y2">
        <f ca="1">(L2-$W2)/$W2</f>
        <v>0</v>
      </c>
      <c r="Z2">
        <f t="shared" ref="Z2:AH13" ca="1" si="1">(M2-$W2)/$W2</f>
        <v>0</v>
      </c>
      <c r="AA2">
        <f t="shared" ca="1" si="1"/>
        <v>0</v>
      </c>
      <c r="AB2">
        <f t="shared" ca="1" si="1"/>
        <v>0</v>
      </c>
      <c r="AC2">
        <f t="shared" ca="1" si="1"/>
        <v>0</v>
      </c>
      <c r="AD2">
        <f t="shared" ca="1" si="1"/>
        <v>0</v>
      </c>
      <c r="AE2">
        <f t="shared" ca="1" si="1"/>
        <v>0</v>
      </c>
      <c r="AF2">
        <f t="shared" ca="1" si="1"/>
        <v>0</v>
      </c>
      <c r="AG2">
        <f t="shared" ca="1" si="1"/>
        <v>0</v>
      </c>
      <c r="AH2">
        <f t="shared" ca="1" si="1"/>
        <v>0</v>
      </c>
      <c r="AJ2">
        <f ca="1">SUM(Y2:AH2)</f>
        <v>0</v>
      </c>
      <c r="AK2" s="9"/>
    </row>
    <row r="3" spans="1:37" x14ac:dyDescent="0.2">
      <c r="A3" t="s">
        <v>108</v>
      </c>
      <c r="B3">
        <v>30</v>
      </c>
      <c r="C3">
        <v>1</v>
      </c>
      <c r="D3">
        <v>156.12666999999999</v>
      </c>
      <c r="E3">
        <v>2.68729</v>
      </c>
      <c r="F3">
        <v>482</v>
      </c>
      <c r="H3" t="s">
        <v>108</v>
      </c>
      <c r="I3">
        <v>50</v>
      </c>
      <c r="J3">
        <v>1</v>
      </c>
      <c r="L3">
        <f t="shared" ref="L3:U13" ca="1" si="2">INDIRECT("D"&amp;1+(ROW(D2)-1)*10+COLUMN(A2)-1)</f>
        <v>180.62098</v>
      </c>
      <c r="M3">
        <f t="shared" ca="1" si="0"/>
        <v>179.67332999999999</v>
      </c>
      <c r="N3">
        <f t="shared" ca="1" si="0"/>
        <v>180.05332999999999</v>
      </c>
      <c r="O3">
        <f t="shared" ca="1" si="0"/>
        <v>181.59674000000001</v>
      </c>
      <c r="P3">
        <f t="shared" ca="1" si="0"/>
        <v>182.34583000000001</v>
      </c>
      <c r="Q3">
        <f t="shared" ca="1" si="0"/>
        <v>180.05332999999999</v>
      </c>
      <c r="R3">
        <f t="shared" ca="1" si="0"/>
        <v>181.92667</v>
      </c>
      <c r="S3">
        <f t="shared" ca="1" si="0"/>
        <v>181.15</v>
      </c>
      <c r="T3">
        <f t="shared" ca="1" si="0"/>
        <v>183.72667000000001</v>
      </c>
      <c r="U3">
        <f t="shared" ca="1" si="0"/>
        <v>182.34583000000001</v>
      </c>
      <c r="W3">
        <f ca="1">总!E3</f>
        <v>179.67332999999999</v>
      </c>
      <c r="Y3">
        <f t="shared" ref="Y3:Y13" ca="1" si="3">(L3-$W3)/$W3</f>
        <v>5.274294187122875E-3</v>
      </c>
      <c r="Z3">
        <f t="shared" ca="1" si="1"/>
        <v>0</v>
      </c>
      <c r="AA3">
        <f t="shared" ca="1" si="1"/>
        <v>2.1149493917655754E-3</v>
      </c>
      <c r="AB3">
        <f t="shared" ca="1" si="1"/>
        <v>1.0705038972673454E-2</v>
      </c>
      <c r="AC3">
        <f t="shared" ca="1" si="1"/>
        <v>1.4874216446035779E-2</v>
      </c>
      <c r="AD3">
        <f t="shared" ca="1" si="1"/>
        <v>2.1149493917655754E-3</v>
      </c>
      <c r="AE3">
        <f t="shared" ca="1" si="1"/>
        <v>1.254131595379241E-2</v>
      </c>
      <c r="AF3">
        <f t="shared" ca="1" si="1"/>
        <v>8.2186376798382543E-3</v>
      </c>
      <c r="AG3">
        <f t="shared" ca="1" si="1"/>
        <v>2.2559497283208475E-2</v>
      </c>
      <c r="AH3">
        <f t="shared" ca="1" si="1"/>
        <v>1.4874216446035779E-2</v>
      </c>
      <c r="AJ3">
        <f t="shared" ref="AJ3:AJ13" ca="1" si="4">SUM(Y3:AH3)</f>
        <v>9.3277115752238168E-2</v>
      </c>
      <c r="AK3" s="9"/>
    </row>
    <row r="4" spans="1:37" x14ac:dyDescent="0.2">
      <c r="A4" t="s">
        <v>108</v>
      </c>
      <c r="B4">
        <v>30</v>
      </c>
      <c r="C4">
        <v>1</v>
      </c>
      <c r="D4">
        <v>156.12666999999999</v>
      </c>
      <c r="E4">
        <v>2.6772100000000001</v>
      </c>
      <c r="F4">
        <v>480</v>
      </c>
      <c r="H4" t="s">
        <v>108</v>
      </c>
      <c r="I4">
        <v>100</v>
      </c>
      <c r="J4">
        <v>1</v>
      </c>
      <c r="L4">
        <f t="shared" ca="1" si="2"/>
        <v>242.94290000000001</v>
      </c>
      <c r="M4">
        <f t="shared" ca="1" si="2"/>
        <v>245.49978999999999</v>
      </c>
      <c r="N4">
        <f t="shared" ca="1" si="2"/>
        <v>244.84979000000001</v>
      </c>
      <c r="O4">
        <f t="shared" ca="1" si="2"/>
        <v>243.39556999999999</v>
      </c>
      <c r="P4">
        <f t="shared" ca="1" si="2"/>
        <v>243.65</v>
      </c>
      <c r="Q4">
        <f t="shared" ca="1" si="2"/>
        <v>243.04575</v>
      </c>
      <c r="R4">
        <f t="shared" ca="1" si="2"/>
        <v>245.11574999999999</v>
      </c>
      <c r="S4">
        <f t="shared" ca="1" si="2"/>
        <v>243.48507000000001</v>
      </c>
      <c r="T4">
        <f t="shared" ca="1" si="2"/>
        <v>244.26947000000001</v>
      </c>
      <c r="U4">
        <f t="shared" ca="1" si="2"/>
        <v>244.18633</v>
      </c>
      <c r="W4">
        <f ca="1">总!E4</f>
        <v>239.59333000000001</v>
      </c>
      <c r="Y4">
        <f t="shared" ca="1" si="3"/>
        <v>1.3980230584883143E-2</v>
      </c>
      <c r="Z4">
        <f t="shared" ca="1" si="1"/>
        <v>2.4652021823812795E-2</v>
      </c>
      <c r="AA4">
        <f t="shared" ca="1" si="1"/>
        <v>2.1939091543157749E-2</v>
      </c>
      <c r="AB4">
        <f t="shared" ca="1" si="1"/>
        <v>1.5869556969720248E-2</v>
      </c>
      <c r="AC4">
        <f t="shared" ca="1" si="1"/>
        <v>1.6931481356346593E-2</v>
      </c>
      <c r="AD4">
        <f t="shared" ca="1" si="1"/>
        <v>1.4409499630060609E-2</v>
      </c>
      <c r="AE4">
        <f t="shared" ca="1" si="1"/>
        <v>2.3049139139223879E-2</v>
      </c>
      <c r="AF4">
        <f t="shared" ca="1" si="1"/>
        <v>1.6243106600672057E-2</v>
      </c>
      <c r="AG4">
        <f t="shared" ca="1" si="1"/>
        <v>1.9516987388588838E-2</v>
      </c>
      <c r="AH4">
        <f t="shared" ca="1" si="1"/>
        <v>1.9169982736998516E-2</v>
      </c>
      <c r="AJ4">
        <f t="shared" ca="1" si="4"/>
        <v>0.18576109777346442</v>
      </c>
      <c r="AK4" s="9"/>
    </row>
    <row r="5" spans="1:37" x14ac:dyDescent="0.2">
      <c r="A5" t="s">
        <v>108</v>
      </c>
      <c r="B5">
        <v>30</v>
      </c>
      <c r="C5">
        <v>1</v>
      </c>
      <c r="D5">
        <v>156.12666999999999</v>
      </c>
      <c r="E5">
        <v>2.6864699999999999</v>
      </c>
      <c r="F5">
        <v>478</v>
      </c>
      <c r="H5" t="s">
        <v>36</v>
      </c>
      <c r="I5">
        <v>24</v>
      </c>
      <c r="J5">
        <v>1</v>
      </c>
      <c r="L5">
        <f t="shared" ca="1" si="2"/>
        <v>2320.9075499999999</v>
      </c>
      <c r="M5">
        <f t="shared" ca="1" si="0"/>
        <v>2320.9075499999999</v>
      </c>
      <c r="N5">
        <f t="shared" ca="1" si="0"/>
        <v>2320.9075499999999</v>
      </c>
      <c r="O5">
        <f t="shared" ca="1" si="0"/>
        <v>2320.9075499999999</v>
      </c>
      <c r="P5">
        <f t="shared" ca="1" si="0"/>
        <v>2320.9075499999999</v>
      </c>
      <c r="Q5">
        <f t="shared" ca="1" si="0"/>
        <v>2320.9075499999999</v>
      </c>
      <c r="R5">
        <f t="shared" ca="1" si="0"/>
        <v>2320.9075499999999</v>
      </c>
      <c r="S5">
        <f t="shared" ca="1" si="0"/>
        <v>2320.9075499999999</v>
      </c>
      <c r="T5">
        <f t="shared" ca="1" si="0"/>
        <v>2320.9075499999999</v>
      </c>
      <c r="U5">
        <f t="shared" ca="1" si="0"/>
        <v>2320.9075499999999</v>
      </c>
      <c r="W5">
        <f ca="1">总!E5</f>
        <v>2320.9075499999999</v>
      </c>
      <c r="Y5">
        <f t="shared" ca="1" si="3"/>
        <v>0</v>
      </c>
      <c r="Z5">
        <f t="shared" ca="1" si="1"/>
        <v>0</v>
      </c>
      <c r="AA5">
        <f t="shared" ca="1" si="1"/>
        <v>0</v>
      </c>
      <c r="AB5">
        <f t="shared" ca="1" si="1"/>
        <v>0</v>
      </c>
      <c r="AC5">
        <f t="shared" ca="1" si="1"/>
        <v>0</v>
      </c>
      <c r="AD5">
        <f t="shared" ca="1" si="1"/>
        <v>0</v>
      </c>
      <c r="AE5">
        <f t="shared" ca="1" si="1"/>
        <v>0</v>
      </c>
      <c r="AF5">
        <f t="shared" ca="1" si="1"/>
        <v>0</v>
      </c>
      <c r="AG5">
        <f t="shared" ca="1" si="1"/>
        <v>0</v>
      </c>
      <c r="AH5">
        <f t="shared" ca="1" si="1"/>
        <v>0</v>
      </c>
      <c r="AJ5">
        <f t="shared" ca="1" si="4"/>
        <v>0</v>
      </c>
      <c r="AK5" s="9"/>
    </row>
    <row r="6" spans="1:37" x14ac:dyDescent="0.2">
      <c r="A6" t="s">
        <v>108</v>
      </c>
      <c r="B6">
        <v>30</v>
      </c>
      <c r="C6">
        <v>1</v>
      </c>
      <c r="D6">
        <v>156.12666999999999</v>
      </c>
      <c r="E6">
        <v>2.68458</v>
      </c>
      <c r="F6">
        <v>479</v>
      </c>
      <c r="H6" t="s">
        <v>36</v>
      </c>
      <c r="I6">
        <v>47</v>
      </c>
      <c r="J6">
        <v>1</v>
      </c>
      <c r="L6">
        <f t="shared" ca="1" si="2"/>
        <v>4324.3000099999999</v>
      </c>
      <c r="M6">
        <f t="shared" ca="1" si="0"/>
        <v>4321.0236500000001</v>
      </c>
      <c r="N6">
        <f t="shared" ca="1" si="0"/>
        <v>4321.0236500000001</v>
      </c>
      <c r="O6">
        <f t="shared" ca="1" si="0"/>
        <v>4321.0236500000001</v>
      </c>
      <c r="P6">
        <f t="shared" ca="1" si="0"/>
        <v>4321.0236500000001</v>
      </c>
      <c r="Q6">
        <f t="shared" ca="1" si="0"/>
        <v>4321.0236500000001</v>
      </c>
      <c r="R6">
        <f t="shared" ca="1" si="0"/>
        <v>4325.7879000000003</v>
      </c>
      <c r="S6">
        <f t="shared" ca="1" si="0"/>
        <v>4324.3000099999999</v>
      </c>
      <c r="T6">
        <f t="shared" ca="1" si="0"/>
        <v>4324.3000099999999</v>
      </c>
      <c r="U6">
        <f t="shared" ca="1" si="0"/>
        <v>4325.7879000000003</v>
      </c>
      <c r="W6">
        <f ca="1">总!E6</f>
        <v>4313.60977</v>
      </c>
      <c r="Y6">
        <f t="shared" ca="1" si="3"/>
        <v>2.4782584818746605E-3</v>
      </c>
      <c r="Z6">
        <f t="shared" ca="1" si="1"/>
        <v>1.71871828823312E-3</v>
      </c>
      <c r="AA6">
        <f t="shared" ca="1" si="1"/>
        <v>1.71871828823312E-3</v>
      </c>
      <c r="AB6">
        <f t="shared" ca="1" si="1"/>
        <v>1.71871828823312E-3</v>
      </c>
      <c r="AC6">
        <f t="shared" ca="1" si="1"/>
        <v>1.71871828823312E-3</v>
      </c>
      <c r="AD6">
        <f t="shared" ca="1" si="1"/>
        <v>1.71871828823312E-3</v>
      </c>
      <c r="AE6">
        <f t="shared" ca="1" si="1"/>
        <v>2.823187689506795E-3</v>
      </c>
      <c r="AF6">
        <f t="shared" ca="1" si="1"/>
        <v>2.4782584818746605E-3</v>
      </c>
      <c r="AG6">
        <f t="shared" ca="1" si="1"/>
        <v>2.4782584818746605E-3</v>
      </c>
      <c r="AH6">
        <f t="shared" ca="1" si="1"/>
        <v>2.823187689506795E-3</v>
      </c>
      <c r="AJ6">
        <f t="shared" ca="1" si="4"/>
        <v>2.1674742265803175E-2</v>
      </c>
      <c r="AK6" s="9"/>
    </row>
    <row r="7" spans="1:37" x14ac:dyDescent="0.2">
      <c r="A7" t="s">
        <v>108</v>
      </c>
      <c r="B7">
        <v>30</v>
      </c>
      <c r="C7">
        <v>1</v>
      </c>
      <c r="D7">
        <v>156.12666999999999</v>
      </c>
      <c r="E7">
        <v>2.6799499999999998</v>
      </c>
      <c r="F7">
        <v>479</v>
      </c>
      <c r="H7" t="s">
        <v>36</v>
      </c>
      <c r="I7">
        <v>100</v>
      </c>
      <c r="J7">
        <v>1</v>
      </c>
      <c r="L7">
        <f t="shared" ca="1" si="2"/>
        <v>35527.10886</v>
      </c>
      <c r="M7">
        <f t="shared" ca="1" si="2"/>
        <v>35669.694770000002</v>
      </c>
      <c r="N7">
        <f t="shared" ca="1" si="2"/>
        <v>35669.694770000002</v>
      </c>
      <c r="O7">
        <f t="shared" ca="1" si="2"/>
        <v>35468.512840000003</v>
      </c>
      <c r="P7">
        <f t="shared" ca="1" si="2"/>
        <v>35527.24886</v>
      </c>
      <c r="Q7">
        <f t="shared" ca="1" si="2"/>
        <v>35519.315499999997</v>
      </c>
      <c r="R7">
        <f t="shared" ca="1" si="2"/>
        <v>35595.435369999999</v>
      </c>
      <c r="S7">
        <f t="shared" ca="1" si="2"/>
        <v>35669.694770000002</v>
      </c>
      <c r="T7">
        <f t="shared" ca="1" si="2"/>
        <v>35615.94</v>
      </c>
      <c r="U7">
        <f t="shared" ca="1" si="2"/>
        <v>35640.960959999997</v>
      </c>
      <c r="W7">
        <f ca="1">总!E7</f>
        <v>35334.484790000002</v>
      </c>
      <c r="Y7">
        <f t="shared" ca="1" si="3"/>
        <v>5.4514469687276289E-3</v>
      </c>
      <c r="Z7">
        <f t="shared" ca="1" si="1"/>
        <v>9.4867657471792901E-3</v>
      </c>
      <c r="AA7">
        <f t="shared" ca="1" si="1"/>
        <v>9.4867657471792901E-3</v>
      </c>
      <c r="AB7">
        <f t="shared" ca="1" si="1"/>
        <v>3.7931230863151575E-3</v>
      </c>
      <c r="AC7">
        <f t="shared" ca="1" si="1"/>
        <v>5.4554091037589299E-3</v>
      </c>
      <c r="AD7">
        <f t="shared" ca="1" si="1"/>
        <v>5.2308873639584971E-3</v>
      </c>
      <c r="AE7">
        <f t="shared" ca="1" si="1"/>
        <v>7.3851531032892975E-3</v>
      </c>
      <c r="AF7">
        <f t="shared" ca="1" si="1"/>
        <v>9.4867657471792901E-3</v>
      </c>
      <c r="AG7">
        <f t="shared" ca="1" si="1"/>
        <v>7.9654539091979226E-3</v>
      </c>
      <c r="AH7">
        <f t="shared" ca="1" si="1"/>
        <v>8.6735712101490767E-3</v>
      </c>
      <c r="AJ7">
        <f t="shared" ca="1" si="4"/>
        <v>7.241534198693439E-2</v>
      </c>
      <c r="AK7" s="9"/>
    </row>
    <row r="8" spans="1:37" x14ac:dyDescent="0.2">
      <c r="A8" t="s">
        <v>108</v>
      </c>
      <c r="B8">
        <v>30</v>
      </c>
      <c r="C8">
        <v>1</v>
      </c>
      <c r="D8">
        <v>156.12666999999999</v>
      </c>
      <c r="E8">
        <v>2.67909</v>
      </c>
      <c r="F8">
        <v>482</v>
      </c>
      <c r="H8" t="s">
        <v>1</v>
      </c>
      <c r="I8">
        <v>30</v>
      </c>
      <c r="J8">
        <v>1</v>
      </c>
      <c r="L8">
        <f t="shared" ca="1" si="2"/>
        <v>660.62148999999999</v>
      </c>
      <c r="M8">
        <f t="shared" ca="1" si="0"/>
        <v>660.62148999999999</v>
      </c>
      <c r="N8">
        <f t="shared" ca="1" si="0"/>
        <v>660.62148999999999</v>
      </c>
      <c r="O8">
        <f t="shared" ca="1" si="0"/>
        <v>660.62148999999999</v>
      </c>
      <c r="P8">
        <f t="shared" ref="P8:U10" ca="1" si="5">INDIRECT("D"&amp;1+(ROW(H7)-1)*10+COLUMN(E7)-1)</f>
        <v>660.62148999999999</v>
      </c>
      <c r="Q8">
        <f t="shared" ca="1" si="5"/>
        <v>660.62148999999999</v>
      </c>
      <c r="R8">
        <f t="shared" ca="1" si="5"/>
        <v>660.62148999999999</v>
      </c>
      <c r="S8">
        <f t="shared" ca="1" si="5"/>
        <v>660.62148999999999</v>
      </c>
      <c r="T8">
        <f t="shared" ca="1" si="5"/>
        <v>660.62148999999999</v>
      </c>
      <c r="U8">
        <f t="shared" ca="1" si="5"/>
        <v>660.62148999999999</v>
      </c>
      <c r="W8">
        <f ca="1">总!E8</f>
        <v>659.84542999999996</v>
      </c>
      <c r="Y8">
        <f t="shared" ca="1" si="3"/>
        <v>1.1761239295088087E-3</v>
      </c>
      <c r="Z8">
        <f t="shared" ca="1" si="1"/>
        <v>1.1761239295088087E-3</v>
      </c>
      <c r="AA8">
        <f t="shared" ca="1" si="1"/>
        <v>1.1761239295088087E-3</v>
      </c>
      <c r="AB8">
        <f t="shared" ca="1" si="1"/>
        <v>1.1761239295088087E-3</v>
      </c>
      <c r="AC8">
        <f t="shared" ca="1" si="1"/>
        <v>1.1761239295088087E-3</v>
      </c>
      <c r="AD8">
        <f t="shared" ca="1" si="1"/>
        <v>1.1761239295088087E-3</v>
      </c>
      <c r="AE8">
        <f t="shared" ca="1" si="1"/>
        <v>1.1761239295088087E-3</v>
      </c>
      <c r="AF8">
        <f t="shared" ca="1" si="1"/>
        <v>1.1761239295088087E-3</v>
      </c>
      <c r="AG8">
        <f t="shared" ca="1" si="1"/>
        <v>1.1761239295088087E-3</v>
      </c>
      <c r="AH8">
        <f t="shared" ca="1" si="1"/>
        <v>1.1761239295088087E-3</v>
      </c>
      <c r="AJ8">
        <f t="shared" ca="1" si="4"/>
        <v>1.1761239295088086E-2</v>
      </c>
      <c r="AK8" s="9"/>
    </row>
    <row r="9" spans="1:37" x14ac:dyDescent="0.2">
      <c r="A9" t="s">
        <v>108</v>
      </c>
      <c r="B9">
        <v>30</v>
      </c>
      <c r="C9">
        <v>1</v>
      </c>
      <c r="D9">
        <v>156.12666999999999</v>
      </c>
      <c r="E9">
        <v>2.6881900000000001</v>
      </c>
      <c r="F9">
        <v>482</v>
      </c>
      <c r="H9" t="s">
        <v>1</v>
      </c>
      <c r="I9">
        <v>50</v>
      </c>
      <c r="J9">
        <v>1</v>
      </c>
      <c r="L9">
        <f t="shared" ca="1" si="2"/>
        <v>1027.0157400000001</v>
      </c>
      <c r="M9">
        <f t="shared" ca="1" si="0"/>
        <v>1014.98888</v>
      </c>
      <c r="N9">
        <f t="shared" ca="1" si="0"/>
        <v>1027.0157400000001</v>
      </c>
      <c r="O9">
        <f t="shared" ca="1" si="0"/>
        <v>1017.24905</v>
      </c>
      <c r="P9">
        <f t="shared" ca="1" si="5"/>
        <v>1014.7944199999999</v>
      </c>
      <c r="Q9">
        <f t="shared" ca="1" si="5"/>
        <v>1015.09473</v>
      </c>
      <c r="R9">
        <f t="shared" ca="1" si="5"/>
        <v>1027.0157400000001</v>
      </c>
      <c r="S9">
        <f t="shared" ca="1" si="5"/>
        <v>1012.28961</v>
      </c>
      <c r="T9">
        <f t="shared" ca="1" si="5"/>
        <v>1014.86776</v>
      </c>
      <c r="U9">
        <f t="shared" ca="1" si="5"/>
        <v>1017.24734</v>
      </c>
      <c r="W9">
        <f ca="1">总!E9</f>
        <v>1003.58074</v>
      </c>
      <c r="Y9">
        <f t="shared" ca="1" si="3"/>
        <v>2.3351384762525493E-2</v>
      </c>
      <c r="Z9">
        <f t="shared" ca="1" si="1"/>
        <v>1.1367436166620738E-2</v>
      </c>
      <c r="AA9">
        <f t="shared" ca="1" si="1"/>
        <v>2.3351384762525493E-2</v>
      </c>
      <c r="AB9">
        <f t="shared" ca="1" si="1"/>
        <v>1.3619541961317452E-2</v>
      </c>
      <c r="AC9">
        <f t="shared" ca="1" si="1"/>
        <v>1.1173669992909543E-2</v>
      </c>
      <c r="AD9">
        <f t="shared" ca="1" si="1"/>
        <v>1.1472908497626244E-2</v>
      </c>
      <c r="AE9">
        <f t="shared" ca="1" si="1"/>
        <v>2.3351384762525493E-2</v>
      </c>
      <c r="AF9">
        <f t="shared" ca="1" si="1"/>
        <v>8.6777970649377419E-3</v>
      </c>
      <c r="AG9">
        <f t="shared" ca="1" si="1"/>
        <v>1.1246748318426262E-2</v>
      </c>
      <c r="AH9">
        <f t="shared" ca="1" si="1"/>
        <v>1.3617838062535971E-2</v>
      </c>
      <c r="AJ9">
        <f t="shared" ca="1" si="4"/>
        <v>0.15123009435195042</v>
      </c>
      <c r="AK9" s="9"/>
    </row>
    <row r="10" spans="1:37" x14ac:dyDescent="0.2">
      <c r="A10" t="s">
        <v>108</v>
      </c>
      <c r="B10">
        <v>30</v>
      </c>
      <c r="C10">
        <v>1</v>
      </c>
      <c r="D10">
        <v>156.12666999999999</v>
      </c>
      <c r="E10">
        <v>2.6795200000000001</v>
      </c>
      <c r="F10">
        <v>481</v>
      </c>
      <c r="H10" t="s">
        <v>1</v>
      </c>
      <c r="I10">
        <v>100</v>
      </c>
      <c r="J10">
        <v>1</v>
      </c>
      <c r="L10">
        <f t="shared" ca="1" si="2"/>
        <v>1762.75</v>
      </c>
      <c r="M10">
        <f t="shared" ca="1" si="2"/>
        <v>1774.48</v>
      </c>
      <c r="N10">
        <f t="shared" ca="1" si="2"/>
        <v>1757.8084200000001</v>
      </c>
      <c r="O10">
        <f t="shared" ca="1" si="2"/>
        <v>1774.48</v>
      </c>
      <c r="P10">
        <f t="shared" ca="1" si="5"/>
        <v>1773.4545900000001</v>
      </c>
      <c r="Q10">
        <f t="shared" ca="1" si="5"/>
        <v>1770.65228</v>
      </c>
      <c r="R10">
        <f t="shared" ca="1" si="5"/>
        <v>1774.48</v>
      </c>
      <c r="S10">
        <f t="shared" ca="1" si="5"/>
        <v>1773.38</v>
      </c>
      <c r="T10">
        <f t="shared" ca="1" si="5"/>
        <v>1774.48</v>
      </c>
      <c r="U10">
        <f t="shared" ca="1" si="5"/>
        <v>1756.3633299999999</v>
      </c>
      <c r="W10">
        <f ca="1">总!E10</f>
        <v>1755.1166700000001</v>
      </c>
      <c r="Y10">
        <f t="shared" ca="1" si="3"/>
        <v>4.3491866554944674E-3</v>
      </c>
      <c r="Z10">
        <f t="shared" ca="1" si="1"/>
        <v>1.1032503041521396E-2</v>
      </c>
      <c r="AA10">
        <f t="shared" ca="1" si="1"/>
        <v>1.5336587282257174E-3</v>
      </c>
      <c r="AB10">
        <f t="shared" ca="1" si="1"/>
        <v>1.1032503041521396E-2</v>
      </c>
      <c r="AC10">
        <f t="shared" ca="1" si="1"/>
        <v>1.0448262678742569E-2</v>
      </c>
      <c r="AD10">
        <f t="shared" ca="1" si="1"/>
        <v>8.8516109872057141E-3</v>
      </c>
      <c r="AE10">
        <f t="shared" ca="1" si="1"/>
        <v>1.1032503041521396E-2</v>
      </c>
      <c r="AF10">
        <f t="shared" ca="1" si="1"/>
        <v>1.0405764079489939E-2</v>
      </c>
      <c r="AG10">
        <f t="shared" ca="1" si="1"/>
        <v>1.1032503041521396E-2</v>
      </c>
      <c r="AH10">
        <f t="shared" ca="1" si="1"/>
        <v>7.1030035855097447E-4</v>
      </c>
      <c r="AJ10">
        <f t="shared" ca="1" si="4"/>
        <v>8.0428795653794974E-2</v>
      </c>
      <c r="AK10" s="9"/>
    </row>
    <row r="11" spans="1:37" x14ac:dyDescent="0.2">
      <c r="A11" t="s">
        <v>108</v>
      </c>
      <c r="B11">
        <v>50</v>
      </c>
      <c r="C11">
        <v>1</v>
      </c>
      <c r="D11">
        <v>180.62098</v>
      </c>
      <c r="E11">
        <v>7.3582900000000002</v>
      </c>
      <c r="F11">
        <v>439</v>
      </c>
      <c r="H11" t="s">
        <v>0</v>
      </c>
      <c r="I11">
        <v>25</v>
      </c>
      <c r="J11">
        <v>1</v>
      </c>
      <c r="L11">
        <f t="shared" ca="1" si="2"/>
        <v>28.65213</v>
      </c>
      <c r="M11">
        <f t="shared" ca="1" si="0"/>
        <v>28.65213</v>
      </c>
      <c r="N11">
        <f t="shared" ca="1" si="0"/>
        <v>28.65213</v>
      </c>
      <c r="O11">
        <f t="shared" ca="1" si="0"/>
        <v>28.65213</v>
      </c>
      <c r="P11">
        <f t="shared" ca="1" si="0"/>
        <v>28.65213</v>
      </c>
      <c r="Q11">
        <f t="shared" ca="1" si="0"/>
        <v>28.65213</v>
      </c>
      <c r="R11">
        <f t="shared" ca="1" si="0"/>
        <v>28.65213</v>
      </c>
      <c r="S11">
        <f t="shared" ca="1" si="0"/>
        <v>28.65213</v>
      </c>
      <c r="T11">
        <f t="shared" ca="1" si="0"/>
        <v>28.65213</v>
      </c>
      <c r="U11">
        <f t="shared" ca="1" si="0"/>
        <v>28.65213</v>
      </c>
      <c r="W11">
        <f ca="1">总!E11</f>
        <v>28.65213</v>
      </c>
      <c r="Y11">
        <f t="shared" ca="1" si="3"/>
        <v>0</v>
      </c>
      <c r="Z11">
        <f t="shared" ca="1" si="1"/>
        <v>0</v>
      </c>
      <c r="AA11">
        <f t="shared" ca="1" si="1"/>
        <v>0</v>
      </c>
      <c r="AB11">
        <f t="shared" ca="1" si="1"/>
        <v>0</v>
      </c>
      <c r="AC11">
        <f t="shared" ca="1" si="1"/>
        <v>0</v>
      </c>
      <c r="AD11">
        <f t="shared" ca="1" si="1"/>
        <v>0</v>
      </c>
      <c r="AE11">
        <f t="shared" ca="1" si="1"/>
        <v>0</v>
      </c>
      <c r="AF11">
        <f t="shared" ca="1" si="1"/>
        <v>0</v>
      </c>
      <c r="AG11">
        <f t="shared" ca="1" si="1"/>
        <v>0</v>
      </c>
      <c r="AH11">
        <f t="shared" ca="1" si="1"/>
        <v>0</v>
      </c>
      <c r="AJ11">
        <f t="shared" ca="1" si="4"/>
        <v>0</v>
      </c>
      <c r="AK11" s="9"/>
    </row>
    <row r="12" spans="1:37" x14ac:dyDescent="0.2">
      <c r="A12" t="s">
        <v>108</v>
      </c>
      <c r="B12">
        <v>50</v>
      </c>
      <c r="C12">
        <v>1</v>
      </c>
      <c r="D12">
        <v>179.67332999999999</v>
      </c>
      <c r="E12">
        <v>7.36958</v>
      </c>
      <c r="F12">
        <v>440</v>
      </c>
      <c r="H12" t="s">
        <v>0</v>
      </c>
      <c r="I12">
        <v>50</v>
      </c>
      <c r="J12">
        <v>1</v>
      </c>
      <c r="L12">
        <f t="shared" ca="1" si="2"/>
        <v>57.917070000000002</v>
      </c>
      <c r="M12">
        <f t="shared" ca="1" si="0"/>
        <v>57.917070000000002</v>
      </c>
      <c r="N12">
        <f t="shared" ca="1" si="0"/>
        <v>57.917070000000002</v>
      </c>
      <c r="O12">
        <f t="shared" ca="1" si="0"/>
        <v>57.917070000000002</v>
      </c>
      <c r="P12">
        <f t="shared" ca="1" si="0"/>
        <v>57.917070000000002</v>
      </c>
      <c r="Q12">
        <f t="shared" ca="1" si="0"/>
        <v>57.917070000000002</v>
      </c>
      <c r="R12">
        <f t="shared" ca="1" si="0"/>
        <v>57.917070000000002</v>
      </c>
      <c r="S12">
        <f t="shared" ca="1" si="0"/>
        <v>57.917070000000002</v>
      </c>
      <c r="T12">
        <f t="shared" ca="1" si="0"/>
        <v>57.917070000000002</v>
      </c>
      <c r="U12">
        <f t="shared" ca="1" si="0"/>
        <v>57.917070000000002</v>
      </c>
      <c r="W12">
        <f ca="1">总!E12</f>
        <v>57.917070000000002</v>
      </c>
      <c r="Y12">
        <f t="shared" ca="1" si="3"/>
        <v>0</v>
      </c>
      <c r="Z12">
        <f t="shared" ca="1" si="1"/>
        <v>0</v>
      </c>
      <c r="AA12">
        <f t="shared" ca="1" si="1"/>
        <v>0</v>
      </c>
      <c r="AB12">
        <f t="shared" ca="1" si="1"/>
        <v>0</v>
      </c>
      <c r="AC12">
        <f t="shared" ca="1" si="1"/>
        <v>0</v>
      </c>
      <c r="AD12">
        <f t="shared" ca="1" si="1"/>
        <v>0</v>
      </c>
      <c r="AE12">
        <f t="shared" ca="1" si="1"/>
        <v>0</v>
      </c>
      <c r="AF12">
        <f t="shared" ca="1" si="1"/>
        <v>0</v>
      </c>
      <c r="AG12">
        <f t="shared" ca="1" si="1"/>
        <v>0</v>
      </c>
      <c r="AH12">
        <f t="shared" ca="1" si="1"/>
        <v>0</v>
      </c>
      <c r="AJ12">
        <f t="shared" ca="1" si="4"/>
        <v>0</v>
      </c>
      <c r="AK12" s="9"/>
    </row>
    <row r="13" spans="1:37" x14ac:dyDescent="0.2">
      <c r="A13" t="s">
        <v>108</v>
      </c>
      <c r="B13">
        <v>50</v>
      </c>
      <c r="C13">
        <v>1</v>
      </c>
      <c r="D13">
        <v>180.05332999999999</v>
      </c>
      <c r="E13">
        <v>7.3872400000000003</v>
      </c>
      <c r="F13">
        <v>445</v>
      </c>
      <c r="H13" t="s">
        <v>0</v>
      </c>
      <c r="I13">
        <v>100</v>
      </c>
      <c r="J13">
        <v>1</v>
      </c>
      <c r="L13">
        <f t="shared" ca="1" si="2"/>
        <v>104.23692</v>
      </c>
      <c r="M13">
        <f t="shared" ca="1" si="2"/>
        <v>104.19428000000001</v>
      </c>
      <c r="N13">
        <f t="shared" ca="1" si="2"/>
        <v>104.27359</v>
      </c>
      <c r="O13">
        <f t="shared" ca="1" si="2"/>
        <v>104.23095000000001</v>
      </c>
      <c r="P13">
        <f t="shared" ca="1" si="2"/>
        <v>104.22427999999999</v>
      </c>
      <c r="Q13">
        <f t="shared" ca="1" si="2"/>
        <v>104.25359</v>
      </c>
      <c r="R13">
        <f t="shared" ca="1" si="2"/>
        <v>104.21095</v>
      </c>
      <c r="S13">
        <f t="shared" ca="1" si="2"/>
        <v>104.18428</v>
      </c>
      <c r="T13">
        <f t="shared" ca="1" si="2"/>
        <v>104.33359</v>
      </c>
      <c r="U13">
        <f t="shared" ca="1" si="2"/>
        <v>104.18761000000001</v>
      </c>
      <c r="W13">
        <f ca="1">总!E13</f>
        <v>104.10428</v>
      </c>
      <c r="Y13">
        <f t="shared" ca="1" si="3"/>
        <v>1.2741070780182618E-3</v>
      </c>
      <c r="Z13">
        <f t="shared" ca="1" si="1"/>
        <v>8.6451777006673898E-4</v>
      </c>
      <c r="AA13">
        <f t="shared" ca="1" si="1"/>
        <v>1.6263500405554493E-3</v>
      </c>
      <c r="AB13">
        <f t="shared" ca="1" si="1"/>
        <v>1.2167607326039264E-3</v>
      </c>
      <c r="AC13">
        <f t="shared" ca="1" si="1"/>
        <v>1.1526903600888488E-3</v>
      </c>
      <c r="AD13">
        <f t="shared" ca="1" si="1"/>
        <v>1.434234980540664E-3</v>
      </c>
      <c r="AE13">
        <f t="shared" ca="1" si="1"/>
        <v>1.0246456725890045E-3</v>
      </c>
      <c r="AF13">
        <f t="shared" ca="1" si="1"/>
        <v>7.6846024005927801E-4</v>
      </c>
      <c r="AG13">
        <f t="shared" ca="1" si="1"/>
        <v>2.2026952205999417E-3</v>
      </c>
      <c r="AH13">
        <f t="shared" ca="1" si="1"/>
        <v>8.0044739755179783E-4</v>
      </c>
      <c r="AJ13">
        <f t="shared" ca="1" si="4"/>
        <v>1.2364909492673912E-2</v>
      </c>
      <c r="AK13" s="9"/>
    </row>
    <row r="14" spans="1:37" x14ac:dyDescent="0.2">
      <c r="A14" t="s">
        <v>108</v>
      </c>
      <c r="B14">
        <v>50</v>
      </c>
      <c r="C14">
        <v>1</v>
      </c>
      <c r="D14">
        <v>181.59674000000001</v>
      </c>
      <c r="E14">
        <v>7.38035</v>
      </c>
      <c r="F14">
        <v>442</v>
      </c>
      <c r="AK14" s="9"/>
    </row>
    <row r="15" spans="1:37" x14ac:dyDescent="0.2">
      <c r="A15" t="s">
        <v>108</v>
      </c>
      <c r="B15">
        <v>50</v>
      </c>
      <c r="C15">
        <v>1</v>
      </c>
      <c r="D15">
        <v>182.34583000000001</v>
      </c>
      <c r="E15">
        <v>7.3838200000000001</v>
      </c>
      <c r="F15">
        <v>435</v>
      </c>
      <c r="AK15" s="9"/>
    </row>
    <row r="16" spans="1:37" x14ac:dyDescent="0.2">
      <c r="A16" t="s">
        <v>108</v>
      </c>
      <c r="B16">
        <v>50</v>
      </c>
      <c r="C16">
        <v>1</v>
      </c>
      <c r="D16">
        <v>180.05332999999999</v>
      </c>
      <c r="E16">
        <v>7.3677299999999999</v>
      </c>
      <c r="F16">
        <v>442</v>
      </c>
      <c r="AK16" s="9"/>
    </row>
    <row r="17" spans="1:37" x14ac:dyDescent="0.2">
      <c r="A17" t="s">
        <v>108</v>
      </c>
      <c r="B17">
        <v>50</v>
      </c>
      <c r="C17">
        <v>1</v>
      </c>
      <c r="D17">
        <v>181.92667</v>
      </c>
      <c r="E17">
        <v>7.35501</v>
      </c>
      <c r="F17">
        <v>440</v>
      </c>
      <c r="AK17" s="9"/>
    </row>
    <row r="18" spans="1:37" x14ac:dyDescent="0.2">
      <c r="A18" t="s">
        <v>108</v>
      </c>
      <c r="B18">
        <v>50</v>
      </c>
      <c r="C18">
        <v>1</v>
      </c>
      <c r="D18">
        <v>181.15</v>
      </c>
      <c r="E18">
        <v>7.3684099999999999</v>
      </c>
      <c r="F18">
        <v>441</v>
      </c>
      <c r="AK18" s="9"/>
    </row>
    <row r="19" spans="1:37" x14ac:dyDescent="0.2">
      <c r="A19" t="s">
        <v>108</v>
      </c>
      <c r="B19">
        <v>50</v>
      </c>
      <c r="C19">
        <v>1</v>
      </c>
      <c r="D19">
        <v>183.72667000000001</v>
      </c>
      <c r="E19">
        <v>7.3574099999999998</v>
      </c>
      <c r="F19">
        <v>444</v>
      </c>
      <c r="AK19" s="9"/>
    </row>
    <row r="20" spans="1:37" x14ac:dyDescent="0.2">
      <c r="A20" t="s">
        <v>108</v>
      </c>
      <c r="B20">
        <v>50</v>
      </c>
      <c r="C20">
        <v>1</v>
      </c>
      <c r="D20">
        <v>182.34583000000001</v>
      </c>
      <c r="E20">
        <v>7.3890500000000001</v>
      </c>
      <c r="F20">
        <v>434</v>
      </c>
      <c r="AK20" s="9"/>
    </row>
    <row r="21" spans="1:37" x14ac:dyDescent="0.2">
      <c r="A21" t="s">
        <v>108</v>
      </c>
      <c r="B21">
        <v>100</v>
      </c>
      <c r="C21">
        <v>1</v>
      </c>
      <c r="D21">
        <v>242.94290000000001</v>
      </c>
      <c r="E21">
        <v>21.246300000000002</v>
      </c>
      <c r="F21">
        <v>290</v>
      </c>
      <c r="AK21" s="9"/>
    </row>
    <row r="22" spans="1:37" x14ac:dyDescent="0.2">
      <c r="A22" t="s">
        <v>108</v>
      </c>
      <c r="B22">
        <v>100</v>
      </c>
      <c r="C22">
        <v>1</v>
      </c>
      <c r="D22">
        <v>245.49978999999999</v>
      </c>
      <c r="E22">
        <v>21.281359999999999</v>
      </c>
      <c r="F22">
        <v>288</v>
      </c>
      <c r="AK22" s="9"/>
    </row>
    <row r="23" spans="1:37" x14ac:dyDescent="0.2">
      <c r="A23" t="s">
        <v>108</v>
      </c>
      <c r="B23">
        <v>100</v>
      </c>
      <c r="C23">
        <v>1</v>
      </c>
      <c r="D23">
        <v>244.84979000000001</v>
      </c>
      <c r="E23">
        <v>21.246390000000002</v>
      </c>
      <c r="F23">
        <v>289</v>
      </c>
      <c r="AK23" s="9"/>
    </row>
    <row r="24" spans="1:37" x14ac:dyDescent="0.2">
      <c r="A24" t="s">
        <v>108</v>
      </c>
      <c r="B24">
        <v>100</v>
      </c>
      <c r="C24">
        <v>1</v>
      </c>
      <c r="D24">
        <v>243.39556999999999</v>
      </c>
      <c r="E24">
        <v>21.236799999999999</v>
      </c>
      <c r="F24">
        <v>293</v>
      </c>
      <c r="AK24" s="9"/>
    </row>
    <row r="25" spans="1:37" x14ac:dyDescent="0.2">
      <c r="A25" t="s">
        <v>108</v>
      </c>
      <c r="B25">
        <v>100</v>
      </c>
      <c r="C25">
        <v>1</v>
      </c>
      <c r="D25">
        <v>243.65</v>
      </c>
      <c r="E25">
        <v>21.245139999999999</v>
      </c>
      <c r="F25">
        <v>287</v>
      </c>
      <c r="AK25" s="9"/>
    </row>
    <row r="26" spans="1:37" x14ac:dyDescent="0.2">
      <c r="A26" t="s">
        <v>108</v>
      </c>
      <c r="B26">
        <v>100</v>
      </c>
      <c r="C26">
        <v>1</v>
      </c>
      <c r="D26">
        <v>243.04575</v>
      </c>
      <c r="E26">
        <v>21.27835</v>
      </c>
      <c r="F26">
        <v>290</v>
      </c>
      <c r="AK26" s="9"/>
    </row>
    <row r="27" spans="1:37" x14ac:dyDescent="0.2">
      <c r="A27" t="s">
        <v>108</v>
      </c>
      <c r="B27">
        <v>100</v>
      </c>
      <c r="C27">
        <v>1</v>
      </c>
      <c r="D27">
        <v>245.11574999999999</v>
      </c>
      <c r="E27">
        <v>21.279789999999998</v>
      </c>
      <c r="F27">
        <v>290</v>
      </c>
      <c r="AK27" s="9"/>
    </row>
    <row r="28" spans="1:37" x14ac:dyDescent="0.2">
      <c r="A28" t="s">
        <v>108</v>
      </c>
      <c r="B28">
        <v>100</v>
      </c>
      <c r="C28">
        <v>1</v>
      </c>
      <c r="D28">
        <v>243.48507000000001</v>
      </c>
      <c r="E28">
        <v>21.227900000000002</v>
      </c>
      <c r="F28">
        <v>288</v>
      </c>
      <c r="AK28" s="9"/>
    </row>
    <row r="29" spans="1:37" x14ac:dyDescent="0.2">
      <c r="A29" t="s">
        <v>108</v>
      </c>
      <c r="B29">
        <v>100</v>
      </c>
      <c r="C29">
        <v>1</v>
      </c>
      <c r="D29">
        <v>244.26947000000001</v>
      </c>
      <c r="E29">
        <v>21.229520000000001</v>
      </c>
      <c r="F29">
        <v>288</v>
      </c>
    </row>
    <row r="30" spans="1:37" x14ac:dyDescent="0.2">
      <c r="A30" t="s">
        <v>108</v>
      </c>
      <c r="B30">
        <v>100</v>
      </c>
      <c r="C30">
        <v>1</v>
      </c>
      <c r="D30">
        <v>244.18633</v>
      </c>
      <c r="E30">
        <v>21.22486</v>
      </c>
      <c r="F30">
        <v>286</v>
      </c>
    </row>
    <row r="31" spans="1:37" x14ac:dyDescent="0.2">
      <c r="A31" t="s">
        <v>36</v>
      </c>
      <c r="B31">
        <v>24</v>
      </c>
      <c r="C31">
        <v>1</v>
      </c>
      <c r="D31">
        <v>2320.9075499999999</v>
      </c>
      <c r="E31">
        <v>2.0329799999999998</v>
      </c>
      <c r="F31">
        <v>637</v>
      </c>
    </row>
    <row r="32" spans="1:37" x14ac:dyDescent="0.2">
      <c r="A32" t="s">
        <v>36</v>
      </c>
      <c r="B32">
        <v>24</v>
      </c>
      <c r="C32">
        <v>1</v>
      </c>
      <c r="D32">
        <v>2320.9075499999999</v>
      </c>
      <c r="E32">
        <v>2.0302500000000001</v>
      </c>
      <c r="F32">
        <v>627</v>
      </c>
    </row>
    <row r="33" spans="1:6" x14ac:dyDescent="0.2">
      <c r="A33" t="s">
        <v>36</v>
      </c>
      <c r="B33">
        <v>24</v>
      </c>
      <c r="C33">
        <v>1</v>
      </c>
      <c r="D33">
        <v>2320.9075499999999</v>
      </c>
      <c r="E33">
        <v>2.03512</v>
      </c>
      <c r="F33">
        <v>637</v>
      </c>
    </row>
    <row r="34" spans="1:6" x14ac:dyDescent="0.2">
      <c r="A34" t="s">
        <v>36</v>
      </c>
      <c r="B34">
        <v>24</v>
      </c>
      <c r="C34">
        <v>1</v>
      </c>
      <c r="D34">
        <v>2320.9075499999999</v>
      </c>
      <c r="E34">
        <v>2.02901</v>
      </c>
      <c r="F34">
        <v>623</v>
      </c>
    </row>
    <row r="35" spans="1:6" x14ac:dyDescent="0.2">
      <c r="A35" t="s">
        <v>36</v>
      </c>
      <c r="B35">
        <v>24</v>
      </c>
      <c r="C35">
        <v>1</v>
      </c>
      <c r="D35">
        <v>2320.9075499999999</v>
      </c>
      <c r="E35">
        <v>2.0302899999999999</v>
      </c>
      <c r="F35">
        <v>628</v>
      </c>
    </row>
    <row r="36" spans="1:6" x14ac:dyDescent="0.2">
      <c r="A36" t="s">
        <v>36</v>
      </c>
      <c r="B36">
        <v>24</v>
      </c>
      <c r="C36">
        <v>1</v>
      </c>
      <c r="D36">
        <v>2320.9075499999999</v>
      </c>
      <c r="E36">
        <v>2.03064</v>
      </c>
      <c r="F36">
        <v>633</v>
      </c>
    </row>
    <row r="37" spans="1:6" x14ac:dyDescent="0.2">
      <c r="A37" t="s">
        <v>36</v>
      </c>
      <c r="B37">
        <v>24</v>
      </c>
      <c r="C37">
        <v>1</v>
      </c>
      <c r="D37">
        <v>2320.9075499999999</v>
      </c>
      <c r="E37">
        <v>2.0319699999999998</v>
      </c>
      <c r="F37">
        <v>628</v>
      </c>
    </row>
    <row r="38" spans="1:6" x14ac:dyDescent="0.2">
      <c r="A38" t="s">
        <v>36</v>
      </c>
      <c r="B38">
        <v>24</v>
      </c>
      <c r="C38">
        <v>1</v>
      </c>
      <c r="D38">
        <v>2320.9075499999999</v>
      </c>
      <c r="E38">
        <v>2.0324900000000001</v>
      </c>
      <c r="F38">
        <v>632</v>
      </c>
    </row>
    <row r="39" spans="1:6" x14ac:dyDescent="0.2">
      <c r="A39" t="s">
        <v>36</v>
      </c>
      <c r="B39">
        <v>24</v>
      </c>
      <c r="C39">
        <v>1</v>
      </c>
      <c r="D39">
        <v>2320.9075499999999</v>
      </c>
      <c r="E39">
        <v>2.0284499999999999</v>
      </c>
      <c r="F39">
        <v>630</v>
      </c>
    </row>
    <row r="40" spans="1:6" x14ac:dyDescent="0.2">
      <c r="A40" t="s">
        <v>36</v>
      </c>
      <c r="B40">
        <v>24</v>
      </c>
      <c r="C40">
        <v>1</v>
      </c>
      <c r="D40">
        <v>2320.9075499999999</v>
      </c>
      <c r="E40">
        <v>2.0360800000000001</v>
      </c>
      <c r="F40">
        <v>630</v>
      </c>
    </row>
    <row r="41" spans="1:6" x14ac:dyDescent="0.2">
      <c r="A41" t="s">
        <v>36</v>
      </c>
      <c r="B41">
        <v>47</v>
      </c>
      <c r="C41">
        <v>1</v>
      </c>
      <c r="D41">
        <v>4324.3000099999999</v>
      </c>
      <c r="E41">
        <v>7.2849399999999997</v>
      </c>
      <c r="F41">
        <v>605</v>
      </c>
    </row>
    <row r="42" spans="1:6" x14ac:dyDescent="0.2">
      <c r="A42" t="s">
        <v>36</v>
      </c>
      <c r="B42">
        <v>47</v>
      </c>
      <c r="C42">
        <v>1</v>
      </c>
      <c r="D42">
        <v>4321.0236500000001</v>
      </c>
      <c r="E42">
        <v>7.2872300000000001</v>
      </c>
      <c r="F42">
        <v>614</v>
      </c>
    </row>
    <row r="43" spans="1:6" x14ac:dyDescent="0.2">
      <c r="A43" t="s">
        <v>36</v>
      </c>
      <c r="B43">
        <v>47</v>
      </c>
      <c r="C43">
        <v>1</v>
      </c>
      <c r="D43">
        <v>4321.0236500000001</v>
      </c>
      <c r="E43">
        <v>7.27163</v>
      </c>
      <c r="F43">
        <v>584</v>
      </c>
    </row>
    <row r="44" spans="1:6" x14ac:dyDescent="0.2">
      <c r="A44" t="s">
        <v>36</v>
      </c>
      <c r="B44">
        <v>47</v>
      </c>
      <c r="C44">
        <v>1</v>
      </c>
      <c r="D44">
        <v>4321.0236500000001</v>
      </c>
      <c r="E44">
        <v>7.3001899999999997</v>
      </c>
      <c r="F44">
        <v>617</v>
      </c>
    </row>
    <row r="45" spans="1:6" x14ac:dyDescent="0.2">
      <c r="A45" t="s">
        <v>36</v>
      </c>
      <c r="B45">
        <v>47</v>
      </c>
      <c r="C45">
        <v>1</v>
      </c>
      <c r="D45">
        <v>4321.0236500000001</v>
      </c>
      <c r="E45">
        <v>7.27752</v>
      </c>
      <c r="F45">
        <v>592</v>
      </c>
    </row>
    <row r="46" spans="1:6" x14ac:dyDescent="0.2">
      <c r="A46" t="s">
        <v>36</v>
      </c>
      <c r="B46">
        <v>47</v>
      </c>
      <c r="C46">
        <v>1</v>
      </c>
      <c r="D46">
        <v>4321.0236500000001</v>
      </c>
      <c r="E46">
        <v>7.2895300000000001</v>
      </c>
      <c r="F46">
        <v>613</v>
      </c>
    </row>
    <row r="47" spans="1:6" x14ac:dyDescent="0.2">
      <c r="A47" t="s">
        <v>36</v>
      </c>
      <c r="B47">
        <v>47</v>
      </c>
      <c r="C47">
        <v>1</v>
      </c>
      <c r="D47">
        <v>4325.7879000000003</v>
      </c>
      <c r="E47">
        <v>7.2980099999999997</v>
      </c>
      <c r="F47">
        <v>589</v>
      </c>
    </row>
    <row r="48" spans="1:6" x14ac:dyDescent="0.2">
      <c r="A48" t="s">
        <v>36</v>
      </c>
      <c r="B48">
        <v>47</v>
      </c>
      <c r="C48">
        <v>1</v>
      </c>
      <c r="D48">
        <v>4324.3000099999999</v>
      </c>
      <c r="E48">
        <v>7.2927799999999996</v>
      </c>
      <c r="F48">
        <v>596</v>
      </c>
    </row>
    <row r="49" spans="1:6" x14ac:dyDescent="0.2">
      <c r="A49" t="s">
        <v>36</v>
      </c>
      <c r="B49">
        <v>47</v>
      </c>
      <c r="C49">
        <v>1</v>
      </c>
      <c r="D49">
        <v>4324.3000099999999</v>
      </c>
      <c r="E49">
        <v>7.2871699999999997</v>
      </c>
      <c r="F49">
        <v>593</v>
      </c>
    </row>
    <row r="50" spans="1:6" x14ac:dyDescent="0.2">
      <c r="A50" t="s">
        <v>36</v>
      </c>
      <c r="B50">
        <v>47</v>
      </c>
      <c r="C50">
        <v>1</v>
      </c>
      <c r="D50">
        <v>4325.7879000000003</v>
      </c>
      <c r="E50">
        <v>7.29901</v>
      </c>
      <c r="F50">
        <v>589</v>
      </c>
    </row>
    <row r="51" spans="1:6" x14ac:dyDescent="0.2">
      <c r="A51" t="s">
        <v>36</v>
      </c>
      <c r="B51">
        <v>100</v>
      </c>
      <c r="C51">
        <v>1</v>
      </c>
      <c r="D51">
        <v>35527.10886</v>
      </c>
      <c r="E51">
        <v>33.904089999999997</v>
      </c>
      <c r="F51">
        <v>527</v>
      </c>
    </row>
    <row r="52" spans="1:6" x14ac:dyDescent="0.2">
      <c r="A52" t="s">
        <v>36</v>
      </c>
      <c r="B52">
        <v>100</v>
      </c>
      <c r="C52">
        <v>1</v>
      </c>
      <c r="D52">
        <v>35669.694770000002</v>
      </c>
      <c r="E52">
        <v>33.910800000000002</v>
      </c>
      <c r="F52">
        <v>524</v>
      </c>
    </row>
    <row r="53" spans="1:6" x14ac:dyDescent="0.2">
      <c r="A53" t="s">
        <v>36</v>
      </c>
      <c r="B53">
        <v>100</v>
      </c>
      <c r="C53">
        <v>1</v>
      </c>
      <c r="D53">
        <v>35669.694770000002</v>
      </c>
      <c r="E53">
        <v>33.891939999999998</v>
      </c>
      <c r="F53">
        <v>518</v>
      </c>
    </row>
    <row r="54" spans="1:6" x14ac:dyDescent="0.2">
      <c r="A54" t="s">
        <v>36</v>
      </c>
      <c r="B54">
        <v>100</v>
      </c>
      <c r="C54">
        <v>1</v>
      </c>
      <c r="D54">
        <v>35468.512840000003</v>
      </c>
      <c r="E54">
        <v>33.92445</v>
      </c>
      <c r="F54">
        <v>516</v>
      </c>
    </row>
    <row r="55" spans="1:6" x14ac:dyDescent="0.2">
      <c r="A55" t="s">
        <v>36</v>
      </c>
      <c r="B55">
        <v>100</v>
      </c>
      <c r="C55">
        <v>1</v>
      </c>
      <c r="D55">
        <v>35527.24886</v>
      </c>
      <c r="E55">
        <v>33.926009999999998</v>
      </c>
      <c r="F55">
        <v>522</v>
      </c>
    </row>
    <row r="56" spans="1:6" x14ac:dyDescent="0.2">
      <c r="A56" t="s">
        <v>36</v>
      </c>
      <c r="B56">
        <v>100</v>
      </c>
      <c r="C56">
        <v>1</v>
      </c>
      <c r="D56">
        <v>35519.315499999997</v>
      </c>
      <c r="E56">
        <v>33.946159999999999</v>
      </c>
      <c r="F56">
        <v>527</v>
      </c>
    </row>
    <row r="57" spans="1:6" x14ac:dyDescent="0.2">
      <c r="A57" t="s">
        <v>36</v>
      </c>
      <c r="B57">
        <v>100</v>
      </c>
      <c r="C57">
        <v>1</v>
      </c>
      <c r="D57">
        <v>35595.435369999999</v>
      </c>
      <c r="E57">
        <v>33.932130000000001</v>
      </c>
      <c r="F57">
        <v>521</v>
      </c>
    </row>
    <row r="58" spans="1:6" x14ac:dyDescent="0.2">
      <c r="A58" t="s">
        <v>36</v>
      </c>
      <c r="B58">
        <v>100</v>
      </c>
      <c r="C58">
        <v>1</v>
      </c>
      <c r="D58">
        <v>35669.694770000002</v>
      </c>
      <c r="E58">
        <v>33.897399999999998</v>
      </c>
      <c r="F58">
        <v>514</v>
      </c>
    </row>
    <row r="59" spans="1:6" x14ac:dyDescent="0.2">
      <c r="A59" t="s">
        <v>36</v>
      </c>
      <c r="B59">
        <v>100</v>
      </c>
      <c r="C59">
        <v>1</v>
      </c>
      <c r="D59">
        <v>35615.94</v>
      </c>
      <c r="E59">
        <v>33.948689999999999</v>
      </c>
      <c r="F59">
        <v>515</v>
      </c>
    </row>
    <row r="60" spans="1:6" x14ac:dyDescent="0.2">
      <c r="A60" t="s">
        <v>36</v>
      </c>
      <c r="B60">
        <v>100</v>
      </c>
      <c r="C60">
        <v>1</v>
      </c>
      <c r="D60">
        <v>35640.960959999997</v>
      </c>
      <c r="E60">
        <v>33.92606</v>
      </c>
      <c r="F60">
        <v>520</v>
      </c>
    </row>
    <row r="61" spans="1:6" x14ac:dyDescent="0.2">
      <c r="A61" t="s">
        <v>1</v>
      </c>
      <c r="B61">
        <v>30</v>
      </c>
      <c r="C61">
        <v>1</v>
      </c>
      <c r="D61">
        <v>660.62148999999999</v>
      </c>
      <c r="E61">
        <v>2.90883</v>
      </c>
      <c r="F61">
        <v>575</v>
      </c>
    </row>
    <row r="62" spans="1:6" x14ac:dyDescent="0.2">
      <c r="A62" t="s">
        <v>1</v>
      </c>
      <c r="B62">
        <v>30</v>
      </c>
      <c r="C62">
        <v>1</v>
      </c>
      <c r="D62">
        <v>660.62148999999999</v>
      </c>
      <c r="E62">
        <v>2.91371</v>
      </c>
      <c r="F62">
        <v>571</v>
      </c>
    </row>
    <row r="63" spans="1:6" x14ac:dyDescent="0.2">
      <c r="A63" t="s">
        <v>1</v>
      </c>
      <c r="B63">
        <v>30</v>
      </c>
      <c r="C63">
        <v>1</v>
      </c>
      <c r="D63">
        <v>660.62148999999999</v>
      </c>
      <c r="E63">
        <v>2.9101300000000001</v>
      </c>
      <c r="F63">
        <v>566</v>
      </c>
    </row>
    <row r="64" spans="1:6" x14ac:dyDescent="0.2">
      <c r="A64" t="s">
        <v>1</v>
      </c>
      <c r="B64">
        <v>30</v>
      </c>
      <c r="C64">
        <v>1</v>
      </c>
      <c r="D64">
        <v>660.62148999999999</v>
      </c>
      <c r="E64">
        <v>2.9041999999999999</v>
      </c>
      <c r="F64">
        <v>570</v>
      </c>
    </row>
    <row r="65" spans="1:6" x14ac:dyDescent="0.2">
      <c r="A65" t="s">
        <v>1</v>
      </c>
      <c r="B65">
        <v>30</v>
      </c>
      <c r="C65">
        <v>1</v>
      </c>
      <c r="D65">
        <v>660.62148999999999</v>
      </c>
      <c r="E65">
        <v>2.90706</v>
      </c>
      <c r="F65">
        <v>572</v>
      </c>
    </row>
    <row r="66" spans="1:6" x14ac:dyDescent="0.2">
      <c r="A66" t="s">
        <v>1</v>
      </c>
      <c r="B66">
        <v>30</v>
      </c>
      <c r="C66">
        <v>1</v>
      </c>
      <c r="D66">
        <v>660.62148999999999</v>
      </c>
      <c r="E66">
        <v>2.9044099999999999</v>
      </c>
      <c r="F66">
        <v>568</v>
      </c>
    </row>
    <row r="67" spans="1:6" x14ac:dyDescent="0.2">
      <c r="A67" t="s">
        <v>1</v>
      </c>
      <c r="B67">
        <v>30</v>
      </c>
      <c r="C67">
        <v>1</v>
      </c>
      <c r="D67">
        <v>660.62148999999999</v>
      </c>
      <c r="E67">
        <v>2.91452</v>
      </c>
      <c r="F67">
        <v>574</v>
      </c>
    </row>
    <row r="68" spans="1:6" x14ac:dyDescent="0.2">
      <c r="A68" t="s">
        <v>1</v>
      </c>
      <c r="B68">
        <v>30</v>
      </c>
      <c r="C68">
        <v>1</v>
      </c>
      <c r="D68">
        <v>660.62148999999999</v>
      </c>
      <c r="E68">
        <v>2.90612</v>
      </c>
      <c r="F68">
        <v>577</v>
      </c>
    </row>
    <row r="69" spans="1:6" x14ac:dyDescent="0.2">
      <c r="A69" t="s">
        <v>1</v>
      </c>
      <c r="B69">
        <v>30</v>
      </c>
      <c r="C69">
        <v>1</v>
      </c>
      <c r="D69">
        <v>660.62148999999999</v>
      </c>
      <c r="E69">
        <v>2.90184</v>
      </c>
      <c r="F69">
        <v>570</v>
      </c>
    </row>
    <row r="70" spans="1:6" x14ac:dyDescent="0.2">
      <c r="A70" t="s">
        <v>1</v>
      </c>
      <c r="B70">
        <v>30</v>
      </c>
      <c r="C70">
        <v>1</v>
      </c>
      <c r="D70">
        <v>660.62148999999999</v>
      </c>
      <c r="E70">
        <v>2.9108900000000002</v>
      </c>
      <c r="F70">
        <v>576</v>
      </c>
    </row>
    <row r="71" spans="1:6" x14ac:dyDescent="0.2">
      <c r="A71" t="s">
        <v>1</v>
      </c>
      <c r="B71">
        <v>50</v>
      </c>
      <c r="C71">
        <v>1</v>
      </c>
      <c r="D71">
        <v>1027.0157400000001</v>
      </c>
      <c r="E71">
        <v>6.3806399999999996</v>
      </c>
      <c r="F71">
        <v>458</v>
      </c>
    </row>
    <row r="72" spans="1:6" x14ac:dyDescent="0.2">
      <c r="A72" t="s">
        <v>1</v>
      </c>
      <c r="B72">
        <v>50</v>
      </c>
      <c r="C72">
        <v>1</v>
      </c>
      <c r="D72">
        <v>1014.98888</v>
      </c>
      <c r="E72">
        <v>6.35588</v>
      </c>
      <c r="F72">
        <v>459</v>
      </c>
    </row>
    <row r="73" spans="1:6" x14ac:dyDescent="0.2">
      <c r="A73" t="s">
        <v>1</v>
      </c>
      <c r="B73">
        <v>50</v>
      </c>
      <c r="C73">
        <v>1</v>
      </c>
      <c r="D73">
        <v>1027.0157400000001</v>
      </c>
      <c r="E73">
        <v>6.3659699999999999</v>
      </c>
      <c r="F73">
        <v>459</v>
      </c>
    </row>
    <row r="74" spans="1:6" x14ac:dyDescent="0.2">
      <c r="A74" t="s">
        <v>1</v>
      </c>
      <c r="B74">
        <v>50</v>
      </c>
      <c r="C74">
        <v>1</v>
      </c>
      <c r="D74">
        <v>1017.24905</v>
      </c>
      <c r="E74">
        <v>6.37507</v>
      </c>
      <c r="F74">
        <v>462</v>
      </c>
    </row>
    <row r="75" spans="1:6" x14ac:dyDescent="0.2">
      <c r="A75" t="s">
        <v>1</v>
      </c>
      <c r="B75">
        <v>50</v>
      </c>
      <c r="C75">
        <v>1</v>
      </c>
      <c r="D75">
        <v>1014.7944199999999</v>
      </c>
      <c r="E75">
        <v>6.3514299999999997</v>
      </c>
      <c r="F75">
        <v>460</v>
      </c>
    </row>
    <row r="76" spans="1:6" x14ac:dyDescent="0.2">
      <c r="A76" t="s">
        <v>1</v>
      </c>
      <c r="B76">
        <v>50</v>
      </c>
      <c r="C76">
        <v>1</v>
      </c>
      <c r="D76">
        <v>1015.09473</v>
      </c>
      <c r="E76">
        <v>6.3586200000000002</v>
      </c>
      <c r="F76">
        <v>461</v>
      </c>
    </row>
    <row r="77" spans="1:6" x14ac:dyDescent="0.2">
      <c r="A77" t="s">
        <v>1</v>
      </c>
      <c r="B77">
        <v>50</v>
      </c>
      <c r="C77">
        <v>1</v>
      </c>
      <c r="D77">
        <v>1027.0157400000001</v>
      </c>
      <c r="E77">
        <v>6.3804800000000004</v>
      </c>
      <c r="F77">
        <v>459</v>
      </c>
    </row>
    <row r="78" spans="1:6" x14ac:dyDescent="0.2">
      <c r="A78" t="s">
        <v>1</v>
      </c>
      <c r="B78">
        <v>50</v>
      </c>
      <c r="C78">
        <v>1</v>
      </c>
      <c r="D78">
        <v>1012.28961</v>
      </c>
      <c r="E78">
        <v>6.3722799999999999</v>
      </c>
      <c r="F78">
        <v>467</v>
      </c>
    </row>
    <row r="79" spans="1:6" x14ac:dyDescent="0.2">
      <c r="A79" t="s">
        <v>1</v>
      </c>
      <c r="B79">
        <v>50</v>
      </c>
      <c r="C79">
        <v>1</v>
      </c>
      <c r="D79">
        <v>1014.86776</v>
      </c>
      <c r="E79">
        <v>6.3461499999999997</v>
      </c>
      <c r="F79">
        <v>454</v>
      </c>
    </row>
    <row r="80" spans="1:6" x14ac:dyDescent="0.2">
      <c r="A80" t="s">
        <v>1</v>
      </c>
      <c r="B80">
        <v>50</v>
      </c>
      <c r="C80">
        <v>1</v>
      </c>
      <c r="D80">
        <v>1017.24734</v>
      </c>
      <c r="E80">
        <v>6.3694699999999997</v>
      </c>
      <c r="F80">
        <v>462</v>
      </c>
    </row>
    <row r="81" spans="1:6" x14ac:dyDescent="0.2">
      <c r="A81" t="s">
        <v>1</v>
      </c>
      <c r="B81">
        <v>100</v>
      </c>
      <c r="C81">
        <v>1</v>
      </c>
      <c r="D81">
        <v>1762.75</v>
      </c>
      <c r="E81">
        <v>20.379100000000001</v>
      </c>
      <c r="F81">
        <v>414</v>
      </c>
    </row>
    <row r="82" spans="1:6" x14ac:dyDescent="0.2">
      <c r="A82" t="s">
        <v>1</v>
      </c>
      <c r="B82">
        <v>100</v>
      </c>
      <c r="C82">
        <v>1</v>
      </c>
      <c r="D82">
        <v>1774.48</v>
      </c>
      <c r="E82">
        <v>20.367229999999999</v>
      </c>
      <c r="F82">
        <v>398</v>
      </c>
    </row>
    <row r="83" spans="1:6" x14ac:dyDescent="0.2">
      <c r="A83" t="s">
        <v>1</v>
      </c>
      <c r="B83">
        <v>100</v>
      </c>
      <c r="C83">
        <v>1</v>
      </c>
      <c r="D83">
        <v>1757.8084200000001</v>
      </c>
      <c r="E83">
        <v>20.402989999999999</v>
      </c>
      <c r="F83">
        <v>423</v>
      </c>
    </row>
    <row r="84" spans="1:6" x14ac:dyDescent="0.2">
      <c r="A84" t="s">
        <v>1</v>
      </c>
      <c r="B84">
        <v>100</v>
      </c>
      <c r="C84">
        <v>1</v>
      </c>
      <c r="D84">
        <v>1774.48</v>
      </c>
      <c r="E84">
        <v>20.35483</v>
      </c>
      <c r="F84">
        <v>388</v>
      </c>
    </row>
    <row r="85" spans="1:6" x14ac:dyDescent="0.2">
      <c r="A85" t="s">
        <v>1</v>
      </c>
      <c r="B85">
        <v>100</v>
      </c>
      <c r="C85">
        <v>1</v>
      </c>
      <c r="D85">
        <v>1773.4545900000001</v>
      </c>
      <c r="E85">
        <v>20.347300000000001</v>
      </c>
      <c r="F85">
        <v>376</v>
      </c>
    </row>
    <row r="86" spans="1:6" x14ac:dyDescent="0.2">
      <c r="A86" t="s">
        <v>1</v>
      </c>
      <c r="B86">
        <v>100</v>
      </c>
      <c r="C86">
        <v>1</v>
      </c>
      <c r="D86">
        <v>1770.65228</v>
      </c>
      <c r="E86">
        <v>20.383220000000001</v>
      </c>
      <c r="F86">
        <v>394</v>
      </c>
    </row>
    <row r="87" spans="1:6" x14ac:dyDescent="0.2">
      <c r="A87" t="s">
        <v>1</v>
      </c>
      <c r="B87">
        <v>100</v>
      </c>
      <c r="C87">
        <v>1</v>
      </c>
      <c r="D87">
        <v>1774.48</v>
      </c>
      <c r="E87">
        <v>20.377829999999999</v>
      </c>
      <c r="F87">
        <v>382</v>
      </c>
    </row>
    <row r="88" spans="1:6" x14ac:dyDescent="0.2">
      <c r="A88" t="s">
        <v>1</v>
      </c>
      <c r="B88">
        <v>100</v>
      </c>
      <c r="C88">
        <v>1</v>
      </c>
      <c r="D88">
        <v>1773.38</v>
      </c>
      <c r="E88">
        <v>20.367010000000001</v>
      </c>
      <c r="F88">
        <v>376</v>
      </c>
    </row>
    <row r="89" spans="1:6" x14ac:dyDescent="0.2">
      <c r="A89" t="s">
        <v>1</v>
      </c>
      <c r="B89">
        <v>100</v>
      </c>
      <c r="C89">
        <v>1</v>
      </c>
      <c r="D89">
        <v>1774.48</v>
      </c>
      <c r="E89">
        <v>20.418089999999999</v>
      </c>
      <c r="F89">
        <v>381</v>
      </c>
    </row>
    <row r="90" spans="1:6" x14ac:dyDescent="0.2">
      <c r="A90" t="s">
        <v>1</v>
      </c>
      <c r="B90">
        <v>100</v>
      </c>
      <c r="C90">
        <v>1</v>
      </c>
      <c r="D90">
        <v>1756.3633299999999</v>
      </c>
      <c r="E90">
        <v>20.411100000000001</v>
      </c>
      <c r="F90">
        <v>421</v>
      </c>
    </row>
    <row r="91" spans="1:6" x14ac:dyDescent="0.2">
      <c r="A91" t="s">
        <v>0</v>
      </c>
      <c r="B91">
        <v>25</v>
      </c>
      <c r="C91">
        <v>1</v>
      </c>
      <c r="D91">
        <v>28.65213</v>
      </c>
      <c r="E91">
        <v>2.1453799999999998</v>
      </c>
      <c r="F91">
        <v>559</v>
      </c>
    </row>
    <row r="92" spans="1:6" x14ac:dyDescent="0.2">
      <c r="A92" t="s">
        <v>0</v>
      </c>
      <c r="B92">
        <v>25</v>
      </c>
      <c r="C92">
        <v>1</v>
      </c>
      <c r="D92">
        <v>28.65213</v>
      </c>
      <c r="E92">
        <v>2.1457199999999998</v>
      </c>
      <c r="F92">
        <v>559</v>
      </c>
    </row>
    <row r="93" spans="1:6" x14ac:dyDescent="0.2">
      <c r="A93" t="s">
        <v>0</v>
      </c>
      <c r="B93">
        <v>25</v>
      </c>
      <c r="C93">
        <v>1</v>
      </c>
      <c r="D93">
        <v>28.65213</v>
      </c>
      <c r="E93">
        <v>2.14819</v>
      </c>
      <c r="F93">
        <v>556</v>
      </c>
    </row>
    <row r="94" spans="1:6" x14ac:dyDescent="0.2">
      <c r="A94" t="s">
        <v>0</v>
      </c>
      <c r="B94">
        <v>25</v>
      </c>
      <c r="C94">
        <v>1</v>
      </c>
      <c r="D94">
        <v>28.65213</v>
      </c>
      <c r="E94">
        <v>2.1476999999999999</v>
      </c>
      <c r="F94">
        <v>561</v>
      </c>
    </row>
    <row r="95" spans="1:6" x14ac:dyDescent="0.2">
      <c r="A95" t="s">
        <v>0</v>
      </c>
      <c r="B95">
        <v>25</v>
      </c>
      <c r="C95">
        <v>1</v>
      </c>
      <c r="D95">
        <v>28.65213</v>
      </c>
      <c r="E95">
        <v>2.1456</v>
      </c>
      <c r="F95">
        <v>552</v>
      </c>
    </row>
    <row r="96" spans="1:6" x14ac:dyDescent="0.2">
      <c r="A96" t="s">
        <v>0</v>
      </c>
      <c r="B96">
        <v>25</v>
      </c>
      <c r="C96">
        <v>1</v>
      </c>
      <c r="D96">
        <v>28.65213</v>
      </c>
      <c r="E96">
        <v>2.14384</v>
      </c>
      <c r="F96">
        <v>556</v>
      </c>
    </row>
    <row r="97" spans="1:6" x14ac:dyDescent="0.2">
      <c r="A97" t="s">
        <v>0</v>
      </c>
      <c r="B97">
        <v>25</v>
      </c>
      <c r="C97">
        <v>1</v>
      </c>
      <c r="D97">
        <v>28.65213</v>
      </c>
      <c r="E97">
        <v>2.1448800000000001</v>
      </c>
      <c r="F97">
        <v>556</v>
      </c>
    </row>
    <row r="98" spans="1:6" x14ac:dyDescent="0.2">
      <c r="A98" t="s">
        <v>0</v>
      </c>
      <c r="B98">
        <v>25</v>
      </c>
      <c r="C98">
        <v>1</v>
      </c>
      <c r="D98">
        <v>28.65213</v>
      </c>
      <c r="E98">
        <v>2.1442899999999998</v>
      </c>
      <c r="F98">
        <v>561</v>
      </c>
    </row>
    <row r="99" spans="1:6" x14ac:dyDescent="0.2">
      <c r="A99" t="s">
        <v>0</v>
      </c>
      <c r="B99">
        <v>25</v>
      </c>
      <c r="C99">
        <v>1</v>
      </c>
      <c r="D99">
        <v>28.65213</v>
      </c>
      <c r="E99">
        <v>2.1454599999999999</v>
      </c>
      <c r="F99">
        <v>557</v>
      </c>
    </row>
    <row r="100" spans="1:6" x14ac:dyDescent="0.2">
      <c r="A100" t="s">
        <v>0</v>
      </c>
      <c r="B100">
        <v>25</v>
      </c>
      <c r="C100">
        <v>1</v>
      </c>
      <c r="D100">
        <v>28.65213</v>
      </c>
      <c r="E100">
        <v>2.1529500000000001</v>
      </c>
      <c r="F100">
        <v>558</v>
      </c>
    </row>
    <row r="101" spans="1:6" x14ac:dyDescent="0.2">
      <c r="A101" t="s">
        <v>0</v>
      </c>
      <c r="B101">
        <v>50</v>
      </c>
      <c r="C101">
        <v>1</v>
      </c>
      <c r="D101">
        <v>57.917070000000002</v>
      </c>
      <c r="E101">
        <v>10.263809999999999</v>
      </c>
      <c r="F101">
        <v>725</v>
      </c>
    </row>
    <row r="102" spans="1:6" x14ac:dyDescent="0.2">
      <c r="A102" t="s">
        <v>0</v>
      </c>
      <c r="B102">
        <v>50</v>
      </c>
      <c r="C102">
        <v>1</v>
      </c>
      <c r="D102">
        <v>57.917070000000002</v>
      </c>
      <c r="E102">
        <v>10.265180000000001</v>
      </c>
      <c r="F102">
        <v>725</v>
      </c>
    </row>
    <row r="103" spans="1:6" x14ac:dyDescent="0.2">
      <c r="A103" t="s">
        <v>0</v>
      </c>
      <c r="B103">
        <v>50</v>
      </c>
      <c r="C103">
        <v>1</v>
      </c>
      <c r="D103">
        <v>57.917070000000002</v>
      </c>
      <c r="E103">
        <v>10.23565</v>
      </c>
      <c r="F103">
        <v>724</v>
      </c>
    </row>
    <row r="104" spans="1:6" x14ac:dyDescent="0.2">
      <c r="A104" t="s">
        <v>0</v>
      </c>
      <c r="B104">
        <v>50</v>
      </c>
      <c r="C104">
        <v>1</v>
      </c>
      <c r="D104">
        <v>57.917070000000002</v>
      </c>
      <c r="E104">
        <v>10.26552</v>
      </c>
      <c r="F104">
        <v>725</v>
      </c>
    </row>
    <row r="105" spans="1:6" x14ac:dyDescent="0.2">
      <c r="A105" t="s">
        <v>0</v>
      </c>
      <c r="B105">
        <v>50</v>
      </c>
      <c r="C105">
        <v>1</v>
      </c>
      <c r="D105">
        <v>57.917070000000002</v>
      </c>
      <c r="E105">
        <v>10.24291</v>
      </c>
      <c r="F105">
        <v>729</v>
      </c>
    </row>
    <row r="106" spans="1:6" x14ac:dyDescent="0.2">
      <c r="A106" t="s">
        <v>0</v>
      </c>
      <c r="B106">
        <v>50</v>
      </c>
      <c r="C106">
        <v>1</v>
      </c>
      <c r="D106">
        <v>57.917070000000002</v>
      </c>
      <c r="E106">
        <v>10.25864</v>
      </c>
      <c r="F106">
        <v>722</v>
      </c>
    </row>
    <row r="107" spans="1:6" x14ac:dyDescent="0.2">
      <c r="A107" t="s">
        <v>0</v>
      </c>
      <c r="B107">
        <v>50</v>
      </c>
      <c r="C107">
        <v>1</v>
      </c>
      <c r="D107">
        <v>57.917070000000002</v>
      </c>
      <c r="E107">
        <v>10.25919</v>
      </c>
      <c r="F107">
        <v>721</v>
      </c>
    </row>
    <row r="108" spans="1:6" x14ac:dyDescent="0.2">
      <c r="A108" t="s">
        <v>0</v>
      </c>
      <c r="B108">
        <v>50</v>
      </c>
      <c r="C108">
        <v>1</v>
      </c>
      <c r="D108">
        <v>57.917070000000002</v>
      </c>
      <c r="E108">
        <v>10.236980000000001</v>
      </c>
      <c r="F108">
        <v>719</v>
      </c>
    </row>
    <row r="109" spans="1:6" x14ac:dyDescent="0.2">
      <c r="A109" t="s">
        <v>0</v>
      </c>
      <c r="B109">
        <v>50</v>
      </c>
      <c r="C109">
        <v>1</v>
      </c>
      <c r="D109">
        <v>57.917070000000002</v>
      </c>
      <c r="E109">
        <v>10.23161</v>
      </c>
      <c r="F109">
        <v>722</v>
      </c>
    </row>
    <row r="110" spans="1:6" x14ac:dyDescent="0.2">
      <c r="A110" t="s">
        <v>0</v>
      </c>
      <c r="B110">
        <v>50</v>
      </c>
      <c r="C110">
        <v>1</v>
      </c>
      <c r="D110">
        <v>57.917070000000002</v>
      </c>
      <c r="E110">
        <v>10.26282</v>
      </c>
      <c r="F110">
        <v>718</v>
      </c>
    </row>
    <row r="111" spans="1:6" x14ac:dyDescent="0.2">
      <c r="A111" t="s">
        <v>0</v>
      </c>
      <c r="B111">
        <v>100</v>
      </c>
      <c r="C111">
        <v>1</v>
      </c>
      <c r="D111">
        <v>104.23692</v>
      </c>
      <c r="E111">
        <v>24.447479999999999</v>
      </c>
      <c r="F111">
        <v>433</v>
      </c>
    </row>
    <row r="112" spans="1:6" x14ac:dyDescent="0.2">
      <c r="A112" t="s">
        <v>0</v>
      </c>
      <c r="B112">
        <v>100</v>
      </c>
      <c r="C112">
        <v>1</v>
      </c>
      <c r="D112">
        <v>104.19428000000001</v>
      </c>
      <c r="E112">
        <v>24.453040000000001</v>
      </c>
      <c r="F112">
        <v>432</v>
      </c>
    </row>
    <row r="113" spans="1:6" x14ac:dyDescent="0.2">
      <c r="A113" t="s">
        <v>0</v>
      </c>
      <c r="B113">
        <v>100</v>
      </c>
      <c r="C113">
        <v>1</v>
      </c>
      <c r="D113">
        <v>104.27359</v>
      </c>
      <c r="E113">
        <v>24.49296</v>
      </c>
      <c r="F113">
        <v>437</v>
      </c>
    </row>
    <row r="114" spans="1:6" x14ac:dyDescent="0.2">
      <c r="A114" t="s">
        <v>0</v>
      </c>
      <c r="B114">
        <v>100</v>
      </c>
      <c r="C114">
        <v>1</v>
      </c>
      <c r="D114">
        <v>104.23095000000001</v>
      </c>
      <c r="E114">
        <v>24.438690000000001</v>
      </c>
      <c r="F114">
        <v>432</v>
      </c>
    </row>
    <row r="115" spans="1:6" x14ac:dyDescent="0.2">
      <c r="A115" t="s">
        <v>0</v>
      </c>
      <c r="B115">
        <v>100</v>
      </c>
      <c r="C115">
        <v>1</v>
      </c>
      <c r="D115">
        <v>104.22427999999999</v>
      </c>
      <c r="E115">
        <v>24.480889999999999</v>
      </c>
      <c r="F115">
        <v>431</v>
      </c>
    </row>
    <row r="116" spans="1:6" x14ac:dyDescent="0.2">
      <c r="A116" t="s">
        <v>0</v>
      </c>
      <c r="B116">
        <v>100</v>
      </c>
      <c r="C116">
        <v>1</v>
      </c>
      <c r="D116">
        <v>104.25359</v>
      </c>
      <c r="E116">
        <v>24.530850000000001</v>
      </c>
      <c r="F116">
        <v>434</v>
      </c>
    </row>
    <row r="117" spans="1:6" x14ac:dyDescent="0.2">
      <c r="A117" t="s">
        <v>0</v>
      </c>
      <c r="B117">
        <v>100</v>
      </c>
      <c r="C117">
        <v>1</v>
      </c>
      <c r="D117">
        <v>104.21095</v>
      </c>
      <c r="E117">
        <v>24.510480000000001</v>
      </c>
      <c r="F117">
        <v>433</v>
      </c>
    </row>
    <row r="118" spans="1:6" x14ac:dyDescent="0.2">
      <c r="A118" t="s">
        <v>0</v>
      </c>
      <c r="B118">
        <v>100</v>
      </c>
      <c r="C118">
        <v>1</v>
      </c>
      <c r="D118">
        <v>104.18428</v>
      </c>
      <c r="E118">
        <v>24.483789999999999</v>
      </c>
      <c r="F118">
        <v>382</v>
      </c>
    </row>
    <row r="119" spans="1:6" x14ac:dyDescent="0.2">
      <c r="A119" t="s">
        <v>0</v>
      </c>
      <c r="B119">
        <v>100</v>
      </c>
      <c r="C119">
        <v>1</v>
      </c>
      <c r="D119">
        <v>104.33359</v>
      </c>
      <c r="E119">
        <v>24.528040000000001</v>
      </c>
      <c r="F119">
        <v>384</v>
      </c>
    </row>
    <row r="120" spans="1:6" x14ac:dyDescent="0.2">
      <c r="A120" t="s">
        <v>0</v>
      </c>
      <c r="B120">
        <v>100</v>
      </c>
      <c r="C120">
        <v>1</v>
      </c>
      <c r="D120">
        <v>104.18761000000001</v>
      </c>
      <c r="E120">
        <v>24.498519999999999</v>
      </c>
      <c r="F120">
        <v>432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0"/>
  <sheetViews>
    <sheetView zoomScale="85" zoomScaleNormal="85" workbookViewId="0">
      <selection sqref="A1:F121"/>
    </sheetView>
  </sheetViews>
  <sheetFormatPr defaultRowHeight="14.25" x14ac:dyDescent="0.2"/>
  <sheetData>
    <row r="1" spans="1:37" x14ac:dyDescent="0.2">
      <c r="A1" t="s">
        <v>108</v>
      </c>
      <c r="B1">
        <v>30</v>
      </c>
      <c r="C1">
        <v>1</v>
      </c>
      <c r="D1">
        <v>156.12666999999999</v>
      </c>
      <c r="E1">
        <v>2.69204</v>
      </c>
      <c r="F1">
        <v>507</v>
      </c>
      <c r="H1" s="1" t="s">
        <v>2</v>
      </c>
      <c r="I1" s="1" t="s">
        <v>3</v>
      </c>
      <c r="J1" s="1" t="s">
        <v>4</v>
      </c>
      <c r="K1" s="2" t="s">
        <v>5</v>
      </c>
      <c r="L1" s="2" t="s">
        <v>6</v>
      </c>
      <c r="M1" s="2" t="s">
        <v>7</v>
      </c>
      <c r="N1" s="2" t="s">
        <v>109</v>
      </c>
      <c r="O1" s="2" t="s">
        <v>34</v>
      </c>
      <c r="P1" s="2" t="s">
        <v>35</v>
      </c>
      <c r="Q1" s="2" t="s">
        <v>110</v>
      </c>
      <c r="R1" s="2" t="s">
        <v>111</v>
      </c>
      <c r="S1" s="2" t="s">
        <v>112</v>
      </c>
      <c r="T1" s="2" t="s">
        <v>113</v>
      </c>
      <c r="U1" s="2" t="s">
        <v>114</v>
      </c>
      <c r="W1" s="2" t="s">
        <v>37</v>
      </c>
      <c r="AJ1" t="s">
        <v>38</v>
      </c>
    </row>
    <row r="2" spans="1:37" x14ac:dyDescent="0.2">
      <c r="A2" t="s">
        <v>108</v>
      </c>
      <c r="B2">
        <v>30</v>
      </c>
      <c r="C2">
        <v>1</v>
      </c>
      <c r="D2">
        <v>156.12666999999999</v>
      </c>
      <c r="E2">
        <v>2.67984</v>
      </c>
      <c r="F2">
        <v>504</v>
      </c>
      <c r="H2" t="s">
        <v>108</v>
      </c>
      <c r="I2">
        <v>30</v>
      </c>
      <c r="J2">
        <v>1</v>
      </c>
      <c r="L2">
        <f ca="1">INDIRECT("D"&amp;1+(ROW(D1)-1)*10+COLUMN(A1)-1)</f>
        <v>156.12666999999999</v>
      </c>
      <c r="M2">
        <f t="shared" ref="M2:U12" ca="1" si="0">INDIRECT("D"&amp;1+(ROW(E1)-1)*10+COLUMN(B1)-1)</f>
        <v>156.12666999999999</v>
      </c>
      <c r="N2">
        <f t="shared" ca="1" si="0"/>
        <v>156.12666999999999</v>
      </c>
      <c r="O2">
        <f t="shared" ca="1" si="0"/>
        <v>156.12666999999999</v>
      </c>
      <c r="P2">
        <f t="shared" ca="1" si="0"/>
        <v>156.12666999999999</v>
      </c>
      <c r="Q2">
        <f t="shared" ca="1" si="0"/>
        <v>156.12666999999999</v>
      </c>
      <c r="R2">
        <f t="shared" ca="1" si="0"/>
        <v>156.12666999999999</v>
      </c>
      <c r="S2">
        <f t="shared" ca="1" si="0"/>
        <v>156.12666999999999</v>
      </c>
      <c r="T2">
        <f t="shared" ca="1" si="0"/>
        <v>156.12666999999999</v>
      </c>
      <c r="U2">
        <f t="shared" ca="1" si="0"/>
        <v>156.12666999999999</v>
      </c>
      <c r="W2">
        <f ca="1">总!E2</f>
        <v>156.12666999999999</v>
      </c>
      <c r="Y2">
        <f ca="1">(L2-$W2)/$W2</f>
        <v>0</v>
      </c>
      <c r="Z2">
        <f t="shared" ref="Z2:AH13" ca="1" si="1">(M2-$W2)/$W2</f>
        <v>0</v>
      </c>
      <c r="AA2">
        <f t="shared" ca="1" si="1"/>
        <v>0</v>
      </c>
      <c r="AB2">
        <f t="shared" ca="1" si="1"/>
        <v>0</v>
      </c>
      <c r="AC2">
        <f t="shared" ca="1" si="1"/>
        <v>0</v>
      </c>
      <c r="AD2">
        <f t="shared" ca="1" si="1"/>
        <v>0</v>
      </c>
      <c r="AE2">
        <f t="shared" ca="1" si="1"/>
        <v>0</v>
      </c>
      <c r="AF2">
        <f t="shared" ca="1" si="1"/>
        <v>0</v>
      </c>
      <c r="AG2">
        <f t="shared" ca="1" si="1"/>
        <v>0</v>
      </c>
      <c r="AH2">
        <f t="shared" ca="1" si="1"/>
        <v>0</v>
      </c>
      <c r="AJ2">
        <f ca="1">SUM(Y2:AH2)</f>
        <v>0</v>
      </c>
      <c r="AK2" s="9"/>
    </row>
    <row r="3" spans="1:37" x14ac:dyDescent="0.2">
      <c r="A3" t="s">
        <v>108</v>
      </c>
      <c r="B3">
        <v>30</v>
      </c>
      <c r="C3">
        <v>1</v>
      </c>
      <c r="D3">
        <v>156.12666999999999</v>
      </c>
      <c r="E3">
        <v>2.68499</v>
      </c>
      <c r="F3">
        <v>504</v>
      </c>
      <c r="H3" t="s">
        <v>108</v>
      </c>
      <c r="I3">
        <v>50</v>
      </c>
      <c r="J3">
        <v>1</v>
      </c>
      <c r="L3">
        <f t="shared" ref="L3:U13" ca="1" si="2">INDIRECT("D"&amp;1+(ROW(D2)-1)*10+COLUMN(A2)-1)</f>
        <v>181.93</v>
      </c>
      <c r="M3">
        <f t="shared" ca="1" si="0"/>
        <v>183.96677</v>
      </c>
      <c r="N3">
        <f t="shared" ca="1" si="0"/>
        <v>182.34269</v>
      </c>
      <c r="O3">
        <f t="shared" ca="1" si="0"/>
        <v>183.51333</v>
      </c>
      <c r="P3">
        <f t="shared" ca="1" si="0"/>
        <v>182.37333000000001</v>
      </c>
      <c r="Q3">
        <f t="shared" ca="1" si="0"/>
        <v>180.10135</v>
      </c>
      <c r="R3">
        <f t="shared" ca="1" si="0"/>
        <v>183.96677</v>
      </c>
      <c r="S3">
        <f t="shared" ca="1" si="0"/>
        <v>182.51284999999999</v>
      </c>
      <c r="T3">
        <f t="shared" ca="1" si="0"/>
        <v>182.34583000000001</v>
      </c>
      <c r="U3">
        <f t="shared" ca="1" si="0"/>
        <v>183.06124</v>
      </c>
      <c r="W3">
        <f ca="1">总!E3</f>
        <v>179.67332999999999</v>
      </c>
      <c r="Y3">
        <f t="shared" ref="Y3:Y13" ca="1" si="3">(L3-$W3)/$W3</f>
        <v>1.2559849589251861E-2</v>
      </c>
      <c r="Z3">
        <f t="shared" ca="1" si="1"/>
        <v>2.3895811359426599E-2</v>
      </c>
      <c r="AA3">
        <f t="shared" ca="1" si="1"/>
        <v>1.4856740285272231E-2</v>
      </c>
      <c r="AB3">
        <f t="shared" ca="1" si="1"/>
        <v>2.1372120169420823E-2</v>
      </c>
      <c r="AC3">
        <f t="shared" ca="1" si="1"/>
        <v>1.5027271994124099E-2</v>
      </c>
      <c r="AD3">
        <f t="shared" ca="1" si="1"/>
        <v>2.3822122070092629E-3</v>
      </c>
      <c r="AE3">
        <f t="shared" ca="1" si="1"/>
        <v>2.3895811359426599E-2</v>
      </c>
      <c r="AF3">
        <f t="shared" ca="1" si="1"/>
        <v>1.5803792360279588E-2</v>
      </c>
      <c r="AG3">
        <f t="shared" ca="1" si="1"/>
        <v>1.4874216446035779E-2</v>
      </c>
      <c r="AH3">
        <f t="shared" ca="1" si="1"/>
        <v>1.8855942615412121E-2</v>
      </c>
      <c r="AJ3">
        <f t="shared" ref="AJ3:AJ13" ca="1" si="4">SUM(Y3:AH3)</f>
        <v>0.16352376838565896</v>
      </c>
      <c r="AK3" s="9"/>
    </row>
    <row r="4" spans="1:37" x14ac:dyDescent="0.2">
      <c r="A4" t="s">
        <v>108</v>
      </c>
      <c r="B4">
        <v>30</v>
      </c>
      <c r="C4">
        <v>1</v>
      </c>
      <c r="D4">
        <v>156.12666999999999</v>
      </c>
      <c r="E4">
        <v>2.6771799999999999</v>
      </c>
      <c r="F4">
        <v>503</v>
      </c>
      <c r="H4" t="s">
        <v>108</v>
      </c>
      <c r="I4">
        <v>100</v>
      </c>
      <c r="J4">
        <v>1</v>
      </c>
      <c r="L4">
        <f t="shared" ca="1" si="2"/>
        <v>243.97</v>
      </c>
      <c r="M4">
        <f t="shared" ca="1" si="2"/>
        <v>242.94</v>
      </c>
      <c r="N4">
        <f t="shared" ca="1" si="2"/>
        <v>243.52003999999999</v>
      </c>
      <c r="O4">
        <f t="shared" ca="1" si="2"/>
        <v>242.93666999999999</v>
      </c>
      <c r="P4">
        <f t="shared" ca="1" si="2"/>
        <v>244.53380000000001</v>
      </c>
      <c r="Q4">
        <f t="shared" ca="1" si="2"/>
        <v>245.44667000000001</v>
      </c>
      <c r="R4">
        <f t="shared" ca="1" si="2"/>
        <v>243.57625999999999</v>
      </c>
      <c r="S4">
        <f t="shared" ca="1" si="2"/>
        <v>242.27332999999999</v>
      </c>
      <c r="T4">
        <f t="shared" ca="1" si="2"/>
        <v>243.29</v>
      </c>
      <c r="U4">
        <f t="shared" ca="1" si="2"/>
        <v>241.1534</v>
      </c>
      <c r="W4">
        <f ca="1">总!E4</f>
        <v>239.59333000000001</v>
      </c>
      <c r="Y4">
        <f t="shared" ca="1" si="3"/>
        <v>1.8267077802207557E-2</v>
      </c>
      <c r="Z4">
        <f t="shared" ca="1" si="1"/>
        <v>1.3968126742092482E-2</v>
      </c>
      <c r="AA4">
        <f t="shared" ca="1" si="1"/>
        <v>1.6389062249771252E-2</v>
      </c>
      <c r="AB4">
        <f t="shared" ca="1" si="1"/>
        <v>1.3954228191577718E-2</v>
      </c>
      <c r="AC4">
        <f t="shared" ca="1" si="1"/>
        <v>2.0620231790258955E-2</v>
      </c>
      <c r="AD4">
        <f t="shared" ca="1" si="1"/>
        <v>2.4430312813799961E-2</v>
      </c>
      <c r="AE4">
        <f t="shared" ca="1" si="1"/>
        <v>1.6623709850353437E-2</v>
      </c>
      <c r="AF4">
        <f t="shared" ca="1" si="1"/>
        <v>1.1185620234085725E-2</v>
      </c>
      <c r="AG4">
        <f t="shared" ca="1" si="1"/>
        <v>1.5428935354752919E-2</v>
      </c>
      <c r="AH4">
        <f t="shared" ca="1" si="1"/>
        <v>6.5113248352948556E-3</v>
      </c>
      <c r="AJ4">
        <f t="shared" ca="1" si="4"/>
        <v>0.15737862986419487</v>
      </c>
      <c r="AK4" s="9"/>
    </row>
    <row r="5" spans="1:37" x14ac:dyDescent="0.2">
      <c r="A5" t="s">
        <v>108</v>
      </c>
      <c r="B5">
        <v>30</v>
      </c>
      <c r="C5">
        <v>1</v>
      </c>
      <c r="D5">
        <v>156.12666999999999</v>
      </c>
      <c r="E5">
        <v>2.67916</v>
      </c>
      <c r="F5">
        <v>504</v>
      </c>
      <c r="H5" t="s">
        <v>36</v>
      </c>
      <c r="I5">
        <v>24</v>
      </c>
      <c r="J5">
        <v>1</v>
      </c>
      <c r="L5">
        <f t="shared" ca="1" si="2"/>
        <v>2540.1985</v>
      </c>
      <c r="M5">
        <f t="shared" ca="1" si="0"/>
        <v>2540.1985</v>
      </c>
      <c r="N5">
        <f t="shared" ca="1" si="0"/>
        <v>2540.1985</v>
      </c>
      <c r="O5">
        <f t="shared" ca="1" si="0"/>
        <v>2540.1985</v>
      </c>
      <c r="P5">
        <f t="shared" ca="1" si="0"/>
        <v>2540.1985</v>
      </c>
      <c r="Q5">
        <f t="shared" ca="1" si="0"/>
        <v>2540.1985</v>
      </c>
      <c r="R5">
        <f t="shared" ca="1" si="0"/>
        <v>2540.1985</v>
      </c>
      <c r="S5">
        <f t="shared" ca="1" si="0"/>
        <v>2540.1985</v>
      </c>
      <c r="T5">
        <f t="shared" ca="1" si="0"/>
        <v>2540.1985</v>
      </c>
      <c r="U5">
        <f t="shared" ca="1" si="0"/>
        <v>2540.1985</v>
      </c>
      <c r="W5">
        <f ca="1">总!E5</f>
        <v>2320.9075499999999</v>
      </c>
      <c r="Y5">
        <f t="shared" ca="1" si="3"/>
        <v>9.4485000059567253E-2</v>
      </c>
      <c r="Z5">
        <f t="shared" ca="1" si="1"/>
        <v>9.4485000059567253E-2</v>
      </c>
      <c r="AA5">
        <f t="shared" ca="1" si="1"/>
        <v>9.4485000059567253E-2</v>
      </c>
      <c r="AB5">
        <f t="shared" ca="1" si="1"/>
        <v>9.4485000059567253E-2</v>
      </c>
      <c r="AC5">
        <f t="shared" ca="1" si="1"/>
        <v>9.4485000059567253E-2</v>
      </c>
      <c r="AD5">
        <f t="shared" ca="1" si="1"/>
        <v>9.4485000059567253E-2</v>
      </c>
      <c r="AE5">
        <f t="shared" ca="1" si="1"/>
        <v>9.4485000059567253E-2</v>
      </c>
      <c r="AF5">
        <f t="shared" ca="1" si="1"/>
        <v>9.4485000059567253E-2</v>
      </c>
      <c r="AG5">
        <f t="shared" ca="1" si="1"/>
        <v>9.4485000059567253E-2</v>
      </c>
      <c r="AH5">
        <f t="shared" ca="1" si="1"/>
        <v>9.4485000059567253E-2</v>
      </c>
      <c r="AJ5">
        <f t="shared" ca="1" si="4"/>
        <v>0.9448500005956727</v>
      </c>
      <c r="AK5" s="9"/>
    </row>
    <row r="6" spans="1:37" x14ac:dyDescent="0.2">
      <c r="A6" t="s">
        <v>108</v>
      </c>
      <c r="B6">
        <v>30</v>
      </c>
      <c r="C6">
        <v>1</v>
      </c>
      <c r="D6">
        <v>156.12666999999999</v>
      </c>
      <c r="E6">
        <v>2.68411</v>
      </c>
      <c r="F6">
        <v>508</v>
      </c>
      <c r="H6" t="s">
        <v>36</v>
      </c>
      <c r="I6">
        <v>47</v>
      </c>
      <c r="J6">
        <v>1</v>
      </c>
      <c r="L6">
        <f t="shared" ca="1" si="2"/>
        <v>4343.8772200000003</v>
      </c>
      <c r="M6">
        <f t="shared" ca="1" si="0"/>
        <v>4343.8772200000003</v>
      </c>
      <c r="N6">
        <f t="shared" ca="1" si="0"/>
        <v>4343.8772200000003</v>
      </c>
      <c r="O6">
        <f t="shared" ca="1" si="0"/>
        <v>4343.8772200000003</v>
      </c>
      <c r="P6">
        <f t="shared" ca="1" si="0"/>
        <v>4343.8772200000003</v>
      </c>
      <c r="Q6">
        <f t="shared" ca="1" si="0"/>
        <v>4343.8772200000003</v>
      </c>
      <c r="R6">
        <f t="shared" ca="1" si="0"/>
        <v>4343.8772200000003</v>
      </c>
      <c r="S6">
        <f t="shared" ca="1" si="0"/>
        <v>4343.8772200000003</v>
      </c>
      <c r="T6">
        <f t="shared" ca="1" si="0"/>
        <v>4343.8772200000003</v>
      </c>
      <c r="U6">
        <f t="shared" ca="1" si="0"/>
        <v>4343.8772200000003</v>
      </c>
      <c r="W6">
        <f ca="1">总!E6</f>
        <v>4313.60977</v>
      </c>
      <c r="Y6">
        <f t="shared" ca="1" si="3"/>
        <v>7.0167334584834923E-3</v>
      </c>
      <c r="Z6">
        <f t="shared" ca="1" si="1"/>
        <v>7.0167334584834923E-3</v>
      </c>
      <c r="AA6">
        <f t="shared" ca="1" si="1"/>
        <v>7.0167334584834923E-3</v>
      </c>
      <c r="AB6">
        <f t="shared" ca="1" si="1"/>
        <v>7.0167334584834923E-3</v>
      </c>
      <c r="AC6">
        <f t="shared" ca="1" si="1"/>
        <v>7.0167334584834923E-3</v>
      </c>
      <c r="AD6">
        <f t="shared" ca="1" si="1"/>
        <v>7.0167334584834923E-3</v>
      </c>
      <c r="AE6">
        <f t="shared" ca="1" si="1"/>
        <v>7.0167334584834923E-3</v>
      </c>
      <c r="AF6">
        <f t="shared" ca="1" si="1"/>
        <v>7.0167334584834923E-3</v>
      </c>
      <c r="AG6">
        <f t="shared" ca="1" si="1"/>
        <v>7.0167334584834923E-3</v>
      </c>
      <c r="AH6">
        <f t="shared" ca="1" si="1"/>
        <v>7.0167334584834923E-3</v>
      </c>
      <c r="AJ6">
        <f t="shared" ca="1" si="4"/>
        <v>7.0167334584834928E-2</v>
      </c>
      <c r="AK6" s="9"/>
    </row>
    <row r="7" spans="1:37" x14ac:dyDescent="0.2">
      <c r="A7" t="s">
        <v>108</v>
      </c>
      <c r="B7">
        <v>30</v>
      </c>
      <c r="C7">
        <v>1</v>
      </c>
      <c r="D7">
        <v>156.12666999999999</v>
      </c>
      <c r="E7">
        <v>2.6858900000000001</v>
      </c>
      <c r="F7">
        <v>499</v>
      </c>
      <c r="H7" t="s">
        <v>36</v>
      </c>
      <c r="I7">
        <v>100</v>
      </c>
      <c r="J7">
        <v>1</v>
      </c>
      <c r="L7">
        <f t="shared" ca="1" si="2"/>
        <v>35669.694770000002</v>
      </c>
      <c r="M7">
        <f t="shared" ca="1" si="2"/>
        <v>35656.57</v>
      </c>
      <c r="N7">
        <f t="shared" ca="1" si="2"/>
        <v>35669.694770000002</v>
      </c>
      <c r="O7">
        <f t="shared" ca="1" si="2"/>
        <v>35669.694770000002</v>
      </c>
      <c r="P7">
        <f t="shared" ca="1" si="2"/>
        <v>35602.815629999997</v>
      </c>
      <c r="Q7">
        <f t="shared" ca="1" si="2"/>
        <v>35457.528469999997</v>
      </c>
      <c r="R7">
        <f t="shared" ca="1" si="2"/>
        <v>35643.04868</v>
      </c>
      <c r="S7">
        <f t="shared" ca="1" si="2"/>
        <v>35371.076710000001</v>
      </c>
      <c r="T7">
        <f t="shared" ca="1" si="2"/>
        <v>35471.946170000003</v>
      </c>
      <c r="U7">
        <f t="shared" ca="1" si="2"/>
        <v>35466.403310000002</v>
      </c>
      <c r="W7">
        <f ca="1">总!E7</f>
        <v>35334.484790000002</v>
      </c>
      <c r="Y7">
        <f t="shared" ca="1" si="3"/>
        <v>9.4867657471792901E-3</v>
      </c>
      <c r="Z7">
        <f t="shared" ca="1" si="1"/>
        <v>9.1153220972150888E-3</v>
      </c>
      <c r="AA7">
        <f t="shared" ca="1" si="1"/>
        <v>9.4867657471792901E-3</v>
      </c>
      <c r="AB7">
        <f t="shared" ca="1" si="1"/>
        <v>9.4867657471792901E-3</v>
      </c>
      <c r="AC7">
        <f t="shared" ca="1" si="1"/>
        <v>7.5940215796194456E-3</v>
      </c>
      <c r="AD7">
        <f t="shared" ca="1" si="1"/>
        <v>3.4822548207867959E-3</v>
      </c>
      <c r="AE7">
        <f t="shared" ca="1" si="1"/>
        <v>8.7326556997747475E-3</v>
      </c>
      <c r="AF7">
        <f t="shared" ca="1" si="1"/>
        <v>1.0355866292510595E-3</v>
      </c>
      <c r="AG7">
        <f t="shared" ca="1" si="1"/>
        <v>3.8902896367942383E-3</v>
      </c>
      <c r="AH7">
        <f t="shared" ca="1" si="1"/>
        <v>3.7334213526535828E-3</v>
      </c>
      <c r="AJ7">
        <f t="shared" ca="1" si="4"/>
        <v>6.6043849057632831E-2</v>
      </c>
      <c r="AK7" s="9"/>
    </row>
    <row r="8" spans="1:37" x14ac:dyDescent="0.2">
      <c r="A8" t="s">
        <v>108</v>
      </c>
      <c r="B8">
        <v>30</v>
      </c>
      <c r="C8">
        <v>1</v>
      </c>
      <c r="D8">
        <v>156.12666999999999</v>
      </c>
      <c r="E8">
        <v>2.67984</v>
      </c>
      <c r="F8">
        <v>503</v>
      </c>
      <c r="H8" t="s">
        <v>1</v>
      </c>
      <c r="I8">
        <v>30</v>
      </c>
      <c r="J8">
        <v>1</v>
      </c>
      <c r="L8">
        <f t="shared" ca="1" si="2"/>
        <v>659.84542999999996</v>
      </c>
      <c r="M8">
        <f t="shared" ca="1" si="0"/>
        <v>660.62148999999999</v>
      </c>
      <c r="N8">
        <f t="shared" ca="1" si="0"/>
        <v>660.62148999999999</v>
      </c>
      <c r="O8">
        <f t="shared" ca="1" si="0"/>
        <v>660.62148999999999</v>
      </c>
      <c r="P8">
        <f t="shared" ref="P8:U10" ca="1" si="5">INDIRECT("D"&amp;1+(ROW(H7)-1)*10+COLUMN(E7)-1)</f>
        <v>664.45555999999999</v>
      </c>
      <c r="Q8">
        <f t="shared" ca="1" si="5"/>
        <v>664.45555999999999</v>
      </c>
      <c r="R8">
        <f t="shared" ca="1" si="5"/>
        <v>660.62148999999999</v>
      </c>
      <c r="S8">
        <f t="shared" ca="1" si="5"/>
        <v>664.45555999999999</v>
      </c>
      <c r="T8">
        <f t="shared" ca="1" si="5"/>
        <v>660.62148999999999</v>
      </c>
      <c r="U8">
        <f t="shared" ca="1" si="5"/>
        <v>660.62148999999999</v>
      </c>
      <c r="W8">
        <f ca="1">总!E8</f>
        <v>659.84542999999996</v>
      </c>
      <c r="Y8">
        <f t="shared" ca="1" si="3"/>
        <v>0</v>
      </c>
      <c r="Z8">
        <f t="shared" ca="1" si="1"/>
        <v>1.1761239295088087E-3</v>
      </c>
      <c r="AA8">
        <f t="shared" ca="1" si="1"/>
        <v>1.1761239295088087E-3</v>
      </c>
      <c r="AB8">
        <f t="shared" ca="1" si="1"/>
        <v>1.1761239295088087E-3</v>
      </c>
      <c r="AC8">
        <f t="shared" ca="1" si="1"/>
        <v>6.9866817142312052E-3</v>
      </c>
      <c r="AD8">
        <f t="shared" ca="1" si="1"/>
        <v>6.9866817142312052E-3</v>
      </c>
      <c r="AE8">
        <f t="shared" ca="1" si="1"/>
        <v>1.1761239295088087E-3</v>
      </c>
      <c r="AF8">
        <f t="shared" ca="1" si="1"/>
        <v>6.9866817142312052E-3</v>
      </c>
      <c r="AG8">
        <f t="shared" ca="1" si="1"/>
        <v>1.1761239295088087E-3</v>
      </c>
      <c r="AH8">
        <f t="shared" ca="1" si="1"/>
        <v>1.1761239295088087E-3</v>
      </c>
      <c r="AJ8">
        <f t="shared" ca="1" si="4"/>
        <v>2.8016788719746465E-2</v>
      </c>
      <c r="AK8" s="9"/>
    </row>
    <row r="9" spans="1:37" x14ac:dyDescent="0.2">
      <c r="A9" t="s">
        <v>108</v>
      </c>
      <c r="B9">
        <v>30</v>
      </c>
      <c r="C9">
        <v>1</v>
      </c>
      <c r="D9">
        <v>156.12666999999999</v>
      </c>
      <c r="E9">
        <v>2.6900200000000001</v>
      </c>
      <c r="F9">
        <v>504</v>
      </c>
      <c r="H9" t="s">
        <v>1</v>
      </c>
      <c r="I9">
        <v>50</v>
      </c>
      <c r="J9">
        <v>1</v>
      </c>
      <c r="L9">
        <f t="shared" ca="1" si="2"/>
        <v>1004.20615</v>
      </c>
      <c r="M9">
        <f t="shared" ca="1" si="0"/>
        <v>1006.03536</v>
      </c>
      <c r="N9">
        <f t="shared" ca="1" si="0"/>
        <v>1006.03536</v>
      </c>
      <c r="O9">
        <f t="shared" ca="1" si="0"/>
        <v>1003.80771</v>
      </c>
      <c r="P9">
        <f t="shared" ca="1" si="5"/>
        <v>1003.80771</v>
      </c>
      <c r="Q9">
        <f t="shared" ca="1" si="5"/>
        <v>1006.03536</v>
      </c>
      <c r="R9">
        <f t="shared" ca="1" si="5"/>
        <v>1003.80771</v>
      </c>
      <c r="S9">
        <f t="shared" ca="1" si="5"/>
        <v>1003.80771</v>
      </c>
      <c r="T9">
        <f t="shared" ca="1" si="5"/>
        <v>1003.80771</v>
      </c>
      <c r="U9">
        <f t="shared" ca="1" si="5"/>
        <v>1006.3969</v>
      </c>
      <c r="W9">
        <f ca="1">总!E9</f>
        <v>1003.58074</v>
      </c>
      <c r="Y9">
        <f t="shared" ca="1" si="3"/>
        <v>6.2317855960446992E-4</v>
      </c>
      <c r="Z9">
        <f t="shared" ca="1" si="1"/>
        <v>2.4458620040874609E-3</v>
      </c>
      <c r="AA9">
        <f t="shared" ca="1" si="1"/>
        <v>2.4458620040874609E-3</v>
      </c>
      <c r="AB9">
        <f t="shared" ca="1" si="1"/>
        <v>2.2616017919998264E-4</v>
      </c>
      <c r="AC9">
        <f t="shared" ca="1" si="1"/>
        <v>2.2616017919998264E-4</v>
      </c>
      <c r="AD9">
        <f t="shared" ca="1" si="1"/>
        <v>2.4458620040874609E-3</v>
      </c>
      <c r="AE9">
        <f t="shared" ca="1" si="1"/>
        <v>2.2616017919998264E-4</v>
      </c>
      <c r="AF9">
        <f t="shared" ca="1" si="1"/>
        <v>2.2616017919998264E-4</v>
      </c>
      <c r="AG9">
        <f t="shared" ca="1" si="1"/>
        <v>2.2616017919998264E-4</v>
      </c>
      <c r="AH9">
        <f t="shared" ca="1" si="1"/>
        <v>2.8061120423653885E-3</v>
      </c>
      <c r="AJ9">
        <f t="shared" ca="1" si="4"/>
        <v>1.1897677510232154E-2</v>
      </c>
      <c r="AK9" s="9"/>
    </row>
    <row r="10" spans="1:37" x14ac:dyDescent="0.2">
      <c r="A10" t="s">
        <v>108</v>
      </c>
      <c r="B10">
        <v>30</v>
      </c>
      <c r="C10">
        <v>1</v>
      </c>
      <c r="D10">
        <v>156.12666999999999</v>
      </c>
      <c r="E10">
        <v>2.6879900000000001</v>
      </c>
      <c r="F10">
        <v>511</v>
      </c>
      <c r="H10" t="s">
        <v>1</v>
      </c>
      <c r="I10">
        <v>100</v>
      </c>
      <c r="J10">
        <v>1</v>
      </c>
      <c r="L10">
        <f t="shared" ca="1" si="2"/>
        <v>1765.39275</v>
      </c>
      <c r="M10">
        <f t="shared" ca="1" si="2"/>
        <v>1774.48</v>
      </c>
      <c r="N10">
        <f t="shared" ca="1" si="2"/>
        <v>1774.48</v>
      </c>
      <c r="O10">
        <f t="shared" ca="1" si="2"/>
        <v>1770.7751000000001</v>
      </c>
      <c r="P10">
        <f t="shared" ca="1" si="5"/>
        <v>1774.48</v>
      </c>
      <c r="Q10">
        <f t="shared" ca="1" si="5"/>
        <v>1774.0413000000001</v>
      </c>
      <c r="R10">
        <f t="shared" ca="1" si="5"/>
        <v>1774.48</v>
      </c>
      <c r="S10">
        <f t="shared" ca="1" si="5"/>
        <v>1774.48</v>
      </c>
      <c r="T10">
        <f t="shared" ca="1" si="5"/>
        <v>1774.48</v>
      </c>
      <c r="U10">
        <f t="shared" ca="1" si="5"/>
        <v>1771.3737100000001</v>
      </c>
      <c r="W10">
        <f ca="1">总!E10</f>
        <v>1755.1166700000001</v>
      </c>
      <c r="Y10">
        <f t="shared" ca="1" si="3"/>
        <v>5.8549270117751575E-3</v>
      </c>
      <c r="Z10">
        <f t="shared" ca="1" si="1"/>
        <v>1.1032503041521396E-2</v>
      </c>
      <c r="AA10">
        <f t="shared" ca="1" si="1"/>
        <v>1.1032503041521396E-2</v>
      </c>
      <c r="AB10">
        <f t="shared" ca="1" si="1"/>
        <v>8.9215892411300228E-3</v>
      </c>
      <c r="AC10">
        <f t="shared" ca="1" si="1"/>
        <v>1.1032503041521396E-2</v>
      </c>
      <c r="AD10">
        <f t="shared" ca="1" si="1"/>
        <v>1.0782548148209416E-2</v>
      </c>
      <c r="AE10">
        <f t="shared" ca="1" si="1"/>
        <v>1.1032503041521396E-2</v>
      </c>
      <c r="AF10">
        <f t="shared" ca="1" si="1"/>
        <v>1.1032503041521396E-2</v>
      </c>
      <c r="AG10">
        <f t="shared" ca="1" si="1"/>
        <v>1.1032503041521396E-2</v>
      </c>
      <c r="AH10">
        <f t="shared" ca="1" si="1"/>
        <v>9.2626548866406467E-3</v>
      </c>
      <c r="AJ10">
        <f t="shared" ca="1" si="4"/>
        <v>0.10101673753688362</v>
      </c>
      <c r="AK10" s="9"/>
    </row>
    <row r="11" spans="1:37" x14ac:dyDescent="0.2">
      <c r="A11" t="s">
        <v>108</v>
      </c>
      <c r="B11">
        <v>50</v>
      </c>
      <c r="C11">
        <v>1</v>
      </c>
      <c r="D11">
        <v>181.93</v>
      </c>
      <c r="E11">
        <v>7.3473699999999997</v>
      </c>
      <c r="F11">
        <v>467</v>
      </c>
      <c r="H11" t="s">
        <v>0</v>
      </c>
      <c r="I11">
        <v>25</v>
      </c>
      <c r="J11">
        <v>1</v>
      </c>
      <c r="L11">
        <f t="shared" ca="1" si="2"/>
        <v>28.7148</v>
      </c>
      <c r="M11">
        <f t="shared" ca="1" si="0"/>
        <v>28.7148</v>
      </c>
      <c r="N11">
        <f t="shared" ca="1" si="0"/>
        <v>28.7148</v>
      </c>
      <c r="O11">
        <f t="shared" ca="1" si="0"/>
        <v>28.7148</v>
      </c>
      <c r="P11">
        <f t="shared" ca="1" si="0"/>
        <v>28.7148</v>
      </c>
      <c r="Q11">
        <f t="shared" ca="1" si="0"/>
        <v>28.7148</v>
      </c>
      <c r="R11">
        <f t="shared" ca="1" si="0"/>
        <v>28.7148</v>
      </c>
      <c r="S11">
        <f t="shared" ca="1" si="0"/>
        <v>28.7148</v>
      </c>
      <c r="T11">
        <f t="shared" ca="1" si="0"/>
        <v>28.7148</v>
      </c>
      <c r="U11">
        <f t="shared" ca="1" si="0"/>
        <v>28.7148</v>
      </c>
      <c r="W11">
        <f ca="1">总!E11</f>
        <v>28.65213</v>
      </c>
      <c r="Y11">
        <f t="shared" ca="1" si="3"/>
        <v>2.1872719410389618E-3</v>
      </c>
      <c r="Z11">
        <f t="shared" ca="1" si="1"/>
        <v>2.1872719410389618E-3</v>
      </c>
      <c r="AA11">
        <f t="shared" ca="1" si="1"/>
        <v>2.1872719410389618E-3</v>
      </c>
      <c r="AB11">
        <f t="shared" ca="1" si="1"/>
        <v>2.1872719410389618E-3</v>
      </c>
      <c r="AC11">
        <f t="shared" ca="1" si="1"/>
        <v>2.1872719410389618E-3</v>
      </c>
      <c r="AD11">
        <f t="shared" ca="1" si="1"/>
        <v>2.1872719410389618E-3</v>
      </c>
      <c r="AE11">
        <f t="shared" ca="1" si="1"/>
        <v>2.1872719410389618E-3</v>
      </c>
      <c r="AF11">
        <f t="shared" ca="1" si="1"/>
        <v>2.1872719410389618E-3</v>
      </c>
      <c r="AG11">
        <f t="shared" ca="1" si="1"/>
        <v>2.1872719410389618E-3</v>
      </c>
      <c r="AH11">
        <f t="shared" ca="1" si="1"/>
        <v>2.1872719410389618E-3</v>
      </c>
      <c r="AJ11">
        <f t="shared" ca="1" si="4"/>
        <v>2.187271941038962E-2</v>
      </c>
      <c r="AK11" s="9"/>
    </row>
    <row r="12" spans="1:37" x14ac:dyDescent="0.2">
      <c r="A12" t="s">
        <v>108</v>
      </c>
      <c r="B12">
        <v>50</v>
      </c>
      <c r="C12">
        <v>1</v>
      </c>
      <c r="D12">
        <v>183.96677</v>
      </c>
      <c r="E12">
        <v>7.3820300000000003</v>
      </c>
      <c r="F12">
        <v>464</v>
      </c>
      <c r="H12" t="s">
        <v>0</v>
      </c>
      <c r="I12">
        <v>50</v>
      </c>
      <c r="J12">
        <v>1</v>
      </c>
      <c r="L12">
        <f t="shared" ca="1" si="2"/>
        <v>57.917070000000002</v>
      </c>
      <c r="M12">
        <f t="shared" ca="1" si="0"/>
        <v>57.917070000000002</v>
      </c>
      <c r="N12">
        <f t="shared" ca="1" si="0"/>
        <v>57.917070000000002</v>
      </c>
      <c r="O12">
        <f t="shared" ca="1" si="0"/>
        <v>57.917070000000002</v>
      </c>
      <c r="P12">
        <f t="shared" ca="1" si="0"/>
        <v>57.917070000000002</v>
      </c>
      <c r="Q12">
        <f t="shared" ca="1" si="0"/>
        <v>57.917070000000002</v>
      </c>
      <c r="R12">
        <f t="shared" ca="1" si="0"/>
        <v>57.917070000000002</v>
      </c>
      <c r="S12">
        <f t="shared" ca="1" si="0"/>
        <v>57.917070000000002</v>
      </c>
      <c r="T12">
        <f t="shared" ca="1" si="0"/>
        <v>57.917070000000002</v>
      </c>
      <c r="U12">
        <f t="shared" ca="1" si="0"/>
        <v>57.917070000000002</v>
      </c>
      <c r="W12">
        <f ca="1">总!E12</f>
        <v>57.917070000000002</v>
      </c>
      <c r="Y12">
        <f t="shared" ca="1" si="3"/>
        <v>0</v>
      </c>
      <c r="Z12">
        <f t="shared" ca="1" si="1"/>
        <v>0</v>
      </c>
      <c r="AA12">
        <f t="shared" ca="1" si="1"/>
        <v>0</v>
      </c>
      <c r="AB12">
        <f t="shared" ca="1" si="1"/>
        <v>0</v>
      </c>
      <c r="AC12">
        <f t="shared" ca="1" si="1"/>
        <v>0</v>
      </c>
      <c r="AD12">
        <f t="shared" ca="1" si="1"/>
        <v>0</v>
      </c>
      <c r="AE12">
        <f t="shared" ca="1" si="1"/>
        <v>0</v>
      </c>
      <c r="AF12">
        <f t="shared" ca="1" si="1"/>
        <v>0</v>
      </c>
      <c r="AG12">
        <f t="shared" ca="1" si="1"/>
        <v>0</v>
      </c>
      <c r="AH12">
        <f t="shared" ca="1" si="1"/>
        <v>0</v>
      </c>
      <c r="AJ12">
        <f t="shared" ca="1" si="4"/>
        <v>0</v>
      </c>
      <c r="AK12" s="9"/>
    </row>
    <row r="13" spans="1:37" x14ac:dyDescent="0.2">
      <c r="A13" t="s">
        <v>108</v>
      </c>
      <c r="B13">
        <v>50</v>
      </c>
      <c r="C13">
        <v>1</v>
      </c>
      <c r="D13">
        <v>182.34269</v>
      </c>
      <c r="E13">
        <v>7.3701100000000004</v>
      </c>
      <c r="F13">
        <v>468</v>
      </c>
      <c r="H13" t="s">
        <v>0</v>
      </c>
      <c r="I13">
        <v>100</v>
      </c>
      <c r="J13">
        <v>1</v>
      </c>
      <c r="L13">
        <f t="shared" ca="1" si="2"/>
        <v>104.17261000000001</v>
      </c>
      <c r="M13">
        <f t="shared" ca="1" si="2"/>
        <v>104.24261</v>
      </c>
      <c r="N13">
        <f t="shared" ca="1" si="2"/>
        <v>104.21845</v>
      </c>
      <c r="O13">
        <f t="shared" ca="1" si="2"/>
        <v>104.27025</v>
      </c>
      <c r="P13">
        <f t="shared" ca="1" si="2"/>
        <v>104.1433</v>
      </c>
      <c r="Q13">
        <f t="shared" ca="1" si="2"/>
        <v>104.21760999999999</v>
      </c>
      <c r="R13">
        <f t="shared" ca="1" si="2"/>
        <v>104.19678</v>
      </c>
      <c r="S13">
        <f t="shared" ca="1" si="2"/>
        <v>104.11427999999999</v>
      </c>
      <c r="T13">
        <f t="shared" ca="1" si="2"/>
        <v>104.15178</v>
      </c>
      <c r="U13">
        <f t="shared" ca="1" si="2"/>
        <v>104.12345000000001</v>
      </c>
      <c r="W13">
        <f ca="1">总!E13</f>
        <v>104.10428</v>
      </c>
      <c r="Y13">
        <f t="shared" ca="1" si="3"/>
        <v>6.5636110254067468E-4</v>
      </c>
      <c r="Z13">
        <f t="shared" ca="1" si="1"/>
        <v>1.3287638125924917E-3</v>
      </c>
      <c r="AA13">
        <f t="shared" ca="1" si="1"/>
        <v>1.0966888200946343E-3</v>
      </c>
      <c r="AB13">
        <f t="shared" ca="1" si="1"/>
        <v>1.594266825533028E-3</v>
      </c>
      <c r="AC13">
        <f t="shared" ca="1" si="1"/>
        <v>3.7481648208885948E-4</v>
      </c>
      <c r="AD13">
        <f t="shared" ca="1" si="1"/>
        <v>1.0886199875739077E-3</v>
      </c>
      <c r="AE13">
        <f t="shared" ca="1" si="1"/>
        <v>8.8853215256857001E-4</v>
      </c>
      <c r="AF13">
        <f t="shared" ca="1" si="1"/>
        <v>9.6057530007324438E-5</v>
      </c>
      <c r="AG13">
        <f t="shared" ca="1" si="1"/>
        <v>4.5627326753520058E-4</v>
      </c>
      <c r="AH13">
        <f t="shared" ca="1" si="1"/>
        <v>1.8414228502423315E-4</v>
      </c>
      <c r="AJ13">
        <f t="shared" ca="1" si="4"/>
        <v>7.7645222655589241E-3</v>
      </c>
      <c r="AK13" s="9"/>
    </row>
    <row r="14" spans="1:37" x14ac:dyDescent="0.2">
      <c r="A14" t="s">
        <v>108</v>
      </c>
      <c r="B14">
        <v>50</v>
      </c>
      <c r="C14">
        <v>1</v>
      </c>
      <c r="D14">
        <v>183.51333</v>
      </c>
      <c r="E14">
        <v>7.3506400000000003</v>
      </c>
      <c r="F14">
        <v>465</v>
      </c>
      <c r="AK14" s="9"/>
    </row>
    <row r="15" spans="1:37" x14ac:dyDescent="0.2">
      <c r="A15" t="s">
        <v>108</v>
      </c>
      <c r="B15">
        <v>50</v>
      </c>
      <c r="C15">
        <v>1</v>
      </c>
      <c r="D15">
        <v>182.37333000000001</v>
      </c>
      <c r="E15">
        <v>7.3664500000000004</v>
      </c>
      <c r="F15">
        <v>465</v>
      </c>
      <c r="AK15" s="9"/>
    </row>
    <row r="16" spans="1:37" x14ac:dyDescent="0.2">
      <c r="A16" t="s">
        <v>108</v>
      </c>
      <c r="B16">
        <v>50</v>
      </c>
      <c r="C16">
        <v>1</v>
      </c>
      <c r="D16">
        <v>180.10135</v>
      </c>
      <c r="E16">
        <v>7.3741500000000002</v>
      </c>
      <c r="F16">
        <v>467</v>
      </c>
      <c r="AK16" s="9"/>
    </row>
    <row r="17" spans="1:37" x14ac:dyDescent="0.2">
      <c r="A17" t="s">
        <v>108</v>
      </c>
      <c r="B17">
        <v>50</v>
      </c>
      <c r="C17">
        <v>1</v>
      </c>
      <c r="D17">
        <v>183.96677</v>
      </c>
      <c r="E17">
        <v>7.3563499999999999</v>
      </c>
      <c r="F17">
        <v>467</v>
      </c>
      <c r="AK17" s="9"/>
    </row>
    <row r="18" spans="1:37" x14ac:dyDescent="0.2">
      <c r="A18" t="s">
        <v>108</v>
      </c>
      <c r="B18">
        <v>50</v>
      </c>
      <c r="C18">
        <v>1</v>
      </c>
      <c r="D18">
        <v>182.51284999999999</v>
      </c>
      <c r="E18">
        <v>7.3597999999999999</v>
      </c>
      <c r="F18">
        <v>465</v>
      </c>
      <c r="AK18" s="9"/>
    </row>
    <row r="19" spans="1:37" x14ac:dyDescent="0.2">
      <c r="A19" t="s">
        <v>108</v>
      </c>
      <c r="B19">
        <v>50</v>
      </c>
      <c r="C19">
        <v>1</v>
      </c>
      <c r="D19">
        <v>182.34583000000001</v>
      </c>
      <c r="E19">
        <v>7.3522499999999997</v>
      </c>
      <c r="F19">
        <v>465</v>
      </c>
      <c r="AK19" s="9"/>
    </row>
    <row r="20" spans="1:37" x14ac:dyDescent="0.2">
      <c r="A20" t="s">
        <v>108</v>
      </c>
      <c r="B20">
        <v>50</v>
      </c>
      <c r="C20">
        <v>1</v>
      </c>
      <c r="D20">
        <v>183.06124</v>
      </c>
      <c r="E20">
        <v>7.3826499999999999</v>
      </c>
      <c r="F20">
        <v>466</v>
      </c>
      <c r="AK20" s="9"/>
    </row>
    <row r="21" spans="1:37" x14ac:dyDescent="0.2">
      <c r="A21" t="s">
        <v>108</v>
      </c>
      <c r="B21">
        <v>100</v>
      </c>
      <c r="C21">
        <v>1</v>
      </c>
      <c r="D21">
        <v>243.97</v>
      </c>
      <c r="E21">
        <v>21.256730000000001</v>
      </c>
      <c r="F21">
        <v>308</v>
      </c>
      <c r="AK21" s="9"/>
    </row>
    <row r="22" spans="1:37" x14ac:dyDescent="0.2">
      <c r="A22" t="s">
        <v>108</v>
      </c>
      <c r="B22">
        <v>100</v>
      </c>
      <c r="C22">
        <v>1</v>
      </c>
      <c r="D22">
        <v>242.94</v>
      </c>
      <c r="E22">
        <v>21.278759999999998</v>
      </c>
      <c r="F22">
        <v>309</v>
      </c>
      <c r="AK22" s="9"/>
    </row>
    <row r="23" spans="1:37" x14ac:dyDescent="0.2">
      <c r="A23" t="s">
        <v>108</v>
      </c>
      <c r="B23">
        <v>100</v>
      </c>
      <c r="C23">
        <v>1</v>
      </c>
      <c r="D23">
        <v>243.52003999999999</v>
      </c>
      <c r="E23">
        <v>21.195319999999999</v>
      </c>
      <c r="F23">
        <v>304</v>
      </c>
      <c r="AK23" s="9"/>
    </row>
    <row r="24" spans="1:37" x14ac:dyDescent="0.2">
      <c r="A24" t="s">
        <v>108</v>
      </c>
      <c r="B24">
        <v>100</v>
      </c>
      <c r="C24">
        <v>1</v>
      </c>
      <c r="D24">
        <v>242.93666999999999</v>
      </c>
      <c r="E24">
        <v>21.254580000000001</v>
      </c>
      <c r="F24">
        <v>310</v>
      </c>
      <c r="AK24" s="9"/>
    </row>
    <row r="25" spans="1:37" x14ac:dyDescent="0.2">
      <c r="A25" t="s">
        <v>108</v>
      </c>
      <c r="B25">
        <v>100</v>
      </c>
      <c r="C25">
        <v>1</v>
      </c>
      <c r="D25">
        <v>244.53380000000001</v>
      </c>
      <c r="E25">
        <v>21.21265</v>
      </c>
      <c r="F25">
        <v>304</v>
      </c>
      <c r="AK25" s="9"/>
    </row>
    <row r="26" spans="1:37" x14ac:dyDescent="0.2">
      <c r="A26" t="s">
        <v>108</v>
      </c>
      <c r="B26">
        <v>100</v>
      </c>
      <c r="C26">
        <v>1</v>
      </c>
      <c r="D26">
        <v>245.44667000000001</v>
      </c>
      <c r="E26">
        <v>21.287759999999999</v>
      </c>
      <c r="F26">
        <v>297</v>
      </c>
      <c r="AK26" s="9"/>
    </row>
    <row r="27" spans="1:37" x14ac:dyDescent="0.2">
      <c r="A27" t="s">
        <v>108</v>
      </c>
      <c r="B27">
        <v>100</v>
      </c>
      <c r="C27">
        <v>1</v>
      </c>
      <c r="D27">
        <v>243.57625999999999</v>
      </c>
      <c r="E27">
        <v>21.272770000000001</v>
      </c>
      <c r="F27">
        <v>309</v>
      </c>
      <c r="AK27" s="9"/>
    </row>
    <row r="28" spans="1:37" x14ac:dyDescent="0.2">
      <c r="A28" t="s">
        <v>108</v>
      </c>
      <c r="B28">
        <v>100</v>
      </c>
      <c r="C28">
        <v>1</v>
      </c>
      <c r="D28">
        <v>242.27332999999999</v>
      </c>
      <c r="E28">
        <v>21.218800000000002</v>
      </c>
      <c r="F28">
        <v>305</v>
      </c>
      <c r="AK28" s="9"/>
    </row>
    <row r="29" spans="1:37" x14ac:dyDescent="0.2">
      <c r="A29" t="s">
        <v>108</v>
      </c>
      <c r="B29">
        <v>100</v>
      </c>
      <c r="C29">
        <v>1</v>
      </c>
      <c r="D29">
        <v>243.29</v>
      </c>
      <c r="E29">
        <v>21.215990000000001</v>
      </c>
      <c r="F29">
        <v>310</v>
      </c>
    </row>
    <row r="30" spans="1:37" x14ac:dyDescent="0.2">
      <c r="A30" t="s">
        <v>108</v>
      </c>
      <c r="B30">
        <v>100</v>
      </c>
      <c r="C30">
        <v>1</v>
      </c>
      <c r="D30">
        <v>241.1534</v>
      </c>
      <c r="E30">
        <v>21.23733</v>
      </c>
      <c r="F30">
        <v>312</v>
      </c>
    </row>
    <row r="31" spans="1:37" x14ac:dyDescent="0.2">
      <c r="A31" t="s">
        <v>36</v>
      </c>
      <c r="B31">
        <v>24</v>
      </c>
      <c r="C31">
        <v>1</v>
      </c>
      <c r="D31">
        <v>2540.1985</v>
      </c>
      <c r="E31">
        <v>2.0326900000000001</v>
      </c>
      <c r="F31">
        <v>658</v>
      </c>
    </row>
    <row r="32" spans="1:37" x14ac:dyDescent="0.2">
      <c r="A32" t="s">
        <v>36</v>
      </c>
      <c r="B32">
        <v>24</v>
      </c>
      <c r="C32">
        <v>1</v>
      </c>
      <c r="D32">
        <v>2540.1985</v>
      </c>
      <c r="E32">
        <v>2.0292400000000002</v>
      </c>
      <c r="F32">
        <v>661</v>
      </c>
    </row>
    <row r="33" spans="1:6" x14ac:dyDescent="0.2">
      <c r="A33" t="s">
        <v>36</v>
      </c>
      <c r="B33">
        <v>24</v>
      </c>
      <c r="C33">
        <v>1</v>
      </c>
      <c r="D33">
        <v>2540.1985</v>
      </c>
      <c r="E33">
        <v>2.0282900000000001</v>
      </c>
      <c r="F33">
        <v>659</v>
      </c>
    </row>
    <row r="34" spans="1:6" x14ac:dyDescent="0.2">
      <c r="A34" t="s">
        <v>36</v>
      </c>
      <c r="B34">
        <v>24</v>
      </c>
      <c r="C34">
        <v>1</v>
      </c>
      <c r="D34">
        <v>2540.1985</v>
      </c>
      <c r="E34">
        <v>2.0299800000000001</v>
      </c>
      <c r="F34">
        <v>663</v>
      </c>
    </row>
    <row r="35" spans="1:6" x14ac:dyDescent="0.2">
      <c r="A35" t="s">
        <v>36</v>
      </c>
      <c r="B35">
        <v>24</v>
      </c>
      <c r="C35">
        <v>1</v>
      </c>
      <c r="D35">
        <v>2540.1985</v>
      </c>
      <c r="E35">
        <v>2.0285600000000001</v>
      </c>
      <c r="F35">
        <v>663</v>
      </c>
    </row>
    <row r="36" spans="1:6" x14ac:dyDescent="0.2">
      <c r="A36" t="s">
        <v>36</v>
      </c>
      <c r="B36">
        <v>24</v>
      </c>
      <c r="C36">
        <v>1</v>
      </c>
      <c r="D36">
        <v>2540.1985</v>
      </c>
      <c r="E36">
        <v>2.0322399999999998</v>
      </c>
      <c r="F36">
        <v>663</v>
      </c>
    </row>
    <row r="37" spans="1:6" x14ac:dyDescent="0.2">
      <c r="A37" t="s">
        <v>36</v>
      </c>
      <c r="B37">
        <v>24</v>
      </c>
      <c r="C37">
        <v>1</v>
      </c>
      <c r="D37">
        <v>2540.1985</v>
      </c>
      <c r="E37">
        <v>2.0316900000000002</v>
      </c>
      <c r="F37">
        <v>664</v>
      </c>
    </row>
    <row r="38" spans="1:6" x14ac:dyDescent="0.2">
      <c r="A38" t="s">
        <v>36</v>
      </c>
      <c r="B38">
        <v>24</v>
      </c>
      <c r="C38">
        <v>1</v>
      </c>
      <c r="D38">
        <v>2540.1985</v>
      </c>
      <c r="E38">
        <v>2.0358800000000001</v>
      </c>
      <c r="F38">
        <v>655</v>
      </c>
    </row>
    <row r="39" spans="1:6" x14ac:dyDescent="0.2">
      <c r="A39" t="s">
        <v>36</v>
      </c>
      <c r="B39">
        <v>24</v>
      </c>
      <c r="C39">
        <v>1</v>
      </c>
      <c r="D39">
        <v>2540.1985</v>
      </c>
      <c r="E39">
        <v>2.0349200000000001</v>
      </c>
      <c r="F39">
        <v>657</v>
      </c>
    </row>
    <row r="40" spans="1:6" x14ac:dyDescent="0.2">
      <c r="A40" t="s">
        <v>36</v>
      </c>
      <c r="B40">
        <v>24</v>
      </c>
      <c r="C40">
        <v>1</v>
      </c>
      <c r="D40">
        <v>2540.1985</v>
      </c>
      <c r="E40">
        <v>2.03281</v>
      </c>
      <c r="F40">
        <v>638</v>
      </c>
    </row>
    <row r="41" spans="1:6" x14ac:dyDescent="0.2">
      <c r="A41" t="s">
        <v>36</v>
      </c>
      <c r="B41">
        <v>47</v>
      </c>
      <c r="C41">
        <v>1</v>
      </c>
      <c r="D41">
        <v>4343.8772200000003</v>
      </c>
      <c r="E41">
        <v>7.27536</v>
      </c>
      <c r="F41">
        <v>655</v>
      </c>
    </row>
    <row r="42" spans="1:6" x14ac:dyDescent="0.2">
      <c r="A42" t="s">
        <v>36</v>
      </c>
      <c r="B42">
        <v>47</v>
      </c>
      <c r="C42">
        <v>1</v>
      </c>
      <c r="D42">
        <v>4343.8772200000003</v>
      </c>
      <c r="E42">
        <v>7.2796000000000003</v>
      </c>
      <c r="F42">
        <v>658</v>
      </c>
    </row>
    <row r="43" spans="1:6" x14ac:dyDescent="0.2">
      <c r="A43" t="s">
        <v>36</v>
      </c>
      <c r="B43">
        <v>47</v>
      </c>
      <c r="C43">
        <v>1</v>
      </c>
      <c r="D43">
        <v>4343.8772200000003</v>
      </c>
      <c r="E43">
        <v>7.2753899999999998</v>
      </c>
      <c r="F43">
        <v>663</v>
      </c>
    </row>
    <row r="44" spans="1:6" x14ac:dyDescent="0.2">
      <c r="A44" t="s">
        <v>36</v>
      </c>
      <c r="B44">
        <v>47</v>
      </c>
      <c r="C44">
        <v>1</v>
      </c>
      <c r="D44">
        <v>4343.8772200000003</v>
      </c>
      <c r="E44">
        <v>7.2927999999999997</v>
      </c>
      <c r="F44">
        <v>661</v>
      </c>
    </row>
    <row r="45" spans="1:6" x14ac:dyDescent="0.2">
      <c r="A45" t="s">
        <v>36</v>
      </c>
      <c r="B45">
        <v>47</v>
      </c>
      <c r="C45">
        <v>1</v>
      </c>
      <c r="D45">
        <v>4343.8772200000003</v>
      </c>
      <c r="E45">
        <v>7.2940500000000004</v>
      </c>
      <c r="F45">
        <v>661</v>
      </c>
    </row>
    <row r="46" spans="1:6" x14ac:dyDescent="0.2">
      <c r="A46" t="s">
        <v>36</v>
      </c>
      <c r="B46">
        <v>47</v>
      </c>
      <c r="C46">
        <v>1</v>
      </c>
      <c r="D46">
        <v>4343.8772200000003</v>
      </c>
      <c r="E46">
        <v>7.2704599999999999</v>
      </c>
      <c r="F46">
        <v>660</v>
      </c>
    </row>
    <row r="47" spans="1:6" x14ac:dyDescent="0.2">
      <c r="A47" t="s">
        <v>36</v>
      </c>
      <c r="B47">
        <v>47</v>
      </c>
      <c r="C47">
        <v>1</v>
      </c>
      <c r="D47">
        <v>4343.8772200000003</v>
      </c>
      <c r="E47">
        <v>7.2845899999999997</v>
      </c>
      <c r="F47">
        <v>651</v>
      </c>
    </row>
    <row r="48" spans="1:6" x14ac:dyDescent="0.2">
      <c r="A48" t="s">
        <v>36</v>
      </c>
      <c r="B48">
        <v>47</v>
      </c>
      <c r="C48">
        <v>1</v>
      </c>
      <c r="D48">
        <v>4343.8772200000003</v>
      </c>
      <c r="E48">
        <v>7.2758500000000002</v>
      </c>
      <c r="F48">
        <v>654</v>
      </c>
    </row>
    <row r="49" spans="1:6" x14ac:dyDescent="0.2">
      <c r="A49" t="s">
        <v>36</v>
      </c>
      <c r="B49">
        <v>47</v>
      </c>
      <c r="C49">
        <v>1</v>
      </c>
      <c r="D49">
        <v>4343.8772200000003</v>
      </c>
      <c r="E49">
        <v>7.2957900000000002</v>
      </c>
      <c r="F49">
        <v>661</v>
      </c>
    </row>
    <row r="50" spans="1:6" x14ac:dyDescent="0.2">
      <c r="A50" t="s">
        <v>36</v>
      </c>
      <c r="B50">
        <v>47</v>
      </c>
      <c r="C50">
        <v>1</v>
      </c>
      <c r="D50">
        <v>4343.8772200000003</v>
      </c>
      <c r="E50">
        <v>7.27874</v>
      </c>
      <c r="F50">
        <v>662</v>
      </c>
    </row>
    <row r="51" spans="1:6" x14ac:dyDescent="0.2">
      <c r="A51" t="s">
        <v>36</v>
      </c>
      <c r="B51">
        <v>100</v>
      </c>
      <c r="C51">
        <v>1</v>
      </c>
      <c r="D51">
        <v>35669.694770000002</v>
      </c>
      <c r="E51">
        <v>33.91657</v>
      </c>
      <c r="F51">
        <v>554</v>
      </c>
    </row>
    <row r="52" spans="1:6" x14ac:dyDescent="0.2">
      <c r="A52" t="s">
        <v>36</v>
      </c>
      <c r="B52">
        <v>100</v>
      </c>
      <c r="C52">
        <v>1</v>
      </c>
      <c r="D52">
        <v>35656.57</v>
      </c>
      <c r="E52">
        <v>33.902340000000002</v>
      </c>
      <c r="F52">
        <v>550</v>
      </c>
    </row>
    <row r="53" spans="1:6" x14ac:dyDescent="0.2">
      <c r="A53" t="s">
        <v>36</v>
      </c>
      <c r="B53">
        <v>100</v>
      </c>
      <c r="C53">
        <v>1</v>
      </c>
      <c r="D53">
        <v>35669.694770000002</v>
      </c>
      <c r="E53">
        <v>33.982480000000002</v>
      </c>
      <c r="F53">
        <v>561</v>
      </c>
    </row>
    <row r="54" spans="1:6" x14ac:dyDescent="0.2">
      <c r="A54" t="s">
        <v>36</v>
      </c>
      <c r="B54">
        <v>100</v>
      </c>
      <c r="C54">
        <v>1</v>
      </c>
      <c r="D54">
        <v>35669.694770000002</v>
      </c>
      <c r="E54">
        <v>33.953090000000003</v>
      </c>
      <c r="F54">
        <v>547</v>
      </c>
    </row>
    <row r="55" spans="1:6" x14ac:dyDescent="0.2">
      <c r="A55" t="s">
        <v>36</v>
      </c>
      <c r="B55">
        <v>100</v>
      </c>
      <c r="C55">
        <v>1</v>
      </c>
      <c r="D55">
        <v>35602.815629999997</v>
      </c>
      <c r="E55">
        <v>33.953290000000003</v>
      </c>
      <c r="F55">
        <v>526</v>
      </c>
    </row>
    <row r="56" spans="1:6" x14ac:dyDescent="0.2">
      <c r="A56" t="s">
        <v>36</v>
      </c>
      <c r="B56">
        <v>100</v>
      </c>
      <c r="C56">
        <v>1</v>
      </c>
      <c r="D56">
        <v>35457.528469999997</v>
      </c>
      <c r="E56">
        <v>33.895890000000001</v>
      </c>
      <c r="F56">
        <v>541</v>
      </c>
    </row>
    <row r="57" spans="1:6" x14ac:dyDescent="0.2">
      <c r="A57" t="s">
        <v>36</v>
      </c>
      <c r="B57">
        <v>100</v>
      </c>
      <c r="C57">
        <v>1</v>
      </c>
      <c r="D57">
        <v>35643.04868</v>
      </c>
      <c r="E57">
        <v>33.907299999999999</v>
      </c>
      <c r="F57">
        <v>548</v>
      </c>
    </row>
    <row r="58" spans="1:6" x14ac:dyDescent="0.2">
      <c r="A58" t="s">
        <v>36</v>
      </c>
      <c r="B58">
        <v>100</v>
      </c>
      <c r="C58">
        <v>1</v>
      </c>
      <c r="D58">
        <v>35371.076710000001</v>
      </c>
      <c r="E58">
        <v>33.924399999999999</v>
      </c>
      <c r="F58">
        <v>540</v>
      </c>
    </row>
    <row r="59" spans="1:6" x14ac:dyDescent="0.2">
      <c r="A59" t="s">
        <v>36</v>
      </c>
      <c r="B59">
        <v>100</v>
      </c>
      <c r="C59">
        <v>1</v>
      </c>
      <c r="D59">
        <v>35471.946170000003</v>
      </c>
      <c r="E59">
        <v>33.927280000000003</v>
      </c>
      <c r="F59">
        <v>562</v>
      </c>
    </row>
    <row r="60" spans="1:6" x14ac:dyDescent="0.2">
      <c r="A60" t="s">
        <v>36</v>
      </c>
      <c r="B60">
        <v>100</v>
      </c>
      <c r="C60">
        <v>1</v>
      </c>
      <c r="D60">
        <v>35466.403310000002</v>
      </c>
      <c r="E60">
        <v>33.986660000000001</v>
      </c>
      <c r="F60">
        <v>549</v>
      </c>
    </row>
    <row r="61" spans="1:6" x14ac:dyDescent="0.2">
      <c r="A61" t="s">
        <v>1</v>
      </c>
      <c r="B61">
        <v>30</v>
      </c>
      <c r="C61">
        <v>1</v>
      </c>
      <c r="D61">
        <v>659.84542999999996</v>
      </c>
      <c r="E61">
        <v>2.90449</v>
      </c>
      <c r="F61">
        <v>598</v>
      </c>
    </row>
    <row r="62" spans="1:6" x14ac:dyDescent="0.2">
      <c r="A62" t="s">
        <v>1</v>
      </c>
      <c r="B62">
        <v>30</v>
      </c>
      <c r="C62">
        <v>1</v>
      </c>
      <c r="D62">
        <v>660.62148999999999</v>
      </c>
      <c r="E62">
        <v>2.9119999999999999</v>
      </c>
      <c r="F62">
        <v>601</v>
      </c>
    </row>
    <row r="63" spans="1:6" x14ac:dyDescent="0.2">
      <c r="A63" t="s">
        <v>1</v>
      </c>
      <c r="B63">
        <v>30</v>
      </c>
      <c r="C63">
        <v>1</v>
      </c>
      <c r="D63">
        <v>660.62148999999999</v>
      </c>
      <c r="E63">
        <v>2.9077999999999999</v>
      </c>
      <c r="F63">
        <v>595</v>
      </c>
    </row>
    <row r="64" spans="1:6" x14ac:dyDescent="0.2">
      <c r="A64" t="s">
        <v>1</v>
      </c>
      <c r="B64">
        <v>30</v>
      </c>
      <c r="C64">
        <v>1</v>
      </c>
      <c r="D64">
        <v>660.62148999999999</v>
      </c>
      <c r="E64">
        <v>2.9110200000000002</v>
      </c>
      <c r="F64">
        <v>599</v>
      </c>
    </row>
    <row r="65" spans="1:6" x14ac:dyDescent="0.2">
      <c r="A65" t="s">
        <v>1</v>
      </c>
      <c r="B65">
        <v>30</v>
      </c>
      <c r="C65">
        <v>1</v>
      </c>
      <c r="D65">
        <v>664.45555999999999</v>
      </c>
      <c r="E65">
        <v>2.90978</v>
      </c>
      <c r="F65">
        <v>601</v>
      </c>
    </row>
    <row r="66" spans="1:6" x14ac:dyDescent="0.2">
      <c r="A66" t="s">
        <v>1</v>
      </c>
      <c r="B66">
        <v>30</v>
      </c>
      <c r="C66">
        <v>1</v>
      </c>
      <c r="D66">
        <v>664.45555999999999</v>
      </c>
      <c r="E66">
        <v>2.9045000000000001</v>
      </c>
      <c r="F66">
        <v>609</v>
      </c>
    </row>
    <row r="67" spans="1:6" x14ac:dyDescent="0.2">
      <c r="A67" t="s">
        <v>1</v>
      </c>
      <c r="B67">
        <v>30</v>
      </c>
      <c r="C67">
        <v>1</v>
      </c>
      <c r="D67">
        <v>660.62148999999999</v>
      </c>
      <c r="E67">
        <v>2.9142100000000002</v>
      </c>
      <c r="F67">
        <v>605</v>
      </c>
    </row>
    <row r="68" spans="1:6" x14ac:dyDescent="0.2">
      <c r="A68" t="s">
        <v>1</v>
      </c>
      <c r="B68">
        <v>30</v>
      </c>
      <c r="C68">
        <v>1</v>
      </c>
      <c r="D68">
        <v>664.45555999999999</v>
      </c>
      <c r="E68">
        <v>2.9119799999999998</v>
      </c>
      <c r="F68">
        <v>592</v>
      </c>
    </row>
    <row r="69" spans="1:6" x14ac:dyDescent="0.2">
      <c r="A69" t="s">
        <v>1</v>
      </c>
      <c r="B69">
        <v>30</v>
      </c>
      <c r="C69">
        <v>1</v>
      </c>
      <c r="D69">
        <v>660.62148999999999</v>
      </c>
      <c r="E69">
        <v>2.90652</v>
      </c>
      <c r="F69">
        <v>584</v>
      </c>
    </row>
    <row r="70" spans="1:6" x14ac:dyDescent="0.2">
      <c r="A70" t="s">
        <v>1</v>
      </c>
      <c r="B70">
        <v>30</v>
      </c>
      <c r="C70">
        <v>1</v>
      </c>
      <c r="D70">
        <v>660.62148999999999</v>
      </c>
      <c r="E70">
        <v>2.9100100000000002</v>
      </c>
      <c r="F70">
        <v>609</v>
      </c>
    </row>
    <row r="71" spans="1:6" x14ac:dyDescent="0.2">
      <c r="A71" t="s">
        <v>1</v>
      </c>
      <c r="B71">
        <v>50</v>
      </c>
      <c r="C71">
        <v>1</v>
      </c>
      <c r="D71">
        <v>1004.20615</v>
      </c>
      <c r="E71">
        <v>6.3915699999999998</v>
      </c>
      <c r="F71">
        <v>507</v>
      </c>
    </row>
    <row r="72" spans="1:6" x14ac:dyDescent="0.2">
      <c r="A72" t="s">
        <v>1</v>
      </c>
      <c r="B72">
        <v>50</v>
      </c>
      <c r="C72">
        <v>1</v>
      </c>
      <c r="D72">
        <v>1006.03536</v>
      </c>
      <c r="E72">
        <v>6.3628600000000004</v>
      </c>
      <c r="F72">
        <v>510</v>
      </c>
    </row>
    <row r="73" spans="1:6" x14ac:dyDescent="0.2">
      <c r="A73" t="s">
        <v>1</v>
      </c>
      <c r="B73">
        <v>50</v>
      </c>
      <c r="C73">
        <v>1</v>
      </c>
      <c r="D73">
        <v>1006.03536</v>
      </c>
      <c r="E73">
        <v>6.3568600000000002</v>
      </c>
      <c r="F73">
        <v>509</v>
      </c>
    </row>
    <row r="74" spans="1:6" x14ac:dyDescent="0.2">
      <c r="A74" t="s">
        <v>1</v>
      </c>
      <c r="B74">
        <v>50</v>
      </c>
      <c r="C74">
        <v>1</v>
      </c>
      <c r="D74">
        <v>1003.80771</v>
      </c>
      <c r="E74">
        <v>6.3756399999999998</v>
      </c>
      <c r="F74">
        <v>512</v>
      </c>
    </row>
    <row r="75" spans="1:6" x14ac:dyDescent="0.2">
      <c r="A75" t="s">
        <v>1</v>
      </c>
      <c r="B75">
        <v>50</v>
      </c>
      <c r="C75">
        <v>1</v>
      </c>
      <c r="D75">
        <v>1003.80771</v>
      </c>
      <c r="E75">
        <v>6.3561300000000003</v>
      </c>
      <c r="F75">
        <v>513</v>
      </c>
    </row>
    <row r="76" spans="1:6" x14ac:dyDescent="0.2">
      <c r="A76" t="s">
        <v>1</v>
      </c>
      <c r="B76">
        <v>50</v>
      </c>
      <c r="C76">
        <v>1</v>
      </c>
      <c r="D76">
        <v>1006.03536</v>
      </c>
      <c r="E76">
        <v>6.3606999999999996</v>
      </c>
      <c r="F76">
        <v>511</v>
      </c>
    </row>
    <row r="77" spans="1:6" x14ac:dyDescent="0.2">
      <c r="A77" t="s">
        <v>1</v>
      </c>
      <c r="B77">
        <v>50</v>
      </c>
      <c r="C77">
        <v>1</v>
      </c>
      <c r="D77">
        <v>1003.80771</v>
      </c>
      <c r="E77">
        <v>6.3687500000000004</v>
      </c>
      <c r="F77">
        <v>514</v>
      </c>
    </row>
    <row r="78" spans="1:6" x14ac:dyDescent="0.2">
      <c r="A78" t="s">
        <v>1</v>
      </c>
      <c r="B78">
        <v>50</v>
      </c>
      <c r="C78">
        <v>1</v>
      </c>
      <c r="D78">
        <v>1003.80771</v>
      </c>
      <c r="E78">
        <v>6.3759699999999997</v>
      </c>
      <c r="F78">
        <v>511</v>
      </c>
    </row>
    <row r="79" spans="1:6" x14ac:dyDescent="0.2">
      <c r="A79" t="s">
        <v>1</v>
      </c>
      <c r="B79">
        <v>50</v>
      </c>
      <c r="C79">
        <v>1</v>
      </c>
      <c r="D79">
        <v>1003.80771</v>
      </c>
      <c r="E79">
        <v>6.3707599999999998</v>
      </c>
      <c r="F79">
        <v>512</v>
      </c>
    </row>
    <row r="80" spans="1:6" x14ac:dyDescent="0.2">
      <c r="A80" t="s">
        <v>1</v>
      </c>
      <c r="B80">
        <v>50</v>
      </c>
      <c r="C80">
        <v>1</v>
      </c>
      <c r="D80">
        <v>1006.3969</v>
      </c>
      <c r="E80">
        <v>6.3656499999999996</v>
      </c>
      <c r="F80">
        <v>505</v>
      </c>
    </row>
    <row r="81" spans="1:6" x14ac:dyDescent="0.2">
      <c r="A81" t="s">
        <v>1</v>
      </c>
      <c r="B81">
        <v>100</v>
      </c>
      <c r="C81">
        <v>1</v>
      </c>
      <c r="D81">
        <v>1765.39275</v>
      </c>
      <c r="E81">
        <v>20.39481</v>
      </c>
      <c r="F81">
        <v>423</v>
      </c>
    </row>
    <row r="82" spans="1:6" x14ac:dyDescent="0.2">
      <c r="A82" t="s">
        <v>1</v>
      </c>
      <c r="B82">
        <v>100</v>
      </c>
      <c r="C82">
        <v>1</v>
      </c>
      <c r="D82">
        <v>1774.48</v>
      </c>
      <c r="E82">
        <v>20.409890000000001</v>
      </c>
      <c r="F82">
        <v>417</v>
      </c>
    </row>
    <row r="83" spans="1:6" x14ac:dyDescent="0.2">
      <c r="A83" t="s">
        <v>1</v>
      </c>
      <c r="B83">
        <v>100</v>
      </c>
      <c r="C83">
        <v>1</v>
      </c>
      <c r="D83">
        <v>1774.48</v>
      </c>
      <c r="E83">
        <v>20.402629999999998</v>
      </c>
      <c r="F83">
        <v>407</v>
      </c>
    </row>
    <row r="84" spans="1:6" x14ac:dyDescent="0.2">
      <c r="A84" t="s">
        <v>1</v>
      </c>
      <c r="B84">
        <v>100</v>
      </c>
      <c r="C84">
        <v>1</v>
      </c>
      <c r="D84">
        <v>1770.7751000000001</v>
      </c>
      <c r="E84">
        <v>20.40982</v>
      </c>
      <c r="F84">
        <v>410</v>
      </c>
    </row>
    <row r="85" spans="1:6" x14ac:dyDescent="0.2">
      <c r="A85" t="s">
        <v>1</v>
      </c>
      <c r="B85">
        <v>100</v>
      </c>
      <c r="C85">
        <v>1</v>
      </c>
      <c r="D85">
        <v>1774.48</v>
      </c>
      <c r="E85">
        <v>20.387219999999999</v>
      </c>
      <c r="F85">
        <v>400</v>
      </c>
    </row>
    <row r="86" spans="1:6" x14ac:dyDescent="0.2">
      <c r="A86" t="s">
        <v>1</v>
      </c>
      <c r="B86">
        <v>100</v>
      </c>
      <c r="C86">
        <v>1</v>
      </c>
      <c r="D86">
        <v>1774.0413000000001</v>
      </c>
      <c r="E86">
        <v>20.431519999999999</v>
      </c>
      <c r="F86">
        <v>419</v>
      </c>
    </row>
    <row r="87" spans="1:6" x14ac:dyDescent="0.2">
      <c r="A87" t="s">
        <v>1</v>
      </c>
      <c r="B87">
        <v>100</v>
      </c>
      <c r="C87">
        <v>1</v>
      </c>
      <c r="D87">
        <v>1774.48</v>
      </c>
      <c r="E87">
        <v>20.40775</v>
      </c>
      <c r="F87">
        <v>403</v>
      </c>
    </row>
    <row r="88" spans="1:6" x14ac:dyDescent="0.2">
      <c r="A88" t="s">
        <v>1</v>
      </c>
      <c r="B88">
        <v>100</v>
      </c>
      <c r="C88">
        <v>1</v>
      </c>
      <c r="D88">
        <v>1774.48</v>
      </c>
      <c r="E88">
        <v>20.386279999999999</v>
      </c>
      <c r="F88">
        <v>400</v>
      </c>
    </row>
    <row r="89" spans="1:6" x14ac:dyDescent="0.2">
      <c r="A89" t="s">
        <v>1</v>
      </c>
      <c r="B89">
        <v>100</v>
      </c>
      <c r="C89">
        <v>1</v>
      </c>
      <c r="D89">
        <v>1774.48</v>
      </c>
      <c r="E89">
        <v>20.348289999999999</v>
      </c>
      <c r="F89">
        <v>403</v>
      </c>
    </row>
    <row r="90" spans="1:6" x14ac:dyDescent="0.2">
      <c r="A90" t="s">
        <v>1</v>
      </c>
      <c r="B90">
        <v>100</v>
      </c>
      <c r="C90">
        <v>1</v>
      </c>
      <c r="D90">
        <v>1771.3737100000001</v>
      </c>
      <c r="E90">
        <v>20.402750000000001</v>
      </c>
      <c r="F90">
        <v>437</v>
      </c>
    </row>
    <row r="91" spans="1:6" x14ac:dyDescent="0.2">
      <c r="A91" t="s">
        <v>0</v>
      </c>
      <c r="B91">
        <v>25</v>
      </c>
      <c r="C91">
        <v>1</v>
      </c>
      <c r="D91">
        <v>28.7148</v>
      </c>
      <c r="E91">
        <v>2.1434299999999999</v>
      </c>
      <c r="F91">
        <v>587</v>
      </c>
    </row>
    <row r="92" spans="1:6" x14ac:dyDescent="0.2">
      <c r="A92" t="s">
        <v>0</v>
      </c>
      <c r="B92">
        <v>25</v>
      </c>
      <c r="C92">
        <v>1</v>
      </c>
      <c r="D92">
        <v>28.7148</v>
      </c>
      <c r="E92">
        <v>2.1455700000000002</v>
      </c>
      <c r="F92">
        <v>589</v>
      </c>
    </row>
    <row r="93" spans="1:6" x14ac:dyDescent="0.2">
      <c r="A93" t="s">
        <v>0</v>
      </c>
      <c r="B93">
        <v>25</v>
      </c>
      <c r="C93">
        <v>1</v>
      </c>
      <c r="D93">
        <v>28.7148</v>
      </c>
      <c r="E93">
        <v>2.1531099999999999</v>
      </c>
      <c r="F93">
        <v>588</v>
      </c>
    </row>
    <row r="94" spans="1:6" x14ac:dyDescent="0.2">
      <c r="A94" t="s">
        <v>0</v>
      </c>
      <c r="B94">
        <v>25</v>
      </c>
      <c r="C94">
        <v>1</v>
      </c>
      <c r="D94">
        <v>28.7148</v>
      </c>
      <c r="E94">
        <v>2.1443599999999998</v>
      </c>
      <c r="F94">
        <v>589</v>
      </c>
    </row>
    <row r="95" spans="1:6" x14ac:dyDescent="0.2">
      <c r="A95" t="s">
        <v>0</v>
      </c>
      <c r="B95">
        <v>25</v>
      </c>
      <c r="C95">
        <v>1</v>
      </c>
      <c r="D95">
        <v>28.7148</v>
      </c>
      <c r="E95">
        <v>2.1503000000000001</v>
      </c>
      <c r="F95">
        <v>587</v>
      </c>
    </row>
    <row r="96" spans="1:6" x14ac:dyDescent="0.2">
      <c r="A96" t="s">
        <v>0</v>
      </c>
      <c r="B96">
        <v>25</v>
      </c>
      <c r="C96">
        <v>1</v>
      </c>
      <c r="D96">
        <v>28.7148</v>
      </c>
      <c r="E96">
        <v>2.1510099999999999</v>
      </c>
      <c r="F96">
        <v>592</v>
      </c>
    </row>
    <row r="97" spans="1:6" x14ac:dyDescent="0.2">
      <c r="A97" t="s">
        <v>0</v>
      </c>
      <c r="B97">
        <v>25</v>
      </c>
      <c r="C97">
        <v>1</v>
      </c>
      <c r="D97">
        <v>28.7148</v>
      </c>
      <c r="E97">
        <v>2.1511</v>
      </c>
      <c r="F97">
        <v>590</v>
      </c>
    </row>
    <row r="98" spans="1:6" x14ac:dyDescent="0.2">
      <c r="A98" t="s">
        <v>0</v>
      </c>
      <c r="B98">
        <v>25</v>
      </c>
      <c r="C98">
        <v>1</v>
      </c>
      <c r="D98">
        <v>28.7148</v>
      </c>
      <c r="E98">
        <v>2.15347</v>
      </c>
      <c r="F98">
        <v>593</v>
      </c>
    </row>
    <row r="99" spans="1:6" x14ac:dyDescent="0.2">
      <c r="A99" t="s">
        <v>0</v>
      </c>
      <c r="B99">
        <v>25</v>
      </c>
      <c r="C99">
        <v>1</v>
      </c>
      <c r="D99">
        <v>28.7148</v>
      </c>
      <c r="E99">
        <v>2.14507</v>
      </c>
      <c r="F99">
        <v>592</v>
      </c>
    </row>
    <row r="100" spans="1:6" x14ac:dyDescent="0.2">
      <c r="A100" t="s">
        <v>0</v>
      </c>
      <c r="B100">
        <v>25</v>
      </c>
      <c r="C100">
        <v>1</v>
      </c>
      <c r="D100">
        <v>28.7148</v>
      </c>
      <c r="E100">
        <v>2.1436700000000002</v>
      </c>
      <c r="F100">
        <v>568</v>
      </c>
    </row>
    <row r="101" spans="1:6" x14ac:dyDescent="0.2">
      <c r="A101" t="s">
        <v>0</v>
      </c>
      <c r="B101">
        <v>50</v>
      </c>
      <c r="C101">
        <v>1</v>
      </c>
      <c r="D101">
        <v>57.917070000000002</v>
      </c>
      <c r="E101">
        <v>10.23362</v>
      </c>
      <c r="F101">
        <v>751</v>
      </c>
    </row>
    <row r="102" spans="1:6" x14ac:dyDescent="0.2">
      <c r="A102" t="s">
        <v>0</v>
      </c>
      <c r="B102">
        <v>50</v>
      </c>
      <c r="C102">
        <v>1</v>
      </c>
      <c r="D102">
        <v>57.917070000000002</v>
      </c>
      <c r="E102">
        <v>10.24597</v>
      </c>
      <c r="F102">
        <v>761</v>
      </c>
    </row>
    <row r="103" spans="1:6" x14ac:dyDescent="0.2">
      <c r="A103" t="s">
        <v>0</v>
      </c>
      <c r="B103">
        <v>50</v>
      </c>
      <c r="C103">
        <v>1</v>
      </c>
      <c r="D103">
        <v>57.917070000000002</v>
      </c>
      <c r="E103">
        <v>10.257440000000001</v>
      </c>
      <c r="F103">
        <v>760</v>
      </c>
    </row>
    <row r="104" spans="1:6" x14ac:dyDescent="0.2">
      <c r="A104" t="s">
        <v>0</v>
      </c>
      <c r="B104">
        <v>50</v>
      </c>
      <c r="C104">
        <v>1</v>
      </c>
      <c r="D104">
        <v>57.917070000000002</v>
      </c>
      <c r="E104">
        <v>10.25032</v>
      </c>
      <c r="F104">
        <v>757</v>
      </c>
    </row>
    <row r="105" spans="1:6" x14ac:dyDescent="0.2">
      <c r="A105" t="s">
        <v>0</v>
      </c>
      <c r="B105">
        <v>50</v>
      </c>
      <c r="C105">
        <v>1</v>
      </c>
      <c r="D105">
        <v>57.917070000000002</v>
      </c>
      <c r="E105">
        <v>10.26501</v>
      </c>
      <c r="F105">
        <v>756</v>
      </c>
    </row>
    <row r="106" spans="1:6" x14ac:dyDescent="0.2">
      <c r="A106" t="s">
        <v>0</v>
      </c>
      <c r="B106">
        <v>50</v>
      </c>
      <c r="C106">
        <v>1</v>
      </c>
      <c r="D106">
        <v>57.917070000000002</v>
      </c>
      <c r="E106">
        <v>10.23583</v>
      </c>
      <c r="F106">
        <v>757</v>
      </c>
    </row>
    <row r="107" spans="1:6" x14ac:dyDescent="0.2">
      <c r="A107" t="s">
        <v>0</v>
      </c>
      <c r="B107">
        <v>50</v>
      </c>
      <c r="C107">
        <v>1</v>
      </c>
      <c r="D107">
        <v>57.917070000000002</v>
      </c>
      <c r="E107">
        <v>10.252370000000001</v>
      </c>
      <c r="F107">
        <v>755</v>
      </c>
    </row>
    <row r="108" spans="1:6" x14ac:dyDescent="0.2">
      <c r="A108" t="s">
        <v>0</v>
      </c>
      <c r="B108">
        <v>50</v>
      </c>
      <c r="C108">
        <v>1</v>
      </c>
      <c r="D108">
        <v>57.917070000000002</v>
      </c>
      <c r="E108">
        <v>10.23757</v>
      </c>
      <c r="F108">
        <v>761</v>
      </c>
    </row>
    <row r="109" spans="1:6" x14ac:dyDescent="0.2">
      <c r="A109" t="s">
        <v>0</v>
      </c>
      <c r="B109">
        <v>50</v>
      </c>
      <c r="C109">
        <v>1</v>
      </c>
      <c r="D109">
        <v>57.917070000000002</v>
      </c>
      <c r="E109">
        <v>10.23645</v>
      </c>
      <c r="F109">
        <v>760</v>
      </c>
    </row>
    <row r="110" spans="1:6" x14ac:dyDescent="0.2">
      <c r="A110" t="s">
        <v>0</v>
      </c>
      <c r="B110">
        <v>50</v>
      </c>
      <c r="C110">
        <v>1</v>
      </c>
      <c r="D110">
        <v>57.917070000000002</v>
      </c>
      <c r="E110">
        <v>10.258369999999999</v>
      </c>
      <c r="F110">
        <v>765</v>
      </c>
    </row>
    <row r="111" spans="1:6" x14ac:dyDescent="0.2">
      <c r="A111" t="s">
        <v>0</v>
      </c>
      <c r="B111">
        <v>100</v>
      </c>
      <c r="C111">
        <v>1</v>
      </c>
      <c r="D111">
        <v>104.17261000000001</v>
      </c>
      <c r="E111">
        <v>24.489550000000001</v>
      </c>
      <c r="F111">
        <v>436</v>
      </c>
    </row>
    <row r="112" spans="1:6" x14ac:dyDescent="0.2">
      <c r="A112" t="s">
        <v>0</v>
      </c>
      <c r="B112">
        <v>100</v>
      </c>
      <c r="C112">
        <v>1</v>
      </c>
      <c r="D112">
        <v>104.24261</v>
      </c>
      <c r="E112">
        <v>24.479890000000001</v>
      </c>
      <c r="F112">
        <v>445</v>
      </c>
    </row>
    <row r="113" spans="1:6" x14ac:dyDescent="0.2">
      <c r="A113" t="s">
        <v>0</v>
      </c>
      <c r="B113">
        <v>100</v>
      </c>
      <c r="C113">
        <v>1</v>
      </c>
      <c r="D113">
        <v>104.21845</v>
      </c>
      <c r="E113">
        <v>24.525130000000001</v>
      </c>
      <c r="F113">
        <v>450</v>
      </c>
    </row>
    <row r="114" spans="1:6" x14ac:dyDescent="0.2">
      <c r="A114" t="s">
        <v>0</v>
      </c>
      <c r="B114">
        <v>100</v>
      </c>
      <c r="C114">
        <v>1</v>
      </c>
      <c r="D114">
        <v>104.27025</v>
      </c>
      <c r="E114">
        <v>24.443719999999999</v>
      </c>
      <c r="F114">
        <v>447</v>
      </c>
    </row>
    <row r="115" spans="1:6" x14ac:dyDescent="0.2">
      <c r="A115" t="s">
        <v>0</v>
      </c>
      <c r="B115">
        <v>100</v>
      </c>
      <c r="C115">
        <v>1</v>
      </c>
      <c r="D115">
        <v>104.1433</v>
      </c>
      <c r="E115">
        <v>24.47174</v>
      </c>
      <c r="F115">
        <v>419</v>
      </c>
    </row>
    <row r="116" spans="1:6" x14ac:dyDescent="0.2">
      <c r="A116" t="s">
        <v>0</v>
      </c>
      <c r="B116">
        <v>100</v>
      </c>
      <c r="C116">
        <v>1</v>
      </c>
      <c r="D116">
        <v>104.21760999999999</v>
      </c>
      <c r="E116">
        <v>24.43769</v>
      </c>
      <c r="F116">
        <v>446</v>
      </c>
    </row>
    <row r="117" spans="1:6" x14ac:dyDescent="0.2">
      <c r="A117" t="s">
        <v>0</v>
      </c>
      <c r="B117">
        <v>100</v>
      </c>
      <c r="C117">
        <v>1</v>
      </c>
      <c r="D117">
        <v>104.19678</v>
      </c>
      <c r="E117">
        <v>24.502870000000001</v>
      </c>
      <c r="F117">
        <v>436</v>
      </c>
    </row>
    <row r="118" spans="1:6" x14ac:dyDescent="0.2">
      <c r="A118" t="s">
        <v>0</v>
      </c>
      <c r="B118">
        <v>100</v>
      </c>
      <c r="C118">
        <v>1</v>
      </c>
      <c r="D118">
        <v>104.11427999999999</v>
      </c>
      <c r="E118">
        <v>24.479800000000001</v>
      </c>
      <c r="F118">
        <v>446</v>
      </c>
    </row>
    <row r="119" spans="1:6" x14ac:dyDescent="0.2">
      <c r="A119" t="s">
        <v>0</v>
      </c>
      <c r="B119">
        <v>100</v>
      </c>
      <c r="C119">
        <v>1</v>
      </c>
      <c r="D119">
        <v>104.15178</v>
      </c>
      <c r="E119">
        <v>24.489799999999999</v>
      </c>
      <c r="F119">
        <v>424</v>
      </c>
    </row>
    <row r="120" spans="1:6" x14ac:dyDescent="0.2">
      <c r="A120" t="s">
        <v>0</v>
      </c>
      <c r="B120">
        <v>100</v>
      </c>
      <c r="C120">
        <v>1</v>
      </c>
      <c r="D120">
        <v>104.12345000000001</v>
      </c>
      <c r="E120">
        <v>24.43985</v>
      </c>
      <c r="F120">
        <v>444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0"/>
  <sheetViews>
    <sheetView zoomScale="85" zoomScaleNormal="85" workbookViewId="0">
      <selection sqref="A1:F121"/>
    </sheetView>
  </sheetViews>
  <sheetFormatPr defaultRowHeight="14.25" x14ac:dyDescent="0.2"/>
  <sheetData>
    <row r="1" spans="1:37" x14ac:dyDescent="0.2">
      <c r="A1" t="s">
        <v>108</v>
      </c>
      <c r="B1">
        <v>30</v>
      </c>
      <c r="C1">
        <v>1</v>
      </c>
      <c r="D1">
        <v>156.12666999999999</v>
      </c>
      <c r="E1">
        <v>2.6944300000000001</v>
      </c>
      <c r="F1">
        <v>389</v>
      </c>
      <c r="H1" s="1" t="s">
        <v>2</v>
      </c>
      <c r="I1" s="1" t="s">
        <v>3</v>
      </c>
      <c r="J1" s="1" t="s">
        <v>4</v>
      </c>
      <c r="K1" s="2" t="s">
        <v>5</v>
      </c>
      <c r="L1" s="2" t="s">
        <v>6</v>
      </c>
      <c r="M1" s="2" t="s">
        <v>7</v>
      </c>
      <c r="N1" s="2" t="s">
        <v>109</v>
      </c>
      <c r="O1" s="2" t="s">
        <v>34</v>
      </c>
      <c r="P1" s="2" t="s">
        <v>35</v>
      </c>
      <c r="Q1" s="2" t="s">
        <v>110</v>
      </c>
      <c r="R1" s="2" t="s">
        <v>111</v>
      </c>
      <c r="S1" s="2" t="s">
        <v>112</v>
      </c>
      <c r="T1" s="2" t="s">
        <v>113</v>
      </c>
      <c r="U1" s="2" t="s">
        <v>114</v>
      </c>
      <c r="W1" s="2" t="s">
        <v>37</v>
      </c>
      <c r="AJ1" t="s">
        <v>38</v>
      </c>
    </row>
    <row r="2" spans="1:37" x14ac:dyDescent="0.2">
      <c r="A2" t="s">
        <v>108</v>
      </c>
      <c r="B2">
        <v>30</v>
      </c>
      <c r="C2">
        <v>1</v>
      </c>
      <c r="D2">
        <v>156.12666999999999</v>
      </c>
      <c r="E2">
        <v>2.6821000000000002</v>
      </c>
      <c r="F2">
        <v>384</v>
      </c>
      <c r="H2" t="s">
        <v>108</v>
      </c>
      <c r="I2">
        <v>30</v>
      </c>
      <c r="J2">
        <v>1</v>
      </c>
      <c r="L2">
        <f ca="1">INDIRECT("D"&amp;1+(ROW(D1)-1)*10+COLUMN(A1)-1)</f>
        <v>156.12666999999999</v>
      </c>
      <c r="M2">
        <f t="shared" ref="M2:U12" ca="1" si="0">INDIRECT("D"&amp;1+(ROW(E1)-1)*10+COLUMN(B1)-1)</f>
        <v>156.12666999999999</v>
      </c>
      <c r="N2">
        <f t="shared" ca="1" si="0"/>
        <v>156.12666999999999</v>
      </c>
      <c r="O2">
        <f t="shared" ca="1" si="0"/>
        <v>156.12666999999999</v>
      </c>
      <c r="P2">
        <f t="shared" ca="1" si="0"/>
        <v>156.12666999999999</v>
      </c>
      <c r="Q2">
        <f t="shared" ca="1" si="0"/>
        <v>156.12666999999999</v>
      </c>
      <c r="R2">
        <f t="shared" ca="1" si="0"/>
        <v>156.12666999999999</v>
      </c>
      <c r="S2">
        <f t="shared" ca="1" si="0"/>
        <v>156.12666999999999</v>
      </c>
      <c r="T2">
        <f t="shared" ca="1" si="0"/>
        <v>156.12666999999999</v>
      </c>
      <c r="U2">
        <f t="shared" ca="1" si="0"/>
        <v>156.12666999999999</v>
      </c>
      <c r="W2">
        <f ca="1">总!E2</f>
        <v>156.12666999999999</v>
      </c>
      <c r="Y2">
        <f ca="1">(L2-$W2)/$W2</f>
        <v>0</v>
      </c>
      <c r="Z2">
        <f t="shared" ref="Z2:AH13" ca="1" si="1">(M2-$W2)/$W2</f>
        <v>0</v>
      </c>
      <c r="AA2">
        <f t="shared" ca="1" si="1"/>
        <v>0</v>
      </c>
      <c r="AB2">
        <f t="shared" ca="1" si="1"/>
        <v>0</v>
      </c>
      <c r="AC2">
        <f t="shared" ca="1" si="1"/>
        <v>0</v>
      </c>
      <c r="AD2">
        <f t="shared" ca="1" si="1"/>
        <v>0</v>
      </c>
      <c r="AE2">
        <f t="shared" ca="1" si="1"/>
        <v>0</v>
      </c>
      <c r="AF2">
        <f t="shared" ca="1" si="1"/>
        <v>0</v>
      </c>
      <c r="AG2">
        <f t="shared" ca="1" si="1"/>
        <v>0</v>
      </c>
      <c r="AH2">
        <f t="shared" ca="1" si="1"/>
        <v>0</v>
      </c>
      <c r="AJ2">
        <f ca="1">SUM(Y2:AH2)</f>
        <v>0</v>
      </c>
      <c r="AK2" s="9"/>
    </row>
    <row r="3" spans="1:37" x14ac:dyDescent="0.2">
      <c r="A3" t="s">
        <v>108</v>
      </c>
      <c r="B3">
        <v>30</v>
      </c>
      <c r="C3">
        <v>1</v>
      </c>
      <c r="D3">
        <v>156.12666999999999</v>
      </c>
      <c r="E3">
        <v>2.6865199999999998</v>
      </c>
      <c r="F3">
        <v>395</v>
      </c>
      <c r="H3" t="s">
        <v>108</v>
      </c>
      <c r="I3">
        <v>50</v>
      </c>
      <c r="J3">
        <v>1</v>
      </c>
      <c r="L3">
        <f t="shared" ref="L3:U13" ca="1" si="2">INDIRECT("D"&amp;1+(ROW(D2)-1)*10+COLUMN(A2)-1)</f>
        <v>183.51333</v>
      </c>
      <c r="M3">
        <f t="shared" ca="1" si="0"/>
        <v>180.25</v>
      </c>
      <c r="N3">
        <f t="shared" ca="1" si="0"/>
        <v>183.44103999999999</v>
      </c>
      <c r="O3">
        <f t="shared" ca="1" si="0"/>
        <v>180.20670999999999</v>
      </c>
      <c r="P3">
        <f t="shared" ca="1" si="0"/>
        <v>183.44103999999999</v>
      </c>
      <c r="Q3">
        <f t="shared" ca="1" si="0"/>
        <v>181.71666999999999</v>
      </c>
      <c r="R3">
        <f t="shared" ca="1" si="0"/>
        <v>182.34583000000001</v>
      </c>
      <c r="S3">
        <f t="shared" ca="1" si="0"/>
        <v>181.93666999999999</v>
      </c>
      <c r="T3">
        <f t="shared" ca="1" si="0"/>
        <v>181.93484000000001</v>
      </c>
      <c r="U3">
        <f t="shared" ca="1" si="0"/>
        <v>181.5967</v>
      </c>
      <c r="W3">
        <f ca="1">总!E3</f>
        <v>179.67332999999999</v>
      </c>
      <c r="Y3">
        <f t="shared" ref="Y3:Y13" ca="1" si="3">(L3-$W3)/$W3</f>
        <v>2.1372120169420823E-2</v>
      </c>
      <c r="Z3">
        <f t="shared" ca="1" si="1"/>
        <v>3.209547015130221E-3</v>
      </c>
      <c r="AA3">
        <f t="shared" ca="1" si="1"/>
        <v>2.0969778875918835E-2</v>
      </c>
      <c r="AB3">
        <f t="shared" ca="1" si="1"/>
        <v>2.9686097541576925E-3</v>
      </c>
      <c r="AC3">
        <f t="shared" ca="1" si="1"/>
        <v>2.0969778875918835E-2</v>
      </c>
      <c r="AD3">
        <f t="shared" ca="1" si="1"/>
        <v>1.1372528132027167E-2</v>
      </c>
      <c r="AE3">
        <f t="shared" ca="1" si="1"/>
        <v>1.4874216446035779E-2</v>
      </c>
      <c r="AF3">
        <f t="shared" ca="1" si="1"/>
        <v>1.259697251673356E-2</v>
      </c>
      <c r="AG3">
        <f t="shared" ca="1" si="1"/>
        <v>1.258678736571541E-2</v>
      </c>
      <c r="AH3">
        <f t="shared" ca="1" si="1"/>
        <v>1.0704816346421618E-2</v>
      </c>
      <c r="AJ3">
        <f t="shared" ref="AJ3:AJ13" ca="1" si="4">SUM(Y3:AH3)</f>
        <v>0.13162515549747991</v>
      </c>
      <c r="AK3" s="9"/>
    </row>
    <row r="4" spans="1:37" x14ac:dyDescent="0.2">
      <c r="A4" t="s">
        <v>108</v>
      </c>
      <c r="B4">
        <v>30</v>
      </c>
      <c r="C4">
        <v>1</v>
      </c>
      <c r="D4">
        <v>156.12666999999999</v>
      </c>
      <c r="E4">
        <v>2.68492</v>
      </c>
      <c r="F4">
        <v>382</v>
      </c>
      <c r="H4" t="s">
        <v>108</v>
      </c>
      <c r="I4">
        <v>100</v>
      </c>
      <c r="J4">
        <v>1</v>
      </c>
      <c r="L4">
        <f t="shared" ca="1" si="2"/>
        <v>242.26507000000001</v>
      </c>
      <c r="M4">
        <f t="shared" ca="1" si="2"/>
        <v>242.44667000000001</v>
      </c>
      <c r="N4">
        <f t="shared" ca="1" si="2"/>
        <v>241.46738999999999</v>
      </c>
      <c r="O4">
        <f t="shared" ca="1" si="2"/>
        <v>243.07837000000001</v>
      </c>
      <c r="P4">
        <f t="shared" ca="1" si="2"/>
        <v>243.13337999999999</v>
      </c>
      <c r="Q4">
        <f t="shared" ca="1" si="2"/>
        <v>244.06666999999999</v>
      </c>
      <c r="R4">
        <f t="shared" ca="1" si="2"/>
        <v>242.36954</v>
      </c>
      <c r="S4">
        <f t="shared" ca="1" si="2"/>
        <v>242.43790999999999</v>
      </c>
      <c r="T4">
        <f t="shared" ca="1" si="2"/>
        <v>241.8399</v>
      </c>
      <c r="U4">
        <f t="shared" ca="1" si="2"/>
        <v>240.74379999999999</v>
      </c>
      <c r="W4">
        <f ca="1">总!E4</f>
        <v>239.59333000000001</v>
      </c>
      <c r="Y4">
        <f t="shared" ca="1" si="3"/>
        <v>1.1151145150827027E-2</v>
      </c>
      <c r="Z4">
        <f t="shared" ca="1" si="1"/>
        <v>1.1909096133853153E-2</v>
      </c>
      <c r="AA4">
        <f t="shared" ca="1" si="1"/>
        <v>7.8218371104069786E-3</v>
      </c>
      <c r="AB4">
        <f t="shared" ca="1" si="1"/>
        <v>1.4545646992760598E-2</v>
      </c>
      <c r="AC4">
        <f t="shared" ca="1" si="1"/>
        <v>1.4775244369281813E-2</v>
      </c>
      <c r="AD4">
        <f t="shared" ca="1" si="1"/>
        <v>1.8670553141024331E-2</v>
      </c>
      <c r="AE4">
        <f t="shared" ca="1" si="1"/>
        <v>1.1587175653011676E-2</v>
      </c>
      <c r="AF4">
        <f t="shared" ca="1" si="1"/>
        <v>1.187253418114761E-2</v>
      </c>
      <c r="AG4">
        <f t="shared" ca="1" si="1"/>
        <v>9.376596585555997E-3</v>
      </c>
      <c r="AH4">
        <f t="shared" ca="1" si="1"/>
        <v>4.801761384592736E-3</v>
      </c>
      <c r="AJ4">
        <f t="shared" ca="1" si="4"/>
        <v>0.11651159070246192</v>
      </c>
      <c r="AK4" s="9"/>
    </row>
    <row r="5" spans="1:37" x14ac:dyDescent="0.2">
      <c r="A5" t="s">
        <v>108</v>
      </c>
      <c r="B5">
        <v>30</v>
      </c>
      <c r="C5">
        <v>1</v>
      </c>
      <c r="D5">
        <v>156.12666999999999</v>
      </c>
      <c r="E5">
        <v>2.6965300000000001</v>
      </c>
      <c r="F5">
        <v>389</v>
      </c>
      <c r="H5" t="s">
        <v>36</v>
      </c>
      <c r="I5">
        <v>24</v>
      </c>
      <c r="J5">
        <v>1</v>
      </c>
      <c r="L5">
        <f t="shared" ca="1" si="2"/>
        <v>2320.9075499999999</v>
      </c>
      <c r="M5">
        <f t="shared" ca="1" si="0"/>
        <v>2320.9075499999999</v>
      </c>
      <c r="N5">
        <f t="shared" ca="1" si="0"/>
        <v>2320.9075499999999</v>
      </c>
      <c r="O5">
        <f t="shared" ca="1" si="0"/>
        <v>2320.9075499999999</v>
      </c>
      <c r="P5">
        <f t="shared" ca="1" si="0"/>
        <v>2320.9075499999999</v>
      </c>
      <c r="Q5">
        <f t="shared" ca="1" si="0"/>
        <v>2320.9075499999999</v>
      </c>
      <c r="R5">
        <f t="shared" ca="1" si="0"/>
        <v>2320.9075499999999</v>
      </c>
      <c r="S5">
        <f t="shared" ca="1" si="0"/>
        <v>2320.9075499999999</v>
      </c>
      <c r="T5">
        <f t="shared" ca="1" si="0"/>
        <v>2320.9075499999999</v>
      </c>
      <c r="U5">
        <f t="shared" ca="1" si="0"/>
        <v>2320.9075499999999</v>
      </c>
      <c r="W5">
        <f ca="1">总!E5</f>
        <v>2320.9075499999999</v>
      </c>
      <c r="Y5">
        <f t="shared" ca="1" si="3"/>
        <v>0</v>
      </c>
      <c r="Z5">
        <f t="shared" ca="1" si="1"/>
        <v>0</v>
      </c>
      <c r="AA5">
        <f t="shared" ca="1" si="1"/>
        <v>0</v>
      </c>
      <c r="AB5">
        <f t="shared" ca="1" si="1"/>
        <v>0</v>
      </c>
      <c r="AC5">
        <f t="shared" ca="1" si="1"/>
        <v>0</v>
      </c>
      <c r="AD5">
        <f t="shared" ca="1" si="1"/>
        <v>0</v>
      </c>
      <c r="AE5">
        <f t="shared" ca="1" si="1"/>
        <v>0</v>
      </c>
      <c r="AF5">
        <f t="shared" ca="1" si="1"/>
        <v>0</v>
      </c>
      <c r="AG5">
        <f t="shared" ca="1" si="1"/>
        <v>0</v>
      </c>
      <c r="AH5">
        <f t="shared" ca="1" si="1"/>
        <v>0</v>
      </c>
      <c r="AJ5">
        <f t="shared" ca="1" si="4"/>
        <v>0</v>
      </c>
      <c r="AK5" s="9"/>
    </row>
    <row r="6" spans="1:37" x14ac:dyDescent="0.2">
      <c r="A6" t="s">
        <v>108</v>
      </c>
      <c r="B6">
        <v>30</v>
      </c>
      <c r="C6">
        <v>1</v>
      </c>
      <c r="D6">
        <v>156.12666999999999</v>
      </c>
      <c r="E6">
        <v>2.6804399999999999</v>
      </c>
      <c r="F6">
        <v>386</v>
      </c>
      <c r="H6" t="s">
        <v>36</v>
      </c>
      <c r="I6">
        <v>47</v>
      </c>
      <c r="J6">
        <v>1</v>
      </c>
      <c r="L6">
        <f t="shared" ca="1" si="2"/>
        <v>4321.0236500000001</v>
      </c>
      <c r="M6">
        <f t="shared" ca="1" si="0"/>
        <v>4321.0236500000001</v>
      </c>
      <c r="N6">
        <f t="shared" ca="1" si="0"/>
        <v>4321.0236500000001</v>
      </c>
      <c r="O6">
        <f t="shared" ca="1" si="0"/>
        <v>4329.4256800000003</v>
      </c>
      <c r="P6">
        <f t="shared" ca="1" si="0"/>
        <v>4343.8772200000003</v>
      </c>
      <c r="Q6">
        <f t="shared" ca="1" si="0"/>
        <v>4321.0236500000001</v>
      </c>
      <c r="R6">
        <f t="shared" ca="1" si="0"/>
        <v>4339.2059200000003</v>
      </c>
      <c r="S6">
        <f t="shared" ca="1" si="0"/>
        <v>4321.0236500000001</v>
      </c>
      <c r="T6">
        <f t="shared" ca="1" si="0"/>
        <v>4321.0236500000001</v>
      </c>
      <c r="U6">
        <f t="shared" ca="1" si="0"/>
        <v>4321.0236500000001</v>
      </c>
      <c r="W6">
        <f ca="1">总!E6</f>
        <v>4313.60977</v>
      </c>
      <c r="Y6">
        <f t="shared" ca="1" si="3"/>
        <v>1.71871828823312E-3</v>
      </c>
      <c r="Z6">
        <f t="shared" ca="1" si="1"/>
        <v>1.71871828823312E-3</v>
      </c>
      <c r="AA6">
        <f t="shared" ca="1" si="1"/>
        <v>1.71871828823312E-3</v>
      </c>
      <c r="AB6">
        <f t="shared" ca="1" si="1"/>
        <v>3.6665138580674762E-3</v>
      </c>
      <c r="AC6">
        <f t="shared" ca="1" si="1"/>
        <v>7.0167334584834923E-3</v>
      </c>
      <c r="AD6">
        <f t="shared" ca="1" si="1"/>
        <v>1.71871828823312E-3</v>
      </c>
      <c r="AE6">
        <f t="shared" ca="1" si="1"/>
        <v>5.9338121352595849E-3</v>
      </c>
      <c r="AF6">
        <f t="shared" ca="1" si="1"/>
        <v>1.71871828823312E-3</v>
      </c>
      <c r="AG6">
        <f t="shared" ca="1" si="1"/>
        <v>1.71871828823312E-3</v>
      </c>
      <c r="AH6">
        <f t="shared" ca="1" si="1"/>
        <v>1.71871828823312E-3</v>
      </c>
      <c r="AJ6">
        <f t="shared" ca="1" si="4"/>
        <v>2.864808746944239E-2</v>
      </c>
      <c r="AK6" s="9"/>
    </row>
    <row r="7" spans="1:37" x14ac:dyDescent="0.2">
      <c r="A7" t="s">
        <v>108</v>
      </c>
      <c r="B7">
        <v>30</v>
      </c>
      <c r="C7">
        <v>1</v>
      </c>
      <c r="D7">
        <v>156.12666999999999</v>
      </c>
      <c r="E7">
        <v>2.6847599999999998</v>
      </c>
      <c r="F7">
        <v>382</v>
      </c>
      <c r="H7" t="s">
        <v>36</v>
      </c>
      <c r="I7">
        <v>100</v>
      </c>
      <c r="J7">
        <v>1</v>
      </c>
      <c r="L7">
        <f t="shared" ca="1" si="2"/>
        <v>35669.694770000002</v>
      </c>
      <c r="M7">
        <f t="shared" ca="1" si="2"/>
        <v>35468.400659999999</v>
      </c>
      <c r="N7">
        <f t="shared" ca="1" si="2"/>
        <v>35562.85368</v>
      </c>
      <c r="O7">
        <f t="shared" ca="1" si="2"/>
        <v>35661.343359999999</v>
      </c>
      <c r="P7">
        <f t="shared" ca="1" si="2"/>
        <v>35560.275580000001</v>
      </c>
      <c r="Q7">
        <f t="shared" ca="1" si="2"/>
        <v>35669.694770000002</v>
      </c>
      <c r="R7">
        <f t="shared" ca="1" si="2"/>
        <v>35656.315790000001</v>
      </c>
      <c r="S7">
        <f t="shared" ca="1" si="2"/>
        <v>35629.323100000001</v>
      </c>
      <c r="T7">
        <f t="shared" ca="1" si="2"/>
        <v>35442.133549999999</v>
      </c>
      <c r="U7">
        <f t="shared" ca="1" si="2"/>
        <v>35669.694770000002</v>
      </c>
      <c r="W7">
        <f ca="1">总!E7</f>
        <v>35334.484790000002</v>
      </c>
      <c r="Y7">
        <f t="shared" ca="1" si="3"/>
        <v>9.4867657471792901E-3</v>
      </c>
      <c r="Z7">
        <f t="shared" ca="1" si="1"/>
        <v>3.7899482841163871E-3</v>
      </c>
      <c r="AA7">
        <f t="shared" ca="1" si="1"/>
        <v>6.4630598509427964E-3</v>
      </c>
      <c r="AB7">
        <f t="shared" ca="1" si="1"/>
        <v>9.2504127891656941E-3</v>
      </c>
      <c r="AC7">
        <f t="shared" ca="1" si="1"/>
        <v>6.3900971343411259E-3</v>
      </c>
      <c r="AD7">
        <f t="shared" ca="1" si="1"/>
        <v>9.4867657471792901E-3</v>
      </c>
      <c r="AE7">
        <f t="shared" ca="1" si="1"/>
        <v>9.1081277090271761E-3</v>
      </c>
      <c r="AF7">
        <f t="shared" ca="1" si="1"/>
        <v>8.3442085473237528E-3</v>
      </c>
      <c r="AG7">
        <f t="shared" ca="1" si="1"/>
        <v>3.0465637362416566E-3</v>
      </c>
      <c r="AH7">
        <f t="shared" ca="1" si="1"/>
        <v>9.4867657471792901E-3</v>
      </c>
      <c r="AJ7">
        <f t="shared" ca="1" si="4"/>
        <v>7.4852715292696451E-2</v>
      </c>
      <c r="AK7" s="9"/>
    </row>
    <row r="8" spans="1:37" x14ac:dyDescent="0.2">
      <c r="A8" t="s">
        <v>108</v>
      </c>
      <c r="B8">
        <v>30</v>
      </c>
      <c r="C8">
        <v>1</v>
      </c>
      <c r="D8">
        <v>156.12666999999999</v>
      </c>
      <c r="E8">
        <v>2.6807699999999999</v>
      </c>
      <c r="F8">
        <v>390</v>
      </c>
      <c r="H8" t="s">
        <v>1</v>
      </c>
      <c r="I8">
        <v>30</v>
      </c>
      <c r="J8">
        <v>1</v>
      </c>
      <c r="L8">
        <f t="shared" ca="1" si="2"/>
        <v>659.84542999999996</v>
      </c>
      <c r="M8">
        <f t="shared" ca="1" si="0"/>
        <v>660.62148999999999</v>
      </c>
      <c r="N8">
        <f t="shared" ca="1" si="0"/>
        <v>660.62148999999999</v>
      </c>
      <c r="O8">
        <f t="shared" ca="1" si="0"/>
        <v>660.62148999999999</v>
      </c>
      <c r="P8">
        <f t="shared" ref="P8:U10" ca="1" si="5">INDIRECT("D"&amp;1+(ROW(H7)-1)*10+COLUMN(E7)-1)</f>
        <v>660.62148999999999</v>
      </c>
      <c r="Q8">
        <f t="shared" ca="1" si="5"/>
        <v>660.62148999999999</v>
      </c>
      <c r="R8">
        <f t="shared" ca="1" si="5"/>
        <v>659.84542999999996</v>
      </c>
      <c r="S8">
        <f t="shared" ca="1" si="5"/>
        <v>660.62148999999999</v>
      </c>
      <c r="T8">
        <f t="shared" ca="1" si="5"/>
        <v>660.62148999999999</v>
      </c>
      <c r="U8">
        <f t="shared" ca="1" si="5"/>
        <v>660.62148999999999</v>
      </c>
      <c r="W8">
        <f ca="1">总!E8</f>
        <v>659.84542999999996</v>
      </c>
      <c r="Y8">
        <f t="shared" ca="1" si="3"/>
        <v>0</v>
      </c>
      <c r="Z8">
        <f t="shared" ca="1" si="1"/>
        <v>1.1761239295088087E-3</v>
      </c>
      <c r="AA8">
        <f t="shared" ca="1" si="1"/>
        <v>1.1761239295088087E-3</v>
      </c>
      <c r="AB8">
        <f t="shared" ca="1" si="1"/>
        <v>1.1761239295088087E-3</v>
      </c>
      <c r="AC8">
        <f t="shared" ca="1" si="1"/>
        <v>1.1761239295088087E-3</v>
      </c>
      <c r="AD8">
        <f t="shared" ca="1" si="1"/>
        <v>1.1761239295088087E-3</v>
      </c>
      <c r="AE8">
        <f t="shared" ca="1" si="1"/>
        <v>0</v>
      </c>
      <c r="AF8">
        <f t="shared" ca="1" si="1"/>
        <v>1.1761239295088087E-3</v>
      </c>
      <c r="AG8">
        <f t="shared" ca="1" si="1"/>
        <v>1.1761239295088087E-3</v>
      </c>
      <c r="AH8">
        <f t="shared" ca="1" si="1"/>
        <v>1.1761239295088087E-3</v>
      </c>
      <c r="AJ8">
        <f t="shared" ca="1" si="4"/>
        <v>9.4089914360704699E-3</v>
      </c>
      <c r="AK8" s="9"/>
    </row>
    <row r="9" spans="1:37" x14ac:dyDescent="0.2">
      <c r="A9" t="s">
        <v>108</v>
      </c>
      <c r="B9">
        <v>30</v>
      </c>
      <c r="C9">
        <v>1</v>
      </c>
      <c r="D9">
        <v>156.12666999999999</v>
      </c>
      <c r="E9">
        <v>2.6862400000000002</v>
      </c>
      <c r="F9">
        <v>383</v>
      </c>
      <c r="H9" t="s">
        <v>1</v>
      </c>
      <c r="I9">
        <v>50</v>
      </c>
      <c r="J9">
        <v>1</v>
      </c>
      <c r="L9">
        <f t="shared" ca="1" si="2"/>
        <v>1019.53346</v>
      </c>
      <c r="M9">
        <f t="shared" ca="1" si="0"/>
        <v>1017.6839199999999</v>
      </c>
      <c r="N9">
        <f t="shared" ca="1" si="0"/>
        <v>1027.0157400000001</v>
      </c>
      <c r="O9">
        <f t="shared" ca="1" si="0"/>
        <v>1005.84988</v>
      </c>
      <c r="P9">
        <f t="shared" ca="1" si="5"/>
        <v>1027.0157400000001</v>
      </c>
      <c r="Q9">
        <f t="shared" ca="1" si="5"/>
        <v>1027.0157400000001</v>
      </c>
      <c r="R9">
        <f t="shared" ca="1" si="5"/>
        <v>1027.0157400000001</v>
      </c>
      <c r="S9">
        <f t="shared" ca="1" si="5"/>
        <v>1027.0157400000001</v>
      </c>
      <c r="T9">
        <f t="shared" ca="1" si="5"/>
        <v>1008.3045</v>
      </c>
      <c r="U9">
        <f t="shared" ca="1" si="5"/>
        <v>1014.98888</v>
      </c>
      <c r="W9">
        <f ca="1">总!E9</f>
        <v>1003.58074</v>
      </c>
      <c r="Y9">
        <f t="shared" ca="1" si="3"/>
        <v>1.5895801268565594E-2</v>
      </c>
      <c r="Z9">
        <f t="shared" ca="1" si="1"/>
        <v>1.405286036079165E-2</v>
      </c>
      <c r="AA9">
        <f t="shared" ca="1" si="1"/>
        <v>2.3351384762525493E-2</v>
      </c>
      <c r="AB9">
        <f t="shared" ca="1" si="1"/>
        <v>2.2610437900591764E-3</v>
      </c>
      <c r="AC9">
        <f t="shared" ca="1" si="1"/>
        <v>2.3351384762525493E-2</v>
      </c>
      <c r="AD9">
        <f t="shared" ca="1" si="1"/>
        <v>2.3351384762525493E-2</v>
      </c>
      <c r="AE9">
        <f t="shared" ca="1" si="1"/>
        <v>2.3351384762525493E-2</v>
      </c>
      <c r="AF9">
        <f t="shared" ca="1" si="1"/>
        <v>2.3351384762525493E-2</v>
      </c>
      <c r="AG9">
        <f t="shared" ca="1" si="1"/>
        <v>4.7069057941466373E-3</v>
      </c>
      <c r="AH9">
        <f t="shared" ca="1" si="1"/>
        <v>1.1367436166620738E-2</v>
      </c>
      <c r="AJ9">
        <f t="shared" ca="1" si="4"/>
        <v>0.16504097119281125</v>
      </c>
      <c r="AK9" s="9"/>
    </row>
    <row r="10" spans="1:37" x14ac:dyDescent="0.2">
      <c r="A10" t="s">
        <v>108</v>
      </c>
      <c r="B10">
        <v>30</v>
      </c>
      <c r="C10">
        <v>1</v>
      </c>
      <c r="D10">
        <v>156.12666999999999</v>
      </c>
      <c r="E10">
        <v>2.6836600000000002</v>
      </c>
      <c r="F10">
        <v>383</v>
      </c>
      <c r="H10" t="s">
        <v>1</v>
      </c>
      <c r="I10">
        <v>100</v>
      </c>
      <c r="J10">
        <v>1</v>
      </c>
      <c r="L10">
        <f t="shared" ca="1" si="2"/>
        <v>1770.2783199999999</v>
      </c>
      <c r="M10">
        <f t="shared" ca="1" si="2"/>
        <v>1774.48</v>
      </c>
      <c r="N10">
        <f t="shared" ca="1" si="2"/>
        <v>1774.48</v>
      </c>
      <c r="O10">
        <f t="shared" ca="1" si="2"/>
        <v>1762.55333</v>
      </c>
      <c r="P10">
        <f t="shared" ca="1" si="5"/>
        <v>1761.80195</v>
      </c>
      <c r="Q10">
        <f t="shared" ca="1" si="5"/>
        <v>1774.48</v>
      </c>
      <c r="R10">
        <f t="shared" ca="1" si="5"/>
        <v>1774.48</v>
      </c>
      <c r="S10">
        <f t="shared" ca="1" si="5"/>
        <v>1764.5782999999999</v>
      </c>
      <c r="T10">
        <f t="shared" ca="1" si="5"/>
        <v>1774.48</v>
      </c>
      <c r="U10">
        <f t="shared" ca="1" si="5"/>
        <v>1761.67914</v>
      </c>
      <c r="W10">
        <f ca="1">总!E10</f>
        <v>1755.1166700000001</v>
      </c>
      <c r="Y10">
        <f t="shared" ca="1" si="3"/>
        <v>8.6385425306226404E-3</v>
      </c>
      <c r="Z10">
        <f t="shared" ca="1" si="1"/>
        <v>1.1032503041521396E-2</v>
      </c>
      <c r="AA10">
        <f t="shared" ca="1" si="1"/>
        <v>1.1032503041521396E-2</v>
      </c>
      <c r="AB10">
        <f t="shared" ca="1" si="1"/>
        <v>4.2371314267101385E-3</v>
      </c>
      <c r="AC10">
        <f t="shared" ca="1" si="1"/>
        <v>3.8090231346272381E-3</v>
      </c>
      <c r="AD10">
        <f t="shared" ca="1" si="1"/>
        <v>1.1032503041521396E-2</v>
      </c>
      <c r="AE10">
        <f t="shared" ca="1" si="1"/>
        <v>1.1032503041521396E-2</v>
      </c>
      <c r="AF10">
        <f t="shared" ca="1" si="1"/>
        <v>5.3908837866600548E-3</v>
      </c>
      <c r="AG10">
        <f t="shared" ca="1" si="1"/>
        <v>1.1032503041521396E-2</v>
      </c>
      <c r="AH10">
        <f t="shared" ca="1" si="1"/>
        <v>3.7390505783298431E-3</v>
      </c>
      <c r="AJ10">
        <f t="shared" ca="1" si="4"/>
        <v>8.0977146664556909E-2</v>
      </c>
      <c r="AK10" s="9"/>
    </row>
    <row r="11" spans="1:37" x14ac:dyDescent="0.2">
      <c r="A11" t="s">
        <v>108</v>
      </c>
      <c r="B11">
        <v>50</v>
      </c>
      <c r="C11">
        <v>1</v>
      </c>
      <c r="D11">
        <v>183.51333</v>
      </c>
      <c r="E11">
        <v>7.3949299999999996</v>
      </c>
      <c r="F11">
        <v>348</v>
      </c>
      <c r="H11" t="s">
        <v>0</v>
      </c>
      <c r="I11">
        <v>25</v>
      </c>
      <c r="J11">
        <v>1</v>
      </c>
      <c r="L11">
        <f t="shared" ca="1" si="2"/>
        <v>28.65213</v>
      </c>
      <c r="M11">
        <f t="shared" ca="1" si="0"/>
        <v>28.65213</v>
      </c>
      <c r="N11">
        <f t="shared" ca="1" si="0"/>
        <v>28.65213</v>
      </c>
      <c r="O11">
        <f t="shared" ca="1" si="0"/>
        <v>28.65213</v>
      </c>
      <c r="P11">
        <f t="shared" ca="1" si="0"/>
        <v>28.65213</v>
      </c>
      <c r="Q11">
        <f t="shared" ca="1" si="0"/>
        <v>28.65213</v>
      </c>
      <c r="R11">
        <f t="shared" ca="1" si="0"/>
        <v>28.65213</v>
      </c>
      <c r="S11">
        <f t="shared" ca="1" si="0"/>
        <v>28.65213</v>
      </c>
      <c r="T11">
        <f t="shared" ca="1" si="0"/>
        <v>28.65213</v>
      </c>
      <c r="U11">
        <f t="shared" ca="1" si="0"/>
        <v>28.65213</v>
      </c>
      <c r="W11">
        <f ca="1">总!E11</f>
        <v>28.65213</v>
      </c>
      <c r="Y11">
        <f t="shared" ca="1" si="3"/>
        <v>0</v>
      </c>
      <c r="Z11">
        <f t="shared" ca="1" si="1"/>
        <v>0</v>
      </c>
      <c r="AA11">
        <f t="shared" ca="1" si="1"/>
        <v>0</v>
      </c>
      <c r="AB11">
        <f t="shared" ca="1" si="1"/>
        <v>0</v>
      </c>
      <c r="AC11">
        <f t="shared" ca="1" si="1"/>
        <v>0</v>
      </c>
      <c r="AD11">
        <f t="shared" ca="1" si="1"/>
        <v>0</v>
      </c>
      <c r="AE11">
        <f t="shared" ca="1" si="1"/>
        <v>0</v>
      </c>
      <c r="AF11">
        <f t="shared" ca="1" si="1"/>
        <v>0</v>
      </c>
      <c r="AG11">
        <f t="shared" ca="1" si="1"/>
        <v>0</v>
      </c>
      <c r="AH11">
        <f t="shared" ca="1" si="1"/>
        <v>0</v>
      </c>
      <c r="AJ11">
        <f t="shared" ca="1" si="4"/>
        <v>0</v>
      </c>
      <c r="AK11" s="9"/>
    </row>
    <row r="12" spans="1:37" x14ac:dyDescent="0.2">
      <c r="A12" t="s">
        <v>108</v>
      </c>
      <c r="B12">
        <v>50</v>
      </c>
      <c r="C12">
        <v>1</v>
      </c>
      <c r="D12">
        <v>180.25</v>
      </c>
      <c r="E12">
        <v>7.3992899999999997</v>
      </c>
      <c r="F12">
        <v>356</v>
      </c>
      <c r="H12" t="s">
        <v>0</v>
      </c>
      <c r="I12">
        <v>50</v>
      </c>
      <c r="J12">
        <v>1</v>
      </c>
      <c r="L12">
        <f t="shared" ca="1" si="2"/>
        <v>57.917070000000002</v>
      </c>
      <c r="M12">
        <f t="shared" ca="1" si="0"/>
        <v>57.917070000000002</v>
      </c>
      <c r="N12">
        <f t="shared" ca="1" si="0"/>
        <v>57.917070000000002</v>
      </c>
      <c r="O12">
        <f t="shared" ca="1" si="0"/>
        <v>57.917070000000002</v>
      </c>
      <c r="P12">
        <f t="shared" ca="1" si="0"/>
        <v>57.917070000000002</v>
      </c>
      <c r="Q12">
        <f t="shared" ca="1" si="0"/>
        <v>57.917070000000002</v>
      </c>
      <c r="R12">
        <f t="shared" ca="1" si="0"/>
        <v>57.917070000000002</v>
      </c>
      <c r="S12">
        <f t="shared" ca="1" si="0"/>
        <v>57.917070000000002</v>
      </c>
      <c r="T12">
        <f t="shared" ca="1" si="0"/>
        <v>57.917070000000002</v>
      </c>
      <c r="U12">
        <f t="shared" ca="1" si="0"/>
        <v>57.917070000000002</v>
      </c>
      <c r="W12">
        <f ca="1">总!E12</f>
        <v>57.917070000000002</v>
      </c>
      <c r="Y12">
        <f t="shared" ca="1" si="3"/>
        <v>0</v>
      </c>
      <c r="Z12">
        <f t="shared" ca="1" si="1"/>
        <v>0</v>
      </c>
      <c r="AA12">
        <f t="shared" ca="1" si="1"/>
        <v>0</v>
      </c>
      <c r="AB12">
        <f t="shared" ca="1" si="1"/>
        <v>0</v>
      </c>
      <c r="AC12">
        <f t="shared" ca="1" si="1"/>
        <v>0</v>
      </c>
      <c r="AD12">
        <f t="shared" ca="1" si="1"/>
        <v>0</v>
      </c>
      <c r="AE12">
        <f t="shared" ca="1" si="1"/>
        <v>0</v>
      </c>
      <c r="AF12">
        <f t="shared" ca="1" si="1"/>
        <v>0</v>
      </c>
      <c r="AG12">
        <f t="shared" ca="1" si="1"/>
        <v>0</v>
      </c>
      <c r="AH12">
        <f t="shared" ca="1" si="1"/>
        <v>0</v>
      </c>
      <c r="AJ12">
        <f t="shared" ca="1" si="4"/>
        <v>0</v>
      </c>
      <c r="AK12" s="9"/>
    </row>
    <row r="13" spans="1:37" x14ac:dyDescent="0.2">
      <c r="A13" t="s">
        <v>108</v>
      </c>
      <c r="B13">
        <v>50</v>
      </c>
      <c r="C13">
        <v>1</v>
      </c>
      <c r="D13">
        <v>183.44103999999999</v>
      </c>
      <c r="E13">
        <v>7.3530100000000003</v>
      </c>
      <c r="F13">
        <v>352</v>
      </c>
      <c r="H13" t="s">
        <v>0</v>
      </c>
      <c r="I13">
        <v>100</v>
      </c>
      <c r="J13">
        <v>1</v>
      </c>
      <c r="L13">
        <f t="shared" ca="1" si="2"/>
        <v>104.25024999999999</v>
      </c>
      <c r="M13">
        <f t="shared" ca="1" si="2"/>
        <v>104.28691999999999</v>
      </c>
      <c r="N13">
        <f t="shared" ca="1" si="2"/>
        <v>104.28359</v>
      </c>
      <c r="O13">
        <f t="shared" ca="1" si="2"/>
        <v>104.22095</v>
      </c>
      <c r="P13">
        <f t="shared" ca="1" si="2"/>
        <v>104.18761000000001</v>
      </c>
      <c r="Q13">
        <f t="shared" ca="1" si="2"/>
        <v>104.24552</v>
      </c>
      <c r="R13">
        <f t="shared" ca="1" si="2"/>
        <v>104.30359</v>
      </c>
      <c r="S13">
        <f t="shared" ca="1" si="2"/>
        <v>104.21760999999999</v>
      </c>
      <c r="T13">
        <f t="shared" ca="1" si="2"/>
        <v>104.24095</v>
      </c>
      <c r="U13">
        <f t="shared" ca="1" si="2"/>
        <v>104.22845</v>
      </c>
      <c r="W13">
        <f ca="1">总!E13</f>
        <v>104.10428</v>
      </c>
      <c r="Y13">
        <f t="shared" ca="1" si="3"/>
        <v>1.4021517655181061E-3</v>
      </c>
      <c r="Z13">
        <f t="shared" ca="1" si="1"/>
        <v>1.7543947280552936E-3</v>
      </c>
      <c r="AA13">
        <f t="shared" ca="1" si="1"/>
        <v>1.7224075705629103E-3</v>
      </c>
      <c r="AB13">
        <f t="shared" ca="1" si="1"/>
        <v>1.1207032025964654E-3</v>
      </c>
      <c r="AC13">
        <f t="shared" ca="1" si="1"/>
        <v>8.0044739755179783E-4</v>
      </c>
      <c r="AD13">
        <f t="shared" ca="1" si="1"/>
        <v>1.3567165538246482E-3</v>
      </c>
      <c r="AE13">
        <f t="shared" ca="1" si="1"/>
        <v>1.9145226305776956E-3</v>
      </c>
      <c r="AF13">
        <f t="shared" ca="1" si="1"/>
        <v>1.0886199875739077E-3</v>
      </c>
      <c r="AG13">
        <f t="shared" ca="1" si="1"/>
        <v>1.3128182626112508E-3</v>
      </c>
      <c r="AH13">
        <f t="shared" ca="1" si="1"/>
        <v>1.1927463501019587E-3</v>
      </c>
      <c r="AJ13">
        <f t="shared" ca="1" si="4"/>
        <v>1.3665528448974035E-2</v>
      </c>
      <c r="AK13" s="9"/>
    </row>
    <row r="14" spans="1:37" x14ac:dyDescent="0.2">
      <c r="A14" t="s">
        <v>108</v>
      </c>
      <c r="B14">
        <v>50</v>
      </c>
      <c r="C14">
        <v>1</v>
      </c>
      <c r="D14">
        <v>180.20670999999999</v>
      </c>
      <c r="E14">
        <v>7.3831899999999999</v>
      </c>
      <c r="F14">
        <v>362</v>
      </c>
      <c r="AK14" s="9"/>
    </row>
    <row r="15" spans="1:37" x14ac:dyDescent="0.2">
      <c r="A15" t="s">
        <v>108</v>
      </c>
      <c r="B15">
        <v>50</v>
      </c>
      <c r="C15">
        <v>1</v>
      </c>
      <c r="D15">
        <v>183.44103999999999</v>
      </c>
      <c r="E15">
        <v>7.3600099999999999</v>
      </c>
      <c r="F15">
        <v>349</v>
      </c>
      <c r="AK15" s="9"/>
    </row>
    <row r="16" spans="1:37" x14ac:dyDescent="0.2">
      <c r="A16" t="s">
        <v>108</v>
      </c>
      <c r="B16">
        <v>50</v>
      </c>
      <c r="C16">
        <v>1</v>
      </c>
      <c r="D16">
        <v>181.71666999999999</v>
      </c>
      <c r="E16">
        <v>7.36721</v>
      </c>
      <c r="F16">
        <v>354</v>
      </c>
      <c r="AK16" s="9"/>
    </row>
    <row r="17" spans="1:37" x14ac:dyDescent="0.2">
      <c r="A17" t="s">
        <v>108</v>
      </c>
      <c r="B17">
        <v>50</v>
      </c>
      <c r="C17">
        <v>1</v>
      </c>
      <c r="D17">
        <v>182.34583000000001</v>
      </c>
      <c r="E17">
        <v>7.3569800000000001</v>
      </c>
      <c r="F17">
        <v>353</v>
      </c>
      <c r="AK17" s="9"/>
    </row>
    <row r="18" spans="1:37" x14ac:dyDescent="0.2">
      <c r="A18" t="s">
        <v>108</v>
      </c>
      <c r="B18">
        <v>50</v>
      </c>
      <c r="C18">
        <v>1</v>
      </c>
      <c r="D18">
        <v>181.93666999999999</v>
      </c>
      <c r="E18">
        <v>7.3539300000000001</v>
      </c>
      <c r="F18">
        <v>350</v>
      </c>
      <c r="AK18" s="9"/>
    </row>
    <row r="19" spans="1:37" x14ac:dyDescent="0.2">
      <c r="A19" t="s">
        <v>108</v>
      </c>
      <c r="B19">
        <v>50</v>
      </c>
      <c r="C19">
        <v>1</v>
      </c>
      <c r="D19">
        <v>181.93484000000001</v>
      </c>
      <c r="E19">
        <v>7.3507899999999999</v>
      </c>
      <c r="F19">
        <v>349</v>
      </c>
      <c r="AK19" s="9"/>
    </row>
    <row r="20" spans="1:37" x14ac:dyDescent="0.2">
      <c r="A20" t="s">
        <v>108</v>
      </c>
      <c r="B20">
        <v>50</v>
      </c>
      <c r="C20">
        <v>1</v>
      </c>
      <c r="D20">
        <v>181.5967</v>
      </c>
      <c r="E20">
        <v>7.3712299999999997</v>
      </c>
      <c r="F20">
        <v>347</v>
      </c>
      <c r="AK20" s="9"/>
    </row>
    <row r="21" spans="1:37" x14ac:dyDescent="0.2">
      <c r="A21" t="s">
        <v>108</v>
      </c>
      <c r="B21">
        <v>100</v>
      </c>
      <c r="C21">
        <v>1</v>
      </c>
      <c r="D21">
        <v>242.26507000000001</v>
      </c>
      <c r="E21">
        <v>21.290980000000001</v>
      </c>
      <c r="F21">
        <v>232</v>
      </c>
      <c r="AK21" s="9"/>
    </row>
    <row r="22" spans="1:37" x14ac:dyDescent="0.2">
      <c r="A22" t="s">
        <v>108</v>
      </c>
      <c r="B22">
        <v>100</v>
      </c>
      <c r="C22">
        <v>1</v>
      </c>
      <c r="D22">
        <v>242.44667000000001</v>
      </c>
      <c r="E22">
        <v>21.234179999999999</v>
      </c>
      <c r="F22">
        <v>231</v>
      </c>
      <c r="AK22" s="9"/>
    </row>
    <row r="23" spans="1:37" x14ac:dyDescent="0.2">
      <c r="A23" t="s">
        <v>108</v>
      </c>
      <c r="B23">
        <v>100</v>
      </c>
      <c r="C23">
        <v>1</v>
      </c>
      <c r="D23">
        <v>241.46738999999999</v>
      </c>
      <c r="E23">
        <v>21.283639999999998</v>
      </c>
      <c r="F23">
        <v>232</v>
      </c>
      <c r="AK23" s="9"/>
    </row>
    <row r="24" spans="1:37" x14ac:dyDescent="0.2">
      <c r="A24" t="s">
        <v>108</v>
      </c>
      <c r="B24">
        <v>100</v>
      </c>
      <c r="C24">
        <v>1</v>
      </c>
      <c r="D24">
        <v>243.07837000000001</v>
      </c>
      <c r="E24">
        <v>21.235309999999998</v>
      </c>
      <c r="F24">
        <v>225</v>
      </c>
      <c r="AK24" s="9"/>
    </row>
    <row r="25" spans="1:37" x14ac:dyDescent="0.2">
      <c r="A25" t="s">
        <v>108</v>
      </c>
      <c r="B25">
        <v>100</v>
      </c>
      <c r="C25">
        <v>1</v>
      </c>
      <c r="D25">
        <v>243.13337999999999</v>
      </c>
      <c r="E25">
        <v>21.2774</v>
      </c>
      <c r="F25">
        <v>227</v>
      </c>
      <c r="AK25" s="9"/>
    </row>
    <row r="26" spans="1:37" x14ac:dyDescent="0.2">
      <c r="A26" t="s">
        <v>108</v>
      </c>
      <c r="B26">
        <v>100</v>
      </c>
      <c r="C26">
        <v>1</v>
      </c>
      <c r="D26">
        <v>244.06666999999999</v>
      </c>
      <c r="E26">
        <v>21.310379999999999</v>
      </c>
      <c r="F26">
        <v>229</v>
      </c>
      <c r="AK26" s="9"/>
    </row>
    <row r="27" spans="1:37" x14ac:dyDescent="0.2">
      <c r="A27" t="s">
        <v>108</v>
      </c>
      <c r="B27">
        <v>100</v>
      </c>
      <c r="C27">
        <v>1</v>
      </c>
      <c r="D27">
        <v>242.36954</v>
      </c>
      <c r="E27">
        <v>21.20898</v>
      </c>
      <c r="F27">
        <v>224</v>
      </c>
      <c r="AK27" s="9"/>
    </row>
    <row r="28" spans="1:37" x14ac:dyDescent="0.2">
      <c r="A28" t="s">
        <v>108</v>
      </c>
      <c r="B28">
        <v>100</v>
      </c>
      <c r="C28">
        <v>1</v>
      </c>
      <c r="D28">
        <v>242.43790999999999</v>
      </c>
      <c r="E28">
        <v>21.287569999999999</v>
      </c>
      <c r="F28">
        <v>228</v>
      </c>
      <c r="AK28" s="9"/>
    </row>
    <row r="29" spans="1:37" x14ac:dyDescent="0.2">
      <c r="A29" t="s">
        <v>108</v>
      </c>
      <c r="B29">
        <v>100</v>
      </c>
      <c r="C29">
        <v>1</v>
      </c>
      <c r="D29">
        <v>241.8399</v>
      </c>
      <c r="E29">
        <v>21.208970000000001</v>
      </c>
      <c r="F29">
        <v>238</v>
      </c>
    </row>
    <row r="30" spans="1:37" x14ac:dyDescent="0.2">
      <c r="A30" t="s">
        <v>108</v>
      </c>
      <c r="B30">
        <v>100</v>
      </c>
      <c r="C30">
        <v>1</v>
      </c>
      <c r="D30">
        <v>240.74379999999999</v>
      </c>
      <c r="E30">
        <v>21.253229999999999</v>
      </c>
      <c r="F30">
        <v>229</v>
      </c>
    </row>
    <row r="31" spans="1:37" x14ac:dyDescent="0.2">
      <c r="A31" t="s">
        <v>36</v>
      </c>
      <c r="B31">
        <v>24</v>
      </c>
      <c r="C31">
        <v>1</v>
      </c>
      <c r="D31">
        <v>2320.9075499999999</v>
      </c>
      <c r="E31">
        <v>2.03104</v>
      </c>
      <c r="F31">
        <v>500</v>
      </c>
    </row>
    <row r="32" spans="1:37" x14ac:dyDescent="0.2">
      <c r="A32" t="s">
        <v>36</v>
      </c>
      <c r="B32">
        <v>24</v>
      </c>
      <c r="C32">
        <v>1</v>
      </c>
      <c r="D32">
        <v>2320.9075499999999</v>
      </c>
      <c r="E32">
        <v>2.03281</v>
      </c>
      <c r="F32">
        <v>500</v>
      </c>
    </row>
    <row r="33" spans="1:6" x14ac:dyDescent="0.2">
      <c r="A33" t="s">
        <v>36</v>
      </c>
      <c r="B33">
        <v>24</v>
      </c>
      <c r="C33">
        <v>1</v>
      </c>
      <c r="D33">
        <v>2320.9075499999999</v>
      </c>
      <c r="E33">
        <v>2.03742</v>
      </c>
      <c r="F33">
        <v>486</v>
      </c>
    </row>
    <row r="34" spans="1:6" x14ac:dyDescent="0.2">
      <c r="A34" t="s">
        <v>36</v>
      </c>
      <c r="B34">
        <v>24</v>
      </c>
      <c r="C34">
        <v>1</v>
      </c>
      <c r="D34">
        <v>2320.9075499999999</v>
      </c>
      <c r="E34">
        <v>2.0296799999999999</v>
      </c>
      <c r="F34">
        <v>502</v>
      </c>
    </row>
    <row r="35" spans="1:6" x14ac:dyDescent="0.2">
      <c r="A35" t="s">
        <v>36</v>
      </c>
      <c r="B35">
        <v>24</v>
      </c>
      <c r="C35">
        <v>1</v>
      </c>
      <c r="D35">
        <v>2320.9075499999999</v>
      </c>
      <c r="E35">
        <v>2.03288</v>
      </c>
      <c r="F35">
        <v>504</v>
      </c>
    </row>
    <row r="36" spans="1:6" x14ac:dyDescent="0.2">
      <c r="A36" t="s">
        <v>36</v>
      </c>
      <c r="B36">
        <v>24</v>
      </c>
      <c r="C36">
        <v>1</v>
      </c>
      <c r="D36">
        <v>2320.9075499999999</v>
      </c>
      <c r="E36">
        <v>2.0310000000000001</v>
      </c>
      <c r="F36">
        <v>501</v>
      </c>
    </row>
    <row r="37" spans="1:6" x14ac:dyDescent="0.2">
      <c r="A37" t="s">
        <v>36</v>
      </c>
      <c r="B37">
        <v>24</v>
      </c>
      <c r="C37">
        <v>1</v>
      </c>
      <c r="D37">
        <v>2320.9075499999999</v>
      </c>
      <c r="E37">
        <v>2.0295000000000001</v>
      </c>
      <c r="F37">
        <v>503</v>
      </c>
    </row>
    <row r="38" spans="1:6" x14ac:dyDescent="0.2">
      <c r="A38" t="s">
        <v>36</v>
      </c>
      <c r="B38">
        <v>24</v>
      </c>
      <c r="C38">
        <v>1</v>
      </c>
      <c r="D38">
        <v>2320.9075499999999</v>
      </c>
      <c r="E38">
        <v>2.0285600000000001</v>
      </c>
      <c r="F38">
        <v>503</v>
      </c>
    </row>
    <row r="39" spans="1:6" x14ac:dyDescent="0.2">
      <c r="A39" t="s">
        <v>36</v>
      </c>
      <c r="B39">
        <v>24</v>
      </c>
      <c r="C39">
        <v>1</v>
      </c>
      <c r="D39">
        <v>2320.9075499999999</v>
      </c>
      <c r="E39">
        <v>2.0430999999999999</v>
      </c>
      <c r="F39">
        <v>499</v>
      </c>
    </row>
    <row r="40" spans="1:6" x14ac:dyDescent="0.2">
      <c r="A40" t="s">
        <v>36</v>
      </c>
      <c r="B40">
        <v>24</v>
      </c>
      <c r="C40">
        <v>1</v>
      </c>
      <c r="D40">
        <v>2320.9075499999999</v>
      </c>
      <c r="E40">
        <v>2.0345900000000001</v>
      </c>
      <c r="F40">
        <v>500</v>
      </c>
    </row>
    <row r="41" spans="1:6" x14ac:dyDescent="0.2">
      <c r="A41" t="s">
        <v>36</v>
      </c>
      <c r="B41">
        <v>47</v>
      </c>
      <c r="C41">
        <v>1</v>
      </c>
      <c r="D41">
        <v>4321.0236500000001</v>
      </c>
      <c r="E41">
        <v>7.28329</v>
      </c>
      <c r="F41">
        <v>479</v>
      </c>
    </row>
    <row r="42" spans="1:6" x14ac:dyDescent="0.2">
      <c r="A42" t="s">
        <v>36</v>
      </c>
      <c r="B42">
        <v>47</v>
      </c>
      <c r="C42">
        <v>1</v>
      </c>
      <c r="D42">
        <v>4321.0236500000001</v>
      </c>
      <c r="E42">
        <v>7.3012800000000002</v>
      </c>
      <c r="F42">
        <v>484</v>
      </c>
    </row>
    <row r="43" spans="1:6" x14ac:dyDescent="0.2">
      <c r="A43" t="s">
        <v>36</v>
      </c>
      <c r="B43">
        <v>47</v>
      </c>
      <c r="C43">
        <v>1</v>
      </c>
      <c r="D43">
        <v>4321.0236500000001</v>
      </c>
      <c r="E43">
        <v>7.2749899999999998</v>
      </c>
      <c r="F43">
        <v>470</v>
      </c>
    </row>
    <row r="44" spans="1:6" x14ac:dyDescent="0.2">
      <c r="A44" t="s">
        <v>36</v>
      </c>
      <c r="B44">
        <v>47</v>
      </c>
      <c r="C44">
        <v>1</v>
      </c>
      <c r="D44">
        <v>4329.4256800000003</v>
      </c>
      <c r="E44">
        <v>7.2963699999999996</v>
      </c>
      <c r="F44">
        <v>464</v>
      </c>
    </row>
    <row r="45" spans="1:6" x14ac:dyDescent="0.2">
      <c r="A45" t="s">
        <v>36</v>
      </c>
      <c r="B45">
        <v>47</v>
      </c>
      <c r="C45">
        <v>1</v>
      </c>
      <c r="D45">
        <v>4343.8772200000003</v>
      </c>
      <c r="E45">
        <v>7.2790900000000001</v>
      </c>
      <c r="F45">
        <v>488</v>
      </c>
    </row>
    <row r="46" spans="1:6" x14ac:dyDescent="0.2">
      <c r="A46" t="s">
        <v>36</v>
      </c>
      <c r="B46">
        <v>47</v>
      </c>
      <c r="C46">
        <v>1</v>
      </c>
      <c r="D46">
        <v>4321.0236500000001</v>
      </c>
      <c r="E46">
        <v>7.3109700000000002</v>
      </c>
      <c r="F46">
        <v>468</v>
      </c>
    </row>
    <row r="47" spans="1:6" x14ac:dyDescent="0.2">
      <c r="A47" t="s">
        <v>36</v>
      </c>
      <c r="B47">
        <v>47</v>
      </c>
      <c r="C47">
        <v>1</v>
      </c>
      <c r="D47">
        <v>4339.2059200000003</v>
      </c>
      <c r="E47">
        <v>7.2939400000000001</v>
      </c>
      <c r="F47">
        <v>482</v>
      </c>
    </row>
    <row r="48" spans="1:6" x14ac:dyDescent="0.2">
      <c r="A48" t="s">
        <v>36</v>
      </c>
      <c r="B48">
        <v>47</v>
      </c>
      <c r="C48">
        <v>1</v>
      </c>
      <c r="D48">
        <v>4321.0236500000001</v>
      </c>
      <c r="E48">
        <v>7.2846500000000001</v>
      </c>
      <c r="F48">
        <v>463</v>
      </c>
    </row>
    <row r="49" spans="1:6" x14ac:dyDescent="0.2">
      <c r="A49" t="s">
        <v>36</v>
      </c>
      <c r="B49">
        <v>47</v>
      </c>
      <c r="C49">
        <v>1</v>
      </c>
      <c r="D49">
        <v>4321.0236500000001</v>
      </c>
      <c r="E49">
        <v>7.2802699999999998</v>
      </c>
      <c r="F49">
        <v>461</v>
      </c>
    </row>
    <row r="50" spans="1:6" x14ac:dyDescent="0.2">
      <c r="A50" t="s">
        <v>36</v>
      </c>
      <c r="B50">
        <v>47</v>
      </c>
      <c r="C50">
        <v>1</v>
      </c>
      <c r="D50">
        <v>4321.0236500000001</v>
      </c>
      <c r="E50">
        <v>7.2983399999999996</v>
      </c>
      <c r="F50">
        <v>479</v>
      </c>
    </row>
    <row r="51" spans="1:6" x14ac:dyDescent="0.2">
      <c r="A51" t="s">
        <v>36</v>
      </c>
      <c r="B51">
        <v>100</v>
      </c>
      <c r="C51">
        <v>1</v>
      </c>
      <c r="D51">
        <v>35669.694770000002</v>
      </c>
      <c r="E51">
        <v>34.011740000000003</v>
      </c>
      <c r="F51">
        <v>409</v>
      </c>
    </row>
    <row r="52" spans="1:6" x14ac:dyDescent="0.2">
      <c r="A52" t="s">
        <v>36</v>
      </c>
      <c r="B52">
        <v>100</v>
      </c>
      <c r="C52">
        <v>1</v>
      </c>
      <c r="D52">
        <v>35468.400659999999</v>
      </c>
      <c r="E52">
        <v>34.012549999999997</v>
      </c>
      <c r="F52">
        <v>403</v>
      </c>
    </row>
    <row r="53" spans="1:6" x14ac:dyDescent="0.2">
      <c r="A53" t="s">
        <v>36</v>
      </c>
      <c r="B53">
        <v>100</v>
      </c>
      <c r="C53">
        <v>1</v>
      </c>
      <c r="D53">
        <v>35562.85368</v>
      </c>
      <c r="E53">
        <v>33.923549999999999</v>
      </c>
      <c r="F53">
        <v>401</v>
      </c>
    </row>
    <row r="54" spans="1:6" x14ac:dyDescent="0.2">
      <c r="A54" t="s">
        <v>36</v>
      </c>
      <c r="B54">
        <v>100</v>
      </c>
      <c r="C54">
        <v>1</v>
      </c>
      <c r="D54">
        <v>35661.343359999999</v>
      </c>
      <c r="E54">
        <v>33.91892</v>
      </c>
      <c r="F54">
        <v>410</v>
      </c>
    </row>
    <row r="55" spans="1:6" x14ac:dyDescent="0.2">
      <c r="A55" t="s">
        <v>36</v>
      </c>
      <c r="B55">
        <v>100</v>
      </c>
      <c r="C55">
        <v>1</v>
      </c>
      <c r="D55">
        <v>35560.275580000001</v>
      </c>
      <c r="E55">
        <v>34.005029999999998</v>
      </c>
      <c r="F55">
        <v>408</v>
      </c>
    </row>
    <row r="56" spans="1:6" x14ac:dyDescent="0.2">
      <c r="A56" t="s">
        <v>36</v>
      </c>
      <c r="B56">
        <v>100</v>
      </c>
      <c r="C56">
        <v>1</v>
      </c>
      <c r="D56">
        <v>35669.694770000002</v>
      </c>
      <c r="E56">
        <v>33.923909999999999</v>
      </c>
      <c r="F56">
        <v>407</v>
      </c>
    </row>
    <row r="57" spans="1:6" x14ac:dyDescent="0.2">
      <c r="A57" t="s">
        <v>36</v>
      </c>
      <c r="B57">
        <v>100</v>
      </c>
      <c r="C57">
        <v>1</v>
      </c>
      <c r="D57">
        <v>35656.315790000001</v>
      </c>
      <c r="E57">
        <v>33.920699999999997</v>
      </c>
      <c r="F57">
        <v>402</v>
      </c>
    </row>
    <row r="58" spans="1:6" x14ac:dyDescent="0.2">
      <c r="A58" t="s">
        <v>36</v>
      </c>
      <c r="B58">
        <v>100</v>
      </c>
      <c r="C58">
        <v>1</v>
      </c>
      <c r="D58">
        <v>35629.323100000001</v>
      </c>
      <c r="E58">
        <v>34.004559999999998</v>
      </c>
      <c r="F58">
        <v>401</v>
      </c>
    </row>
    <row r="59" spans="1:6" x14ac:dyDescent="0.2">
      <c r="A59" t="s">
        <v>36</v>
      </c>
      <c r="B59">
        <v>100</v>
      </c>
      <c r="C59">
        <v>1</v>
      </c>
      <c r="D59">
        <v>35442.133549999999</v>
      </c>
      <c r="E59">
        <v>33.91384</v>
      </c>
      <c r="F59">
        <v>418</v>
      </c>
    </row>
    <row r="60" spans="1:6" x14ac:dyDescent="0.2">
      <c r="A60" t="s">
        <v>36</v>
      </c>
      <c r="B60">
        <v>100</v>
      </c>
      <c r="C60">
        <v>1</v>
      </c>
      <c r="D60">
        <v>35669.694770000002</v>
      </c>
      <c r="E60">
        <v>33.978700000000003</v>
      </c>
      <c r="F60">
        <v>411</v>
      </c>
    </row>
    <row r="61" spans="1:6" x14ac:dyDescent="0.2">
      <c r="A61" t="s">
        <v>1</v>
      </c>
      <c r="B61">
        <v>30</v>
      </c>
      <c r="C61">
        <v>1</v>
      </c>
      <c r="D61">
        <v>659.84542999999996</v>
      </c>
      <c r="E61">
        <v>2.9109500000000001</v>
      </c>
      <c r="F61">
        <v>458</v>
      </c>
    </row>
    <row r="62" spans="1:6" x14ac:dyDescent="0.2">
      <c r="A62" t="s">
        <v>1</v>
      </c>
      <c r="B62">
        <v>30</v>
      </c>
      <c r="C62">
        <v>1</v>
      </c>
      <c r="D62">
        <v>660.62148999999999</v>
      </c>
      <c r="E62">
        <v>2.9148399999999999</v>
      </c>
      <c r="F62">
        <v>460</v>
      </c>
    </row>
    <row r="63" spans="1:6" x14ac:dyDescent="0.2">
      <c r="A63" t="s">
        <v>1</v>
      </c>
      <c r="B63">
        <v>30</v>
      </c>
      <c r="C63">
        <v>1</v>
      </c>
      <c r="D63">
        <v>660.62148999999999</v>
      </c>
      <c r="E63">
        <v>2.9092899999999999</v>
      </c>
      <c r="F63">
        <v>459</v>
      </c>
    </row>
    <row r="64" spans="1:6" x14ac:dyDescent="0.2">
      <c r="A64" t="s">
        <v>1</v>
      </c>
      <c r="B64">
        <v>30</v>
      </c>
      <c r="C64">
        <v>1</v>
      </c>
      <c r="D64">
        <v>660.62148999999999</v>
      </c>
      <c r="E64">
        <v>2.9057900000000001</v>
      </c>
      <c r="F64">
        <v>458</v>
      </c>
    </row>
    <row r="65" spans="1:6" x14ac:dyDescent="0.2">
      <c r="A65" t="s">
        <v>1</v>
      </c>
      <c r="B65">
        <v>30</v>
      </c>
      <c r="C65">
        <v>1</v>
      </c>
      <c r="D65">
        <v>660.62148999999999</v>
      </c>
      <c r="E65">
        <v>2.9124300000000001</v>
      </c>
      <c r="F65">
        <v>462</v>
      </c>
    </row>
    <row r="66" spans="1:6" x14ac:dyDescent="0.2">
      <c r="A66" t="s">
        <v>1</v>
      </c>
      <c r="B66">
        <v>30</v>
      </c>
      <c r="C66">
        <v>1</v>
      </c>
      <c r="D66">
        <v>660.62148999999999</v>
      </c>
      <c r="E66">
        <v>2.90768</v>
      </c>
      <c r="F66">
        <v>461</v>
      </c>
    </row>
    <row r="67" spans="1:6" x14ac:dyDescent="0.2">
      <c r="A67" t="s">
        <v>1</v>
      </c>
      <c r="B67">
        <v>30</v>
      </c>
      <c r="C67">
        <v>1</v>
      </c>
      <c r="D67">
        <v>659.84542999999996</v>
      </c>
      <c r="E67">
        <v>2.9188700000000001</v>
      </c>
      <c r="F67">
        <v>458</v>
      </c>
    </row>
    <row r="68" spans="1:6" x14ac:dyDescent="0.2">
      <c r="A68" t="s">
        <v>1</v>
      </c>
      <c r="B68">
        <v>30</v>
      </c>
      <c r="C68">
        <v>1</v>
      </c>
      <c r="D68">
        <v>660.62148999999999</v>
      </c>
      <c r="E68">
        <v>2.9045100000000001</v>
      </c>
      <c r="F68">
        <v>464</v>
      </c>
    </row>
    <row r="69" spans="1:6" x14ac:dyDescent="0.2">
      <c r="A69" t="s">
        <v>1</v>
      </c>
      <c r="B69">
        <v>30</v>
      </c>
      <c r="C69">
        <v>1</v>
      </c>
      <c r="D69">
        <v>660.62148999999999</v>
      </c>
      <c r="E69">
        <v>2.9153899999999999</v>
      </c>
      <c r="F69">
        <v>466</v>
      </c>
    </row>
    <row r="70" spans="1:6" x14ac:dyDescent="0.2">
      <c r="A70" t="s">
        <v>1</v>
      </c>
      <c r="B70">
        <v>30</v>
      </c>
      <c r="C70">
        <v>1</v>
      </c>
      <c r="D70">
        <v>660.62148999999999</v>
      </c>
      <c r="E70">
        <v>2.9059699999999999</v>
      </c>
      <c r="F70">
        <v>460</v>
      </c>
    </row>
    <row r="71" spans="1:6" x14ac:dyDescent="0.2">
      <c r="A71" t="s">
        <v>1</v>
      </c>
      <c r="B71">
        <v>50</v>
      </c>
      <c r="C71">
        <v>1</v>
      </c>
      <c r="D71">
        <v>1019.53346</v>
      </c>
      <c r="E71">
        <v>6.3923100000000002</v>
      </c>
      <c r="F71">
        <v>370</v>
      </c>
    </row>
    <row r="72" spans="1:6" x14ac:dyDescent="0.2">
      <c r="A72" t="s">
        <v>1</v>
      </c>
      <c r="B72">
        <v>50</v>
      </c>
      <c r="C72">
        <v>1</v>
      </c>
      <c r="D72">
        <v>1017.6839199999999</v>
      </c>
      <c r="E72">
        <v>6.3773999999999997</v>
      </c>
      <c r="F72">
        <v>370</v>
      </c>
    </row>
    <row r="73" spans="1:6" x14ac:dyDescent="0.2">
      <c r="A73" t="s">
        <v>1</v>
      </c>
      <c r="B73">
        <v>50</v>
      </c>
      <c r="C73">
        <v>1</v>
      </c>
      <c r="D73">
        <v>1027.0157400000001</v>
      </c>
      <c r="E73">
        <v>6.3932599999999997</v>
      </c>
      <c r="F73">
        <v>372</v>
      </c>
    </row>
    <row r="74" spans="1:6" x14ac:dyDescent="0.2">
      <c r="A74" t="s">
        <v>1</v>
      </c>
      <c r="B74">
        <v>50</v>
      </c>
      <c r="C74">
        <v>1</v>
      </c>
      <c r="D74">
        <v>1005.84988</v>
      </c>
      <c r="E74">
        <v>6.3475000000000001</v>
      </c>
      <c r="F74">
        <v>380</v>
      </c>
    </row>
    <row r="75" spans="1:6" x14ac:dyDescent="0.2">
      <c r="A75" t="s">
        <v>1</v>
      </c>
      <c r="B75">
        <v>50</v>
      </c>
      <c r="C75">
        <v>1</v>
      </c>
      <c r="D75">
        <v>1027.0157400000001</v>
      </c>
      <c r="E75">
        <v>6.3946800000000001</v>
      </c>
      <c r="F75">
        <v>369</v>
      </c>
    </row>
    <row r="76" spans="1:6" x14ac:dyDescent="0.2">
      <c r="A76" t="s">
        <v>1</v>
      </c>
      <c r="B76">
        <v>50</v>
      </c>
      <c r="C76">
        <v>1</v>
      </c>
      <c r="D76">
        <v>1027.0157400000001</v>
      </c>
      <c r="E76">
        <v>6.3647299999999998</v>
      </c>
      <c r="F76">
        <v>367</v>
      </c>
    </row>
    <row r="77" spans="1:6" x14ac:dyDescent="0.2">
      <c r="A77" t="s">
        <v>1</v>
      </c>
      <c r="B77">
        <v>50</v>
      </c>
      <c r="C77">
        <v>1</v>
      </c>
      <c r="D77">
        <v>1027.0157400000001</v>
      </c>
      <c r="E77">
        <v>6.3560800000000004</v>
      </c>
      <c r="F77">
        <v>369</v>
      </c>
    </row>
    <row r="78" spans="1:6" x14ac:dyDescent="0.2">
      <c r="A78" t="s">
        <v>1</v>
      </c>
      <c r="B78">
        <v>50</v>
      </c>
      <c r="C78">
        <v>1</v>
      </c>
      <c r="D78">
        <v>1027.0157400000001</v>
      </c>
      <c r="E78">
        <v>6.3476800000000004</v>
      </c>
      <c r="F78">
        <v>369</v>
      </c>
    </row>
    <row r="79" spans="1:6" x14ac:dyDescent="0.2">
      <c r="A79" t="s">
        <v>1</v>
      </c>
      <c r="B79">
        <v>50</v>
      </c>
      <c r="C79">
        <v>1</v>
      </c>
      <c r="D79">
        <v>1008.3045</v>
      </c>
      <c r="E79">
        <v>6.3868799999999997</v>
      </c>
      <c r="F79">
        <v>384</v>
      </c>
    </row>
    <row r="80" spans="1:6" x14ac:dyDescent="0.2">
      <c r="A80" t="s">
        <v>1</v>
      </c>
      <c r="B80">
        <v>50</v>
      </c>
      <c r="C80">
        <v>1</v>
      </c>
      <c r="D80">
        <v>1014.98888</v>
      </c>
      <c r="E80">
        <v>6.3493899999999996</v>
      </c>
      <c r="F80">
        <v>371</v>
      </c>
    </row>
    <row r="81" spans="1:6" x14ac:dyDescent="0.2">
      <c r="A81" t="s">
        <v>1</v>
      </c>
      <c r="B81">
        <v>100</v>
      </c>
      <c r="C81">
        <v>1</v>
      </c>
      <c r="D81">
        <v>1770.2783199999999</v>
      </c>
      <c r="E81">
        <v>20.454999999999998</v>
      </c>
      <c r="F81">
        <v>334</v>
      </c>
    </row>
    <row r="82" spans="1:6" x14ac:dyDescent="0.2">
      <c r="A82" t="s">
        <v>1</v>
      </c>
      <c r="B82">
        <v>100</v>
      </c>
      <c r="C82">
        <v>1</v>
      </c>
      <c r="D82">
        <v>1774.48</v>
      </c>
      <c r="E82">
        <v>20.363409999999998</v>
      </c>
      <c r="F82">
        <v>311</v>
      </c>
    </row>
    <row r="83" spans="1:6" x14ac:dyDescent="0.2">
      <c r="A83" t="s">
        <v>1</v>
      </c>
      <c r="B83">
        <v>100</v>
      </c>
      <c r="C83">
        <v>1</v>
      </c>
      <c r="D83">
        <v>1774.48</v>
      </c>
      <c r="E83">
        <v>20.459779999999999</v>
      </c>
      <c r="F83">
        <v>306</v>
      </c>
    </row>
    <row r="84" spans="1:6" x14ac:dyDescent="0.2">
      <c r="A84" t="s">
        <v>1</v>
      </c>
      <c r="B84">
        <v>100</v>
      </c>
      <c r="C84">
        <v>1</v>
      </c>
      <c r="D84">
        <v>1762.55333</v>
      </c>
      <c r="E84">
        <v>20.424610000000001</v>
      </c>
      <c r="F84">
        <v>311</v>
      </c>
    </row>
    <row r="85" spans="1:6" x14ac:dyDescent="0.2">
      <c r="A85" t="s">
        <v>1</v>
      </c>
      <c r="B85">
        <v>100</v>
      </c>
      <c r="C85">
        <v>1</v>
      </c>
      <c r="D85">
        <v>1761.80195</v>
      </c>
      <c r="E85">
        <v>20.34686</v>
      </c>
      <c r="F85">
        <v>330</v>
      </c>
    </row>
    <row r="86" spans="1:6" x14ac:dyDescent="0.2">
      <c r="A86" t="s">
        <v>1</v>
      </c>
      <c r="B86">
        <v>100</v>
      </c>
      <c r="C86">
        <v>1</v>
      </c>
      <c r="D86">
        <v>1774.48</v>
      </c>
      <c r="E86">
        <v>20.401530000000001</v>
      </c>
      <c r="F86">
        <v>306</v>
      </c>
    </row>
    <row r="87" spans="1:6" x14ac:dyDescent="0.2">
      <c r="A87" t="s">
        <v>1</v>
      </c>
      <c r="B87">
        <v>100</v>
      </c>
      <c r="C87">
        <v>1</v>
      </c>
      <c r="D87">
        <v>1774.48</v>
      </c>
      <c r="E87">
        <v>20.41966</v>
      </c>
      <c r="F87">
        <v>313</v>
      </c>
    </row>
    <row r="88" spans="1:6" x14ac:dyDescent="0.2">
      <c r="A88" t="s">
        <v>1</v>
      </c>
      <c r="B88">
        <v>100</v>
      </c>
      <c r="C88">
        <v>1</v>
      </c>
      <c r="D88">
        <v>1764.5782999999999</v>
      </c>
      <c r="E88">
        <v>20.461379999999998</v>
      </c>
      <c r="F88">
        <v>301</v>
      </c>
    </row>
    <row r="89" spans="1:6" x14ac:dyDescent="0.2">
      <c r="A89" t="s">
        <v>1</v>
      </c>
      <c r="B89">
        <v>100</v>
      </c>
      <c r="C89">
        <v>1</v>
      </c>
      <c r="D89">
        <v>1774.48</v>
      </c>
      <c r="E89">
        <v>20.387139999999999</v>
      </c>
      <c r="F89">
        <v>306</v>
      </c>
    </row>
    <row r="90" spans="1:6" x14ac:dyDescent="0.2">
      <c r="A90" t="s">
        <v>1</v>
      </c>
      <c r="B90">
        <v>100</v>
      </c>
      <c r="C90">
        <v>1</v>
      </c>
      <c r="D90">
        <v>1761.67914</v>
      </c>
      <c r="E90">
        <v>20.359860000000001</v>
      </c>
      <c r="F90">
        <v>311</v>
      </c>
    </row>
    <row r="91" spans="1:6" x14ac:dyDescent="0.2">
      <c r="A91" t="s">
        <v>0</v>
      </c>
      <c r="B91">
        <v>25</v>
      </c>
      <c r="C91">
        <v>1</v>
      </c>
      <c r="D91">
        <v>28.65213</v>
      </c>
      <c r="E91">
        <v>2.1550400000000001</v>
      </c>
      <c r="F91">
        <v>447</v>
      </c>
    </row>
    <row r="92" spans="1:6" x14ac:dyDescent="0.2">
      <c r="A92" t="s">
        <v>0</v>
      </c>
      <c r="B92">
        <v>25</v>
      </c>
      <c r="C92">
        <v>1</v>
      </c>
      <c r="D92">
        <v>28.65213</v>
      </c>
      <c r="E92">
        <v>2.1545000000000001</v>
      </c>
      <c r="F92">
        <v>449</v>
      </c>
    </row>
    <row r="93" spans="1:6" x14ac:dyDescent="0.2">
      <c r="A93" t="s">
        <v>0</v>
      </c>
      <c r="B93">
        <v>25</v>
      </c>
      <c r="C93">
        <v>1</v>
      </c>
      <c r="D93">
        <v>28.65213</v>
      </c>
      <c r="E93">
        <v>2.1500699999999999</v>
      </c>
      <c r="F93">
        <v>445</v>
      </c>
    </row>
    <row r="94" spans="1:6" x14ac:dyDescent="0.2">
      <c r="A94" t="s">
        <v>0</v>
      </c>
      <c r="B94">
        <v>25</v>
      </c>
      <c r="C94">
        <v>1</v>
      </c>
      <c r="D94">
        <v>28.65213</v>
      </c>
      <c r="E94">
        <v>2.1537600000000001</v>
      </c>
      <c r="F94">
        <v>441</v>
      </c>
    </row>
    <row r="95" spans="1:6" x14ac:dyDescent="0.2">
      <c r="A95" t="s">
        <v>0</v>
      </c>
      <c r="B95">
        <v>25</v>
      </c>
      <c r="C95">
        <v>1</v>
      </c>
      <c r="D95">
        <v>28.65213</v>
      </c>
      <c r="E95">
        <v>2.1537899999999999</v>
      </c>
      <c r="F95">
        <v>442</v>
      </c>
    </row>
    <row r="96" spans="1:6" x14ac:dyDescent="0.2">
      <c r="A96" t="s">
        <v>0</v>
      </c>
      <c r="B96">
        <v>25</v>
      </c>
      <c r="C96">
        <v>1</v>
      </c>
      <c r="D96">
        <v>28.65213</v>
      </c>
      <c r="E96">
        <v>2.1531199999999999</v>
      </c>
      <c r="F96">
        <v>442</v>
      </c>
    </row>
    <row r="97" spans="1:6" x14ac:dyDescent="0.2">
      <c r="A97" t="s">
        <v>0</v>
      </c>
      <c r="B97">
        <v>25</v>
      </c>
      <c r="C97">
        <v>1</v>
      </c>
      <c r="D97">
        <v>28.65213</v>
      </c>
      <c r="E97">
        <v>2.1530499999999999</v>
      </c>
      <c r="F97">
        <v>442</v>
      </c>
    </row>
    <row r="98" spans="1:6" x14ac:dyDescent="0.2">
      <c r="A98" t="s">
        <v>0</v>
      </c>
      <c r="B98">
        <v>25</v>
      </c>
      <c r="C98">
        <v>1</v>
      </c>
      <c r="D98">
        <v>28.65213</v>
      </c>
      <c r="E98">
        <v>2.1564999999999999</v>
      </c>
      <c r="F98">
        <v>443</v>
      </c>
    </row>
    <row r="99" spans="1:6" x14ac:dyDescent="0.2">
      <c r="A99" t="s">
        <v>0</v>
      </c>
      <c r="B99">
        <v>25</v>
      </c>
      <c r="C99">
        <v>1</v>
      </c>
      <c r="D99">
        <v>28.65213</v>
      </c>
      <c r="E99">
        <v>2.1435</v>
      </c>
      <c r="F99">
        <v>448</v>
      </c>
    </row>
    <row r="100" spans="1:6" x14ac:dyDescent="0.2">
      <c r="A100" t="s">
        <v>0</v>
      </c>
      <c r="B100">
        <v>25</v>
      </c>
      <c r="C100">
        <v>1</v>
      </c>
      <c r="D100">
        <v>28.65213</v>
      </c>
      <c r="E100">
        <v>2.1559699999999999</v>
      </c>
      <c r="F100">
        <v>447</v>
      </c>
    </row>
    <row r="101" spans="1:6" x14ac:dyDescent="0.2">
      <c r="A101" t="s">
        <v>0</v>
      </c>
      <c r="B101">
        <v>50</v>
      </c>
      <c r="C101">
        <v>1</v>
      </c>
      <c r="D101">
        <v>57.917070000000002</v>
      </c>
      <c r="E101">
        <v>10.26389</v>
      </c>
      <c r="F101">
        <v>580</v>
      </c>
    </row>
    <row r="102" spans="1:6" x14ac:dyDescent="0.2">
      <c r="A102" t="s">
        <v>0</v>
      </c>
      <c r="B102">
        <v>50</v>
      </c>
      <c r="C102">
        <v>1</v>
      </c>
      <c r="D102">
        <v>57.917070000000002</v>
      </c>
      <c r="E102">
        <v>10.260429999999999</v>
      </c>
      <c r="F102">
        <v>575</v>
      </c>
    </row>
    <row r="103" spans="1:6" x14ac:dyDescent="0.2">
      <c r="A103" t="s">
        <v>0</v>
      </c>
      <c r="B103">
        <v>50</v>
      </c>
      <c r="C103">
        <v>1</v>
      </c>
      <c r="D103">
        <v>57.917070000000002</v>
      </c>
      <c r="E103">
        <v>10.252660000000001</v>
      </c>
      <c r="F103">
        <v>572</v>
      </c>
    </row>
    <row r="104" spans="1:6" x14ac:dyDescent="0.2">
      <c r="A104" t="s">
        <v>0</v>
      </c>
      <c r="B104">
        <v>50</v>
      </c>
      <c r="C104">
        <v>1</v>
      </c>
      <c r="D104">
        <v>57.917070000000002</v>
      </c>
      <c r="E104">
        <v>10.26688</v>
      </c>
      <c r="F104">
        <v>575</v>
      </c>
    </row>
    <row r="105" spans="1:6" x14ac:dyDescent="0.2">
      <c r="A105" t="s">
        <v>0</v>
      </c>
      <c r="B105">
        <v>50</v>
      </c>
      <c r="C105">
        <v>1</v>
      </c>
      <c r="D105">
        <v>57.917070000000002</v>
      </c>
      <c r="E105">
        <v>10.25372</v>
      </c>
      <c r="F105">
        <v>573</v>
      </c>
    </row>
    <row r="106" spans="1:6" x14ac:dyDescent="0.2">
      <c r="A106" t="s">
        <v>0</v>
      </c>
      <c r="B106">
        <v>50</v>
      </c>
      <c r="C106">
        <v>1</v>
      </c>
      <c r="D106">
        <v>57.917070000000002</v>
      </c>
      <c r="E106">
        <v>10.27505</v>
      </c>
      <c r="F106">
        <v>577</v>
      </c>
    </row>
    <row r="107" spans="1:6" x14ac:dyDescent="0.2">
      <c r="A107" t="s">
        <v>0</v>
      </c>
      <c r="B107">
        <v>50</v>
      </c>
      <c r="C107">
        <v>1</v>
      </c>
      <c r="D107">
        <v>57.917070000000002</v>
      </c>
      <c r="E107">
        <v>10.267440000000001</v>
      </c>
      <c r="F107">
        <v>572</v>
      </c>
    </row>
    <row r="108" spans="1:6" x14ac:dyDescent="0.2">
      <c r="A108" t="s">
        <v>0</v>
      </c>
      <c r="B108">
        <v>50</v>
      </c>
      <c r="C108">
        <v>1</v>
      </c>
      <c r="D108">
        <v>57.917070000000002</v>
      </c>
      <c r="E108">
        <v>10.275090000000001</v>
      </c>
      <c r="F108">
        <v>574</v>
      </c>
    </row>
    <row r="109" spans="1:6" x14ac:dyDescent="0.2">
      <c r="A109" t="s">
        <v>0</v>
      </c>
      <c r="B109">
        <v>50</v>
      </c>
      <c r="C109">
        <v>1</v>
      </c>
      <c r="D109">
        <v>57.917070000000002</v>
      </c>
      <c r="E109">
        <v>10.25647</v>
      </c>
      <c r="F109">
        <v>576</v>
      </c>
    </row>
    <row r="110" spans="1:6" x14ac:dyDescent="0.2">
      <c r="A110" t="s">
        <v>0</v>
      </c>
      <c r="B110">
        <v>50</v>
      </c>
      <c r="C110">
        <v>1</v>
      </c>
      <c r="D110">
        <v>57.917070000000002</v>
      </c>
      <c r="E110">
        <v>10.235670000000001</v>
      </c>
      <c r="F110">
        <v>572</v>
      </c>
    </row>
    <row r="111" spans="1:6" x14ac:dyDescent="0.2">
      <c r="A111" t="s">
        <v>0</v>
      </c>
      <c r="B111">
        <v>100</v>
      </c>
      <c r="C111">
        <v>1</v>
      </c>
      <c r="D111">
        <v>104.25024999999999</v>
      </c>
      <c r="E111">
        <v>24.5045</v>
      </c>
      <c r="F111">
        <v>341</v>
      </c>
    </row>
    <row r="112" spans="1:6" x14ac:dyDescent="0.2">
      <c r="A112" t="s">
        <v>0</v>
      </c>
      <c r="B112">
        <v>100</v>
      </c>
      <c r="C112">
        <v>1</v>
      </c>
      <c r="D112">
        <v>104.28691999999999</v>
      </c>
      <c r="E112">
        <v>24.535409999999999</v>
      </c>
      <c r="F112">
        <v>344</v>
      </c>
    </row>
    <row r="113" spans="1:6" x14ac:dyDescent="0.2">
      <c r="A113" t="s">
        <v>0</v>
      </c>
      <c r="B113">
        <v>100</v>
      </c>
      <c r="C113">
        <v>1</v>
      </c>
      <c r="D113">
        <v>104.28359</v>
      </c>
      <c r="E113">
        <v>24.545190000000002</v>
      </c>
      <c r="F113">
        <v>344</v>
      </c>
    </row>
    <row r="114" spans="1:6" x14ac:dyDescent="0.2">
      <c r="A114" t="s">
        <v>0</v>
      </c>
      <c r="B114">
        <v>100</v>
      </c>
      <c r="C114">
        <v>1</v>
      </c>
      <c r="D114">
        <v>104.22095</v>
      </c>
      <c r="E114">
        <v>24.438110000000002</v>
      </c>
      <c r="F114">
        <v>342</v>
      </c>
    </row>
    <row r="115" spans="1:6" x14ac:dyDescent="0.2">
      <c r="A115" t="s">
        <v>0</v>
      </c>
      <c r="B115">
        <v>100</v>
      </c>
      <c r="C115">
        <v>1</v>
      </c>
      <c r="D115">
        <v>104.18761000000001</v>
      </c>
      <c r="E115">
        <v>24.437799999999999</v>
      </c>
      <c r="F115">
        <v>339</v>
      </c>
    </row>
    <row r="116" spans="1:6" x14ac:dyDescent="0.2">
      <c r="A116" t="s">
        <v>0</v>
      </c>
      <c r="B116">
        <v>100</v>
      </c>
      <c r="C116">
        <v>1</v>
      </c>
      <c r="D116">
        <v>104.24552</v>
      </c>
      <c r="E116">
        <v>24.456</v>
      </c>
      <c r="F116">
        <v>337</v>
      </c>
    </row>
    <row r="117" spans="1:6" x14ac:dyDescent="0.2">
      <c r="A117" t="s">
        <v>0</v>
      </c>
      <c r="B117">
        <v>100</v>
      </c>
      <c r="C117">
        <v>1</v>
      </c>
      <c r="D117">
        <v>104.30359</v>
      </c>
      <c r="E117">
        <v>24.474589999999999</v>
      </c>
      <c r="F117">
        <v>321</v>
      </c>
    </row>
    <row r="118" spans="1:6" x14ac:dyDescent="0.2">
      <c r="A118" t="s">
        <v>0</v>
      </c>
      <c r="B118">
        <v>100</v>
      </c>
      <c r="C118">
        <v>1</v>
      </c>
      <c r="D118">
        <v>104.21760999999999</v>
      </c>
      <c r="E118">
        <v>24.545780000000001</v>
      </c>
      <c r="F118">
        <v>342</v>
      </c>
    </row>
    <row r="119" spans="1:6" x14ac:dyDescent="0.2">
      <c r="A119" t="s">
        <v>0</v>
      </c>
      <c r="B119">
        <v>100</v>
      </c>
      <c r="C119">
        <v>1</v>
      </c>
      <c r="D119">
        <v>104.24095</v>
      </c>
      <c r="E119">
        <v>24.471520000000002</v>
      </c>
      <c r="F119">
        <v>343</v>
      </c>
    </row>
    <row r="120" spans="1:6" x14ac:dyDescent="0.2">
      <c r="A120" t="s">
        <v>0</v>
      </c>
      <c r="B120">
        <v>100</v>
      </c>
      <c r="C120">
        <v>1</v>
      </c>
      <c r="D120">
        <v>104.22845</v>
      </c>
      <c r="E120">
        <v>24.545100000000001</v>
      </c>
      <c r="F120">
        <v>340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0"/>
  <sheetViews>
    <sheetView zoomScale="85" zoomScaleNormal="85" workbookViewId="0">
      <selection sqref="A1:F121"/>
    </sheetView>
  </sheetViews>
  <sheetFormatPr defaultRowHeight="14.25" x14ac:dyDescent="0.2"/>
  <sheetData>
    <row r="1" spans="1:37" x14ac:dyDescent="0.2">
      <c r="A1" t="s">
        <v>108</v>
      </c>
      <c r="B1">
        <v>30</v>
      </c>
      <c r="C1">
        <v>1</v>
      </c>
      <c r="D1">
        <v>156.12666999999999</v>
      </c>
      <c r="E1">
        <v>2.6852200000000002</v>
      </c>
      <c r="F1">
        <v>400</v>
      </c>
      <c r="H1" s="1" t="s">
        <v>2</v>
      </c>
      <c r="I1" s="1" t="s">
        <v>3</v>
      </c>
      <c r="J1" s="1" t="s">
        <v>4</v>
      </c>
      <c r="K1" s="2" t="s">
        <v>5</v>
      </c>
      <c r="L1" s="2" t="s">
        <v>6</v>
      </c>
      <c r="M1" s="2" t="s">
        <v>7</v>
      </c>
      <c r="N1" s="2" t="s">
        <v>109</v>
      </c>
      <c r="O1" s="2" t="s">
        <v>34</v>
      </c>
      <c r="P1" s="2" t="s">
        <v>35</v>
      </c>
      <c r="Q1" s="2" t="s">
        <v>110</v>
      </c>
      <c r="R1" s="2" t="s">
        <v>111</v>
      </c>
      <c r="S1" s="2" t="s">
        <v>112</v>
      </c>
      <c r="T1" s="2" t="s">
        <v>113</v>
      </c>
      <c r="U1" s="2" t="s">
        <v>114</v>
      </c>
      <c r="W1" s="2" t="s">
        <v>37</v>
      </c>
      <c r="AJ1" t="s">
        <v>38</v>
      </c>
    </row>
    <row r="2" spans="1:37" x14ac:dyDescent="0.2">
      <c r="A2" t="s">
        <v>108</v>
      </c>
      <c r="B2">
        <v>30</v>
      </c>
      <c r="C2">
        <v>1</v>
      </c>
      <c r="D2">
        <v>156.12666999999999</v>
      </c>
      <c r="E2">
        <v>2.6899799999999998</v>
      </c>
      <c r="F2">
        <v>406</v>
      </c>
      <c r="H2" t="s">
        <v>108</v>
      </c>
      <c r="I2">
        <v>30</v>
      </c>
      <c r="J2">
        <v>1</v>
      </c>
      <c r="L2">
        <f ca="1">INDIRECT("D"&amp;1+(ROW(D1)-1)*10+COLUMN(A1)-1)</f>
        <v>156.12666999999999</v>
      </c>
      <c r="M2">
        <f t="shared" ref="M2:U12" ca="1" si="0">INDIRECT("D"&amp;1+(ROW(E1)-1)*10+COLUMN(B1)-1)</f>
        <v>156.12666999999999</v>
      </c>
      <c r="N2">
        <f t="shared" ca="1" si="0"/>
        <v>156.12666999999999</v>
      </c>
      <c r="O2">
        <f t="shared" ca="1" si="0"/>
        <v>156.12666999999999</v>
      </c>
      <c r="P2">
        <f t="shared" ca="1" si="0"/>
        <v>156.12666999999999</v>
      </c>
      <c r="Q2">
        <f t="shared" ca="1" si="0"/>
        <v>156.12666999999999</v>
      </c>
      <c r="R2">
        <f t="shared" ca="1" si="0"/>
        <v>156.12666999999999</v>
      </c>
      <c r="S2">
        <f t="shared" ca="1" si="0"/>
        <v>156.12666999999999</v>
      </c>
      <c r="T2">
        <f t="shared" ca="1" si="0"/>
        <v>156.12666999999999</v>
      </c>
      <c r="U2">
        <f t="shared" ca="1" si="0"/>
        <v>156.12666999999999</v>
      </c>
      <c r="W2">
        <f ca="1">总!E2</f>
        <v>156.12666999999999</v>
      </c>
      <c r="Y2">
        <f ca="1">(L2-$W2)/$W2</f>
        <v>0</v>
      </c>
      <c r="Z2">
        <f t="shared" ref="Z2:AH13" ca="1" si="1">(M2-$W2)/$W2</f>
        <v>0</v>
      </c>
      <c r="AA2">
        <f t="shared" ca="1" si="1"/>
        <v>0</v>
      </c>
      <c r="AB2">
        <f t="shared" ca="1" si="1"/>
        <v>0</v>
      </c>
      <c r="AC2">
        <f t="shared" ca="1" si="1"/>
        <v>0</v>
      </c>
      <c r="AD2">
        <f t="shared" ca="1" si="1"/>
        <v>0</v>
      </c>
      <c r="AE2">
        <f t="shared" ca="1" si="1"/>
        <v>0</v>
      </c>
      <c r="AF2">
        <f t="shared" ca="1" si="1"/>
        <v>0</v>
      </c>
      <c r="AG2">
        <f t="shared" ca="1" si="1"/>
        <v>0</v>
      </c>
      <c r="AH2">
        <f t="shared" ca="1" si="1"/>
        <v>0</v>
      </c>
      <c r="AJ2">
        <f ca="1">SUM(Y2:AH2)</f>
        <v>0</v>
      </c>
      <c r="AK2" s="9"/>
    </row>
    <row r="3" spans="1:37" x14ac:dyDescent="0.2">
      <c r="A3" t="s">
        <v>108</v>
      </c>
      <c r="B3">
        <v>30</v>
      </c>
      <c r="C3">
        <v>1</v>
      </c>
      <c r="D3">
        <v>156.12666999999999</v>
      </c>
      <c r="E3">
        <v>2.69624</v>
      </c>
      <c r="F3">
        <v>406</v>
      </c>
      <c r="H3" t="s">
        <v>108</v>
      </c>
      <c r="I3">
        <v>50</v>
      </c>
      <c r="J3">
        <v>1</v>
      </c>
      <c r="L3">
        <f t="shared" ref="L3:U13" ca="1" si="2">INDIRECT("D"&amp;1+(ROW(D2)-1)*10+COLUMN(A2)-1)</f>
        <v>182.34583000000001</v>
      </c>
      <c r="M3">
        <f t="shared" ca="1" si="0"/>
        <v>180.05332999999999</v>
      </c>
      <c r="N3">
        <f t="shared" ca="1" si="0"/>
        <v>179.94333</v>
      </c>
      <c r="O3">
        <f t="shared" ca="1" si="0"/>
        <v>180.92813000000001</v>
      </c>
      <c r="P3">
        <f t="shared" ca="1" si="0"/>
        <v>182.15518</v>
      </c>
      <c r="Q3">
        <f t="shared" ca="1" si="0"/>
        <v>182.00667000000001</v>
      </c>
      <c r="R3">
        <f t="shared" ca="1" si="0"/>
        <v>179.67332999999999</v>
      </c>
      <c r="S3">
        <f t="shared" ca="1" si="0"/>
        <v>179.93769</v>
      </c>
      <c r="T3">
        <f t="shared" ca="1" si="0"/>
        <v>181.71</v>
      </c>
      <c r="U3">
        <f t="shared" ca="1" si="0"/>
        <v>180.05332999999999</v>
      </c>
      <c r="W3">
        <f ca="1">总!E3</f>
        <v>179.67332999999999</v>
      </c>
      <c r="Y3">
        <f t="shared" ref="Y3:Y13" ca="1" si="3">(L3-$W3)/$W3</f>
        <v>1.4874216446035779E-2</v>
      </c>
      <c r="Z3">
        <f t="shared" ca="1" si="1"/>
        <v>2.1149493917655754E-3</v>
      </c>
      <c r="AA3">
        <f t="shared" ca="1" si="1"/>
        <v>1.5027271994124572E-3</v>
      </c>
      <c r="AB3">
        <f t="shared" ca="1" si="1"/>
        <v>6.9837855178618733E-3</v>
      </c>
      <c r="AC3">
        <f t="shared" ca="1" si="1"/>
        <v>1.3813124073561773E-2</v>
      </c>
      <c r="AD3">
        <f t="shared" ca="1" si="1"/>
        <v>1.2986568457322082E-2</v>
      </c>
      <c r="AE3">
        <f t="shared" ca="1" si="1"/>
        <v>0</v>
      </c>
      <c r="AF3">
        <f t="shared" ca="1" si="1"/>
        <v>1.4713368979136225E-3</v>
      </c>
      <c r="AG3">
        <f t="shared" ca="1" si="1"/>
        <v>1.1335405204545467E-2</v>
      </c>
      <c r="AH3">
        <f t="shared" ca="1" si="1"/>
        <v>2.1149493917655754E-3</v>
      </c>
      <c r="AJ3">
        <f t="shared" ref="AJ3:AJ13" ca="1" si="4">SUM(Y3:AH3)</f>
        <v>6.7197062580184194E-2</v>
      </c>
      <c r="AK3" s="9"/>
    </row>
    <row r="4" spans="1:37" x14ac:dyDescent="0.2">
      <c r="A4" t="s">
        <v>108</v>
      </c>
      <c r="B4">
        <v>30</v>
      </c>
      <c r="C4">
        <v>1</v>
      </c>
      <c r="D4">
        <v>156.12666999999999</v>
      </c>
      <c r="E4">
        <v>2.6866400000000001</v>
      </c>
      <c r="F4">
        <v>401</v>
      </c>
      <c r="H4" t="s">
        <v>108</v>
      </c>
      <c r="I4">
        <v>100</v>
      </c>
      <c r="J4">
        <v>1</v>
      </c>
      <c r="L4">
        <f t="shared" ca="1" si="2"/>
        <v>244.11667</v>
      </c>
      <c r="M4">
        <f t="shared" ca="1" si="2"/>
        <v>244.53380000000001</v>
      </c>
      <c r="N4">
        <f t="shared" ca="1" si="2"/>
        <v>243.81754000000001</v>
      </c>
      <c r="O4">
        <f t="shared" ca="1" si="2"/>
        <v>246.03147000000001</v>
      </c>
      <c r="P4">
        <f t="shared" ca="1" si="2"/>
        <v>245.72667000000001</v>
      </c>
      <c r="Q4">
        <f t="shared" ca="1" si="2"/>
        <v>245.7132</v>
      </c>
      <c r="R4">
        <f t="shared" ca="1" si="2"/>
        <v>247.87352999999999</v>
      </c>
      <c r="S4">
        <f t="shared" ca="1" si="2"/>
        <v>244.96</v>
      </c>
      <c r="T4">
        <f t="shared" ca="1" si="2"/>
        <v>244.41146000000001</v>
      </c>
      <c r="U4">
        <f t="shared" ca="1" si="2"/>
        <v>243.71562</v>
      </c>
      <c r="W4">
        <f ca="1">总!E4</f>
        <v>239.59333000000001</v>
      </c>
      <c r="Y4">
        <f t="shared" ca="1" si="3"/>
        <v>1.8879240085690158E-2</v>
      </c>
      <c r="Z4">
        <f t="shared" ca="1" si="1"/>
        <v>2.0620231790258955E-2</v>
      </c>
      <c r="AA4">
        <f t="shared" ca="1" si="1"/>
        <v>1.7630749570532699E-2</v>
      </c>
      <c r="AB4">
        <f t="shared" ca="1" si="1"/>
        <v>2.687111531861093E-2</v>
      </c>
      <c r="AC4">
        <f t="shared" ca="1" si="1"/>
        <v>2.5598959703928333E-2</v>
      </c>
      <c r="AD4">
        <f t="shared" ca="1" si="1"/>
        <v>2.5542739441035321E-2</v>
      </c>
      <c r="AE4">
        <f t="shared" ca="1" si="1"/>
        <v>3.4559392784431764E-2</v>
      </c>
      <c r="AF4">
        <f t="shared" ca="1" si="1"/>
        <v>2.239907930659004E-2</v>
      </c>
      <c r="AG4">
        <f t="shared" ca="1" si="1"/>
        <v>2.0109616574050689E-2</v>
      </c>
      <c r="AH4">
        <f t="shared" ca="1" si="1"/>
        <v>1.7205362102525944E-2</v>
      </c>
      <c r="AJ4">
        <f t="shared" ca="1" si="4"/>
        <v>0.22941648667765485</v>
      </c>
      <c r="AK4" s="9"/>
    </row>
    <row r="5" spans="1:37" x14ac:dyDescent="0.2">
      <c r="A5" t="s">
        <v>108</v>
      </c>
      <c r="B5">
        <v>30</v>
      </c>
      <c r="C5">
        <v>1</v>
      </c>
      <c r="D5">
        <v>156.12666999999999</v>
      </c>
      <c r="E5">
        <v>2.6864599999999998</v>
      </c>
      <c r="F5">
        <v>401</v>
      </c>
      <c r="H5" t="s">
        <v>36</v>
      </c>
      <c r="I5">
        <v>24</v>
      </c>
      <c r="J5">
        <v>1</v>
      </c>
      <c r="L5">
        <f t="shared" ca="1" si="2"/>
        <v>2330.3946900000001</v>
      </c>
      <c r="M5">
        <f t="shared" ca="1" si="0"/>
        <v>2330.3946900000001</v>
      </c>
      <c r="N5">
        <f t="shared" ca="1" si="0"/>
        <v>2320.9075499999999</v>
      </c>
      <c r="O5">
        <f t="shared" ca="1" si="0"/>
        <v>2320.9075499999999</v>
      </c>
      <c r="P5">
        <f t="shared" ca="1" si="0"/>
        <v>2320.9075499999999</v>
      </c>
      <c r="Q5">
        <f t="shared" ca="1" si="0"/>
        <v>2330.3946900000001</v>
      </c>
      <c r="R5">
        <f t="shared" ca="1" si="0"/>
        <v>2320.9075499999999</v>
      </c>
      <c r="S5">
        <f t="shared" ca="1" si="0"/>
        <v>2320.9075499999999</v>
      </c>
      <c r="T5">
        <f t="shared" ca="1" si="0"/>
        <v>2320.9075499999999</v>
      </c>
      <c r="U5">
        <f t="shared" ca="1" si="0"/>
        <v>2320.9075499999999</v>
      </c>
      <c r="W5">
        <f ca="1">总!E5</f>
        <v>2320.9075499999999</v>
      </c>
      <c r="Y5">
        <f t="shared" ca="1" si="3"/>
        <v>4.0876854401202586E-3</v>
      </c>
      <c r="Z5">
        <f t="shared" ca="1" si="1"/>
        <v>4.0876854401202586E-3</v>
      </c>
      <c r="AA5">
        <f t="shared" ca="1" si="1"/>
        <v>0</v>
      </c>
      <c r="AB5">
        <f t="shared" ca="1" si="1"/>
        <v>0</v>
      </c>
      <c r="AC5">
        <f t="shared" ca="1" si="1"/>
        <v>0</v>
      </c>
      <c r="AD5">
        <f t="shared" ca="1" si="1"/>
        <v>4.0876854401202586E-3</v>
      </c>
      <c r="AE5">
        <f t="shared" ca="1" si="1"/>
        <v>0</v>
      </c>
      <c r="AF5">
        <f t="shared" ca="1" si="1"/>
        <v>0</v>
      </c>
      <c r="AG5">
        <f t="shared" ca="1" si="1"/>
        <v>0</v>
      </c>
      <c r="AH5">
        <f t="shared" ca="1" si="1"/>
        <v>0</v>
      </c>
      <c r="AJ5">
        <f t="shared" ca="1" si="4"/>
        <v>1.2263056320360776E-2</v>
      </c>
      <c r="AK5" s="9"/>
    </row>
    <row r="6" spans="1:37" x14ac:dyDescent="0.2">
      <c r="A6" t="s">
        <v>108</v>
      </c>
      <c r="B6">
        <v>30</v>
      </c>
      <c r="C6">
        <v>1</v>
      </c>
      <c r="D6">
        <v>156.12666999999999</v>
      </c>
      <c r="E6">
        <v>2.6859299999999999</v>
      </c>
      <c r="F6">
        <v>402</v>
      </c>
      <c r="H6" t="s">
        <v>36</v>
      </c>
      <c r="I6">
        <v>47</v>
      </c>
      <c r="J6">
        <v>1</v>
      </c>
      <c r="L6">
        <f t="shared" ca="1" si="2"/>
        <v>4322.9636499999997</v>
      </c>
      <c r="M6">
        <f t="shared" ca="1" si="0"/>
        <v>4321.0236500000001</v>
      </c>
      <c r="N6">
        <f t="shared" ca="1" si="0"/>
        <v>4321.0236500000001</v>
      </c>
      <c r="O6">
        <f t="shared" ca="1" si="0"/>
        <v>4321.0236500000001</v>
      </c>
      <c r="P6">
        <f t="shared" ca="1" si="0"/>
        <v>4321.0236500000001</v>
      </c>
      <c r="Q6">
        <f t="shared" ca="1" si="0"/>
        <v>4321.0236500000001</v>
      </c>
      <c r="R6">
        <f t="shared" ca="1" si="0"/>
        <v>4321.0236500000001</v>
      </c>
      <c r="S6">
        <f t="shared" ca="1" si="0"/>
        <v>4321.0236500000001</v>
      </c>
      <c r="T6">
        <f t="shared" ca="1" si="0"/>
        <v>4321.0236500000001</v>
      </c>
      <c r="U6">
        <f t="shared" ca="1" si="0"/>
        <v>4321.0236500000001</v>
      </c>
      <c r="W6">
        <f ca="1">总!E6</f>
        <v>4313.60977</v>
      </c>
      <c r="Y6">
        <f t="shared" ca="1" si="3"/>
        <v>2.1684576256882095E-3</v>
      </c>
      <c r="Z6">
        <f t="shared" ca="1" si="1"/>
        <v>1.71871828823312E-3</v>
      </c>
      <c r="AA6">
        <f t="shared" ca="1" si="1"/>
        <v>1.71871828823312E-3</v>
      </c>
      <c r="AB6">
        <f t="shared" ca="1" si="1"/>
        <v>1.71871828823312E-3</v>
      </c>
      <c r="AC6">
        <f t="shared" ca="1" si="1"/>
        <v>1.71871828823312E-3</v>
      </c>
      <c r="AD6">
        <f t="shared" ca="1" si="1"/>
        <v>1.71871828823312E-3</v>
      </c>
      <c r="AE6">
        <f t="shared" ca="1" si="1"/>
        <v>1.71871828823312E-3</v>
      </c>
      <c r="AF6">
        <f t="shared" ca="1" si="1"/>
        <v>1.71871828823312E-3</v>
      </c>
      <c r="AG6">
        <f t="shared" ca="1" si="1"/>
        <v>1.71871828823312E-3</v>
      </c>
      <c r="AH6">
        <f t="shared" ca="1" si="1"/>
        <v>1.71871828823312E-3</v>
      </c>
      <c r="AJ6">
        <f t="shared" ca="1" si="4"/>
        <v>1.7636922219786289E-2</v>
      </c>
      <c r="AK6" s="9"/>
    </row>
    <row r="7" spans="1:37" x14ac:dyDescent="0.2">
      <c r="A7" t="s">
        <v>108</v>
      </c>
      <c r="B7">
        <v>30</v>
      </c>
      <c r="C7">
        <v>1</v>
      </c>
      <c r="D7">
        <v>156.12666999999999</v>
      </c>
      <c r="E7">
        <v>2.6803599999999999</v>
      </c>
      <c r="F7">
        <v>400</v>
      </c>
      <c r="H7" t="s">
        <v>36</v>
      </c>
      <c r="I7">
        <v>100</v>
      </c>
      <c r="J7">
        <v>1</v>
      </c>
      <c r="L7">
        <f t="shared" ca="1" si="2"/>
        <v>35656.17383</v>
      </c>
      <c r="M7">
        <f t="shared" ca="1" si="2"/>
        <v>35669.694770000002</v>
      </c>
      <c r="N7">
        <f t="shared" ca="1" si="2"/>
        <v>35669.694770000002</v>
      </c>
      <c r="O7">
        <f t="shared" ca="1" si="2"/>
        <v>35533.501669999998</v>
      </c>
      <c r="P7">
        <f t="shared" ca="1" si="2"/>
        <v>35669.694770000002</v>
      </c>
      <c r="Q7">
        <f t="shared" ca="1" si="2"/>
        <v>35669.694770000002</v>
      </c>
      <c r="R7">
        <f t="shared" ca="1" si="2"/>
        <v>35669.694770000002</v>
      </c>
      <c r="S7">
        <f t="shared" ca="1" si="2"/>
        <v>35669.694770000002</v>
      </c>
      <c r="T7">
        <f t="shared" ca="1" si="2"/>
        <v>35669.694770000002</v>
      </c>
      <c r="U7">
        <f t="shared" ca="1" si="2"/>
        <v>35669.694770000002</v>
      </c>
      <c r="W7">
        <f ca="1">总!E7</f>
        <v>35334.484790000002</v>
      </c>
      <c r="Y7">
        <f t="shared" ca="1" si="3"/>
        <v>9.1041101041053965E-3</v>
      </c>
      <c r="Z7">
        <f t="shared" ca="1" si="1"/>
        <v>9.4867657471792901E-3</v>
      </c>
      <c r="AA7">
        <f t="shared" ca="1" si="1"/>
        <v>9.4867657471792901E-3</v>
      </c>
      <c r="AB7">
        <f t="shared" ca="1" si="1"/>
        <v>5.6323696576529468E-3</v>
      </c>
      <c r="AC7">
        <f t="shared" ca="1" si="1"/>
        <v>9.4867657471792901E-3</v>
      </c>
      <c r="AD7">
        <f t="shared" ca="1" si="1"/>
        <v>9.4867657471792901E-3</v>
      </c>
      <c r="AE7">
        <f t="shared" ca="1" si="1"/>
        <v>9.4867657471792901E-3</v>
      </c>
      <c r="AF7">
        <f t="shared" ca="1" si="1"/>
        <v>9.4867657471792901E-3</v>
      </c>
      <c r="AG7">
        <f t="shared" ca="1" si="1"/>
        <v>9.4867657471792901E-3</v>
      </c>
      <c r="AH7">
        <f t="shared" ca="1" si="1"/>
        <v>9.4867657471792901E-3</v>
      </c>
      <c r="AJ7">
        <f t="shared" ca="1" si="4"/>
        <v>9.0630605739192655E-2</v>
      </c>
      <c r="AK7" s="9"/>
    </row>
    <row r="8" spans="1:37" x14ac:dyDescent="0.2">
      <c r="A8" t="s">
        <v>108</v>
      </c>
      <c r="B8">
        <v>30</v>
      </c>
      <c r="C8">
        <v>1</v>
      </c>
      <c r="D8">
        <v>156.12666999999999</v>
      </c>
      <c r="E8">
        <v>2.68662</v>
      </c>
      <c r="F8">
        <v>402</v>
      </c>
      <c r="H8" t="s">
        <v>1</v>
      </c>
      <c r="I8">
        <v>30</v>
      </c>
      <c r="J8">
        <v>1</v>
      </c>
      <c r="L8">
        <f t="shared" ca="1" si="2"/>
        <v>660.62148999999999</v>
      </c>
      <c r="M8">
        <f t="shared" ca="1" si="0"/>
        <v>660.62148999999999</v>
      </c>
      <c r="N8">
        <f t="shared" ca="1" si="0"/>
        <v>660.62148999999999</v>
      </c>
      <c r="O8">
        <f t="shared" ca="1" si="0"/>
        <v>664.53556000000003</v>
      </c>
      <c r="P8">
        <f t="shared" ref="P8:U10" ca="1" si="5">INDIRECT("D"&amp;1+(ROW(H7)-1)*10+COLUMN(E7)-1)</f>
        <v>660.62148999999999</v>
      </c>
      <c r="Q8">
        <f t="shared" ca="1" si="5"/>
        <v>660.62148999999999</v>
      </c>
      <c r="R8">
        <f t="shared" ca="1" si="5"/>
        <v>660.62148999999999</v>
      </c>
      <c r="S8">
        <f t="shared" ca="1" si="5"/>
        <v>660.62148999999999</v>
      </c>
      <c r="T8">
        <f t="shared" ca="1" si="5"/>
        <v>660.62148999999999</v>
      </c>
      <c r="U8">
        <f t="shared" ca="1" si="5"/>
        <v>664.53556000000003</v>
      </c>
      <c r="W8">
        <f ca="1">总!E8</f>
        <v>659.84542999999996</v>
      </c>
      <c r="Y8">
        <f t="shared" ca="1" si="3"/>
        <v>1.1761239295088087E-3</v>
      </c>
      <c r="Z8">
        <f t="shared" ca="1" si="1"/>
        <v>1.1761239295088087E-3</v>
      </c>
      <c r="AA8">
        <f t="shared" ca="1" si="1"/>
        <v>1.1761239295088087E-3</v>
      </c>
      <c r="AB8">
        <f t="shared" ca="1" si="1"/>
        <v>7.1079222296046938E-3</v>
      </c>
      <c r="AC8">
        <f t="shared" ca="1" si="1"/>
        <v>1.1761239295088087E-3</v>
      </c>
      <c r="AD8">
        <f t="shared" ca="1" si="1"/>
        <v>1.1761239295088087E-3</v>
      </c>
      <c r="AE8">
        <f t="shared" ca="1" si="1"/>
        <v>1.1761239295088087E-3</v>
      </c>
      <c r="AF8">
        <f t="shared" ca="1" si="1"/>
        <v>1.1761239295088087E-3</v>
      </c>
      <c r="AG8">
        <f t="shared" ca="1" si="1"/>
        <v>1.1761239295088087E-3</v>
      </c>
      <c r="AH8">
        <f t="shared" ca="1" si="1"/>
        <v>7.1079222296046938E-3</v>
      </c>
      <c r="AJ8">
        <f t="shared" ca="1" si="4"/>
        <v>2.3624835895279854E-2</v>
      </c>
      <c r="AK8" s="9"/>
    </row>
    <row r="9" spans="1:37" x14ac:dyDescent="0.2">
      <c r="A9" t="s">
        <v>108</v>
      </c>
      <c r="B9">
        <v>30</v>
      </c>
      <c r="C9">
        <v>1</v>
      </c>
      <c r="D9">
        <v>156.12666999999999</v>
      </c>
      <c r="E9">
        <v>2.6827999999999999</v>
      </c>
      <c r="F9">
        <v>402</v>
      </c>
      <c r="H9" t="s">
        <v>1</v>
      </c>
      <c r="I9">
        <v>50</v>
      </c>
      <c r="J9">
        <v>1</v>
      </c>
      <c r="L9">
        <f t="shared" ca="1" si="2"/>
        <v>1027.0157400000001</v>
      </c>
      <c r="M9">
        <f t="shared" ca="1" si="0"/>
        <v>1027.0157400000001</v>
      </c>
      <c r="N9">
        <f t="shared" ca="1" si="0"/>
        <v>1027.0157400000001</v>
      </c>
      <c r="O9">
        <f t="shared" ca="1" si="0"/>
        <v>1027.0157400000001</v>
      </c>
      <c r="P9">
        <f t="shared" ca="1" si="5"/>
        <v>1027.0157400000001</v>
      </c>
      <c r="Q9">
        <f t="shared" ca="1" si="5"/>
        <v>1027.0157400000001</v>
      </c>
      <c r="R9">
        <f t="shared" ca="1" si="5"/>
        <v>1027.0157400000001</v>
      </c>
      <c r="S9">
        <f t="shared" ca="1" si="5"/>
        <v>1027.0157400000001</v>
      </c>
      <c r="T9">
        <f t="shared" ca="1" si="5"/>
        <v>1027.0157400000001</v>
      </c>
      <c r="U9">
        <f t="shared" ca="1" si="5"/>
        <v>1027.0157400000001</v>
      </c>
      <c r="W9">
        <f ca="1">总!E9</f>
        <v>1003.58074</v>
      </c>
      <c r="Y9">
        <f t="shared" ca="1" si="3"/>
        <v>2.3351384762525493E-2</v>
      </c>
      <c r="Z9">
        <f t="shared" ca="1" si="1"/>
        <v>2.3351384762525493E-2</v>
      </c>
      <c r="AA9">
        <f t="shared" ca="1" si="1"/>
        <v>2.3351384762525493E-2</v>
      </c>
      <c r="AB9">
        <f t="shared" ca="1" si="1"/>
        <v>2.3351384762525493E-2</v>
      </c>
      <c r="AC9">
        <f t="shared" ca="1" si="1"/>
        <v>2.3351384762525493E-2</v>
      </c>
      <c r="AD9">
        <f t="shared" ca="1" si="1"/>
        <v>2.3351384762525493E-2</v>
      </c>
      <c r="AE9">
        <f t="shared" ca="1" si="1"/>
        <v>2.3351384762525493E-2</v>
      </c>
      <c r="AF9">
        <f t="shared" ca="1" si="1"/>
        <v>2.3351384762525493E-2</v>
      </c>
      <c r="AG9">
        <f t="shared" ca="1" si="1"/>
        <v>2.3351384762525493E-2</v>
      </c>
      <c r="AH9">
        <f t="shared" ca="1" si="1"/>
        <v>2.3351384762525493E-2</v>
      </c>
      <c r="AJ9">
        <f t="shared" ca="1" si="4"/>
        <v>0.23351384762525493</v>
      </c>
      <c r="AK9" s="9"/>
    </row>
    <row r="10" spans="1:37" x14ac:dyDescent="0.2">
      <c r="A10" t="s">
        <v>108</v>
      </c>
      <c r="B10">
        <v>30</v>
      </c>
      <c r="C10">
        <v>1</v>
      </c>
      <c r="D10">
        <v>156.12666999999999</v>
      </c>
      <c r="E10">
        <v>2.69617</v>
      </c>
      <c r="F10">
        <v>404</v>
      </c>
      <c r="H10" t="s">
        <v>1</v>
      </c>
      <c r="I10">
        <v>100</v>
      </c>
      <c r="J10">
        <v>1</v>
      </c>
      <c r="L10">
        <f t="shared" ca="1" si="2"/>
        <v>1766.30639</v>
      </c>
      <c r="M10">
        <f t="shared" ca="1" si="2"/>
        <v>1774.48</v>
      </c>
      <c r="N10">
        <f t="shared" ca="1" si="2"/>
        <v>1769.7453</v>
      </c>
      <c r="O10">
        <f t="shared" ca="1" si="2"/>
        <v>1774.48</v>
      </c>
      <c r="P10">
        <f t="shared" ca="1" si="5"/>
        <v>1760.8561</v>
      </c>
      <c r="Q10">
        <f t="shared" ca="1" si="5"/>
        <v>1767.6633300000001</v>
      </c>
      <c r="R10">
        <f t="shared" ca="1" si="5"/>
        <v>1770.1608799999999</v>
      </c>
      <c r="S10">
        <f t="shared" ca="1" si="5"/>
        <v>1764.2957799999999</v>
      </c>
      <c r="T10">
        <f t="shared" ca="1" si="5"/>
        <v>1770.6264900000001</v>
      </c>
      <c r="U10">
        <f t="shared" ca="1" si="5"/>
        <v>1774.1367399999999</v>
      </c>
      <c r="W10">
        <f ca="1">总!E10</f>
        <v>1755.1166700000001</v>
      </c>
      <c r="Y10">
        <f t="shared" ca="1" si="3"/>
        <v>6.3754849983846664E-3</v>
      </c>
      <c r="Z10">
        <f t="shared" ca="1" si="1"/>
        <v>1.1032503041521396E-2</v>
      </c>
      <c r="AA10">
        <f t="shared" ca="1" si="1"/>
        <v>8.3348476201299641E-3</v>
      </c>
      <c r="AB10">
        <f t="shared" ca="1" si="1"/>
        <v>1.1032503041521396E-2</v>
      </c>
      <c r="AC10">
        <f t="shared" ca="1" si="1"/>
        <v>3.270113091684017E-3</v>
      </c>
      <c r="AD10">
        <f t="shared" ca="1" si="1"/>
        <v>7.1486187866929519E-3</v>
      </c>
      <c r="AE10">
        <f t="shared" ca="1" si="1"/>
        <v>8.571629599985392E-3</v>
      </c>
      <c r="AF10">
        <f t="shared" ca="1" si="1"/>
        <v>5.2299144307026658E-3</v>
      </c>
      <c r="AG10">
        <f t="shared" ca="1" si="1"/>
        <v>8.8369168073595874E-3</v>
      </c>
      <c r="AH10">
        <f t="shared" ca="1" si="1"/>
        <v>1.0836926299605943E-2</v>
      </c>
      <c r="AJ10">
        <f t="shared" ca="1" si="4"/>
        <v>8.0669457717587989E-2</v>
      </c>
      <c r="AK10" s="9"/>
    </row>
    <row r="11" spans="1:37" x14ac:dyDescent="0.2">
      <c r="A11" t="s">
        <v>108</v>
      </c>
      <c r="B11">
        <v>50</v>
      </c>
      <c r="C11">
        <v>1</v>
      </c>
      <c r="D11">
        <v>182.34583000000001</v>
      </c>
      <c r="E11">
        <v>7.3768599999999998</v>
      </c>
      <c r="F11">
        <v>363</v>
      </c>
      <c r="H11" t="s">
        <v>0</v>
      </c>
      <c r="I11">
        <v>25</v>
      </c>
      <c r="J11">
        <v>1</v>
      </c>
      <c r="L11">
        <f t="shared" ca="1" si="2"/>
        <v>28.65213</v>
      </c>
      <c r="M11">
        <f t="shared" ca="1" si="0"/>
        <v>28.65213</v>
      </c>
      <c r="N11">
        <f t="shared" ca="1" si="0"/>
        <v>28.65213</v>
      </c>
      <c r="O11">
        <f t="shared" ca="1" si="0"/>
        <v>28.65213</v>
      </c>
      <c r="P11">
        <f t="shared" ca="1" si="0"/>
        <v>28.65213</v>
      </c>
      <c r="Q11">
        <f t="shared" ca="1" si="0"/>
        <v>28.65213</v>
      </c>
      <c r="R11">
        <f t="shared" ca="1" si="0"/>
        <v>28.65213</v>
      </c>
      <c r="S11">
        <f t="shared" ca="1" si="0"/>
        <v>28.65213</v>
      </c>
      <c r="T11">
        <f t="shared" ca="1" si="0"/>
        <v>28.65213</v>
      </c>
      <c r="U11">
        <f t="shared" ca="1" si="0"/>
        <v>28.65213</v>
      </c>
      <c r="W11">
        <f ca="1">总!E11</f>
        <v>28.65213</v>
      </c>
      <c r="Y11">
        <f t="shared" ca="1" si="3"/>
        <v>0</v>
      </c>
      <c r="Z11">
        <f t="shared" ca="1" si="1"/>
        <v>0</v>
      </c>
      <c r="AA11">
        <f t="shared" ca="1" si="1"/>
        <v>0</v>
      </c>
      <c r="AB11">
        <f t="shared" ca="1" si="1"/>
        <v>0</v>
      </c>
      <c r="AC11">
        <f t="shared" ca="1" si="1"/>
        <v>0</v>
      </c>
      <c r="AD11">
        <f t="shared" ca="1" si="1"/>
        <v>0</v>
      </c>
      <c r="AE11">
        <f t="shared" ca="1" si="1"/>
        <v>0</v>
      </c>
      <c r="AF11">
        <f t="shared" ca="1" si="1"/>
        <v>0</v>
      </c>
      <c r="AG11">
        <f t="shared" ca="1" si="1"/>
        <v>0</v>
      </c>
      <c r="AH11">
        <f t="shared" ca="1" si="1"/>
        <v>0</v>
      </c>
      <c r="AJ11">
        <f t="shared" ca="1" si="4"/>
        <v>0</v>
      </c>
      <c r="AK11" s="9"/>
    </row>
    <row r="12" spans="1:37" x14ac:dyDescent="0.2">
      <c r="A12" t="s">
        <v>108</v>
      </c>
      <c r="B12">
        <v>50</v>
      </c>
      <c r="C12">
        <v>1</v>
      </c>
      <c r="D12">
        <v>180.05332999999999</v>
      </c>
      <c r="E12">
        <v>7.36686</v>
      </c>
      <c r="F12">
        <v>365</v>
      </c>
      <c r="H12" t="s">
        <v>0</v>
      </c>
      <c r="I12">
        <v>50</v>
      </c>
      <c r="J12">
        <v>1</v>
      </c>
      <c r="L12">
        <f t="shared" ca="1" si="2"/>
        <v>57.917070000000002</v>
      </c>
      <c r="M12">
        <f t="shared" ca="1" si="0"/>
        <v>57.917070000000002</v>
      </c>
      <c r="N12">
        <f t="shared" ca="1" si="0"/>
        <v>57.917070000000002</v>
      </c>
      <c r="O12">
        <f t="shared" ca="1" si="0"/>
        <v>57.917070000000002</v>
      </c>
      <c r="P12">
        <f t="shared" ca="1" si="0"/>
        <v>57.917070000000002</v>
      </c>
      <c r="Q12">
        <f t="shared" ca="1" si="0"/>
        <v>57.917070000000002</v>
      </c>
      <c r="R12">
        <f t="shared" ca="1" si="0"/>
        <v>57.917070000000002</v>
      </c>
      <c r="S12">
        <f t="shared" ca="1" si="0"/>
        <v>57.917070000000002</v>
      </c>
      <c r="T12">
        <f t="shared" ca="1" si="0"/>
        <v>57.917070000000002</v>
      </c>
      <c r="U12">
        <f t="shared" ca="1" si="0"/>
        <v>57.917070000000002</v>
      </c>
      <c r="W12">
        <f ca="1">总!E12</f>
        <v>57.917070000000002</v>
      </c>
      <c r="Y12">
        <f t="shared" ca="1" si="3"/>
        <v>0</v>
      </c>
      <c r="Z12">
        <f t="shared" ca="1" si="1"/>
        <v>0</v>
      </c>
      <c r="AA12">
        <f t="shared" ca="1" si="1"/>
        <v>0</v>
      </c>
      <c r="AB12">
        <f t="shared" ca="1" si="1"/>
        <v>0</v>
      </c>
      <c r="AC12">
        <f t="shared" ca="1" si="1"/>
        <v>0</v>
      </c>
      <c r="AD12">
        <f t="shared" ca="1" si="1"/>
        <v>0</v>
      </c>
      <c r="AE12">
        <f t="shared" ca="1" si="1"/>
        <v>0</v>
      </c>
      <c r="AF12">
        <f t="shared" ca="1" si="1"/>
        <v>0</v>
      </c>
      <c r="AG12">
        <f t="shared" ca="1" si="1"/>
        <v>0</v>
      </c>
      <c r="AH12">
        <f t="shared" ca="1" si="1"/>
        <v>0</v>
      </c>
      <c r="AJ12">
        <f t="shared" ca="1" si="4"/>
        <v>0</v>
      </c>
      <c r="AK12" s="9"/>
    </row>
    <row r="13" spans="1:37" x14ac:dyDescent="0.2">
      <c r="A13" t="s">
        <v>108</v>
      </c>
      <c r="B13">
        <v>50</v>
      </c>
      <c r="C13">
        <v>1</v>
      </c>
      <c r="D13">
        <v>179.94333</v>
      </c>
      <c r="E13">
        <v>7.37094</v>
      </c>
      <c r="F13">
        <v>366</v>
      </c>
      <c r="H13" t="s">
        <v>0</v>
      </c>
      <c r="I13">
        <v>100</v>
      </c>
      <c r="J13">
        <v>1</v>
      </c>
      <c r="L13">
        <f t="shared" ca="1" si="2"/>
        <v>104.23025</v>
      </c>
      <c r="M13">
        <f t="shared" ca="1" si="2"/>
        <v>104.22024999999999</v>
      </c>
      <c r="N13">
        <f t="shared" ca="1" si="2"/>
        <v>104.18095</v>
      </c>
      <c r="O13">
        <f t="shared" ca="1" si="2"/>
        <v>104.24692</v>
      </c>
      <c r="P13">
        <f t="shared" ca="1" si="2"/>
        <v>104.24428</v>
      </c>
      <c r="Q13">
        <f t="shared" ca="1" si="2"/>
        <v>104.21428</v>
      </c>
      <c r="R13">
        <f t="shared" ca="1" si="2"/>
        <v>104.23428</v>
      </c>
      <c r="S13">
        <f t="shared" ca="1" si="2"/>
        <v>104.21261</v>
      </c>
      <c r="T13">
        <f t="shared" ca="1" si="2"/>
        <v>104.25359</v>
      </c>
      <c r="U13">
        <f t="shared" ca="1" si="2"/>
        <v>104.23692</v>
      </c>
      <c r="W13">
        <f ca="1">总!E13</f>
        <v>104.10428</v>
      </c>
      <c r="Y13">
        <f t="shared" ca="1" si="3"/>
        <v>1.2100367055033207E-3</v>
      </c>
      <c r="Z13">
        <f t="shared" ca="1" si="1"/>
        <v>1.1139791754958598E-3</v>
      </c>
      <c r="AA13">
        <f t="shared" ca="1" si="1"/>
        <v>7.3647308256675819E-4</v>
      </c>
      <c r="AB13">
        <f t="shared" ca="1" si="1"/>
        <v>1.3701646080257228E-3</v>
      </c>
      <c r="AC13">
        <f t="shared" ca="1" si="1"/>
        <v>1.3448054201037707E-3</v>
      </c>
      <c r="AD13">
        <f t="shared" ca="1" si="1"/>
        <v>1.0566328300815244E-3</v>
      </c>
      <c r="AE13">
        <f t="shared" ca="1" si="1"/>
        <v>1.2487478900963097E-3</v>
      </c>
      <c r="AF13">
        <f t="shared" ca="1" si="1"/>
        <v>1.0405912225702454E-3</v>
      </c>
      <c r="AG13">
        <f t="shared" ca="1" si="1"/>
        <v>1.434234980540664E-3</v>
      </c>
      <c r="AH13">
        <f t="shared" ca="1" si="1"/>
        <v>1.2741070780182618E-3</v>
      </c>
      <c r="AJ13">
        <f t="shared" ca="1" si="4"/>
        <v>1.1829772993002436E-2</v>
      </c>
      <c r="AK13" s="9"/>
    </row>
    <row r="14" spans="1:37" x14ac:dyDescent="0.2">
      <c r="A14" t="s">
        <v>108</v>
      </c>
      <c r="B14">
        <v>50</v>
      </c>
      <c r="C14">
        <v>1</v>
      </c>
      <c r="D14">
        <v>180.92813000000001</v>
      </c>
      <c r="E14">
        <v>7.3767500000000004</v>
      </c>
      <c r="F14">
        <v>366</v>
      </c>
      <c r="AK14" s="9"/>
    </row>
    <row r="15" spans="1:37" x14ac:dyDescent="0.2">
      <c r="A15" t="s">
        <v>108</v>
      </c>
      <c r="B15">
        <v>50</v>
      </c>
      <c r="C15">
        <v>1</v>
      </c>
      <c r="D15">
        <v>182.15518</v>
      </c>
      <c r="E15">
        <v>7.3839699999999997</v>
      </c>
      <c r="F15">
        <v>366</v>
      </c>
      <c r="AK15" s="9"/>
    </row>
    <row r="16" spans="1:37" x14ac:dyDescent="0.2">
      <c r="A16" t="s">
        <v>108</v>
      </c>
      <c r="B16">
        <v>50</v>
      </c>
      <c r="C16">
        <v>1</v>
      </c>
      <c r="D16">
        <v>182.00667000000001</v>
      </c>
      <c r="E16">
        <v>7.3998999999999997</v>
      </c>
      <c r="F16">
        <v>365</v>
      </c>
      <c r="AK16" s="9"/>
    </row>
    <row r="17" spans="1:37" x14ac:dyDescent="0.2">
      <c r="A17" t="s">
        <v>108</v>
      </c>
      <c r="B17">
        <v>50</v>
      </c>
      <c r="C17">
        <v>1</v>
      </c>
      <c r="D17">
        <v>179.67332999999999</v>
      </c>
      <c r="E17">
        <v>7.4008799999999999</v>
      </c>
      <c r="F17">
        <v>363</v>
      </c>
      <c r="AK17" s="9"/>
    </row>
    <row r="18" spans="1:37" x14ac:dyDescent="0.2">
      <c r="A18" t="s">
        <v>108</v>
      </c>
      <c r="B18">
        <v>50</v>
      </c>
      <c r="C18">
        <v>1</v>
      </c>
      <c r="D18">
        <v>179.93769</v>
      </c>
      <c r="E18">
        <v>7.3951700000000002</v>
      </c>
      <c r="F18">
        <v>363</v>
      </c>
      <c r="AK18" s="9"/>
    </row>
    <row r="19" spans="1:37" x14ac:dyDescent="0.2">
      <c r="A19" t="s">
        <v>108</v>
      </c>
      <c r="B19">
        <v>50</v>
      </c>
      <c r="C19">
        <v>1</v>
      </c>
      <c r="D19">
        <v>181.71</v>
      </c>
      <c r="E19">
        <v>7.34762</v>
      </c>
      <c r="F19">
        <v>366</v>
      </c>
      <c r="AK19" s="9"/>
    </row>
    <row r="20" spans="1:37" x14ac:dyDescent="0.2">
      <c r="A20" t="s">
        <v>108</v>
      </c>
      <c r="B20">
        <v>50</v>
      </c>
      <c r="C20">
        <v>1</v>
      </c>
      <c r="D20">
        <v>180.05332999999999</v>
      </c>
      <c r="E20">
        <v>7.3654400000000004</v>
      </c>
      <c r="F20">
        <v>365</v>
      </c>
      <c r="AK20" s="9"/>
    </row>
    <row r="21" spans="1:37" x14ac:dyDescent="0.2">
      <c r="A21" t="s">
        <v>108</v>
      </c>
      <c r="B21">
        <v>100</v>
      </c>
      <c r="C21">
        <v>1</v>
      </c>
      <c r="D21">
        <v>244.11667</v>
      </c>
      <c r="E21">
        <v>21.307839999999999</v>
      </c>
      <c r="F21">
        <v>229</v>
      </c>
      <c r="AK21" s="9"/>
    </row>
    <row r="22" spans="1:37" x14ac:dyDescent="0.2">
      <c r="A22" t="s">
        <v>108</v>
      </c>
      <c r="B22">
        <v>100</v>
      </c>
      <c r="C22">
        <v>1</v>
      </c>
      <c r="D22">
        <v>244.53380000000001</v>
      </c>
      <c r="E22">
        <v>21.310770000000002</v>
      </c>
      <c r="F22">
        <v>229</v>
      </c>
      <c r="AK22" s="9"/>
    </row>
    <row r="23" spans="1:37" x14ac:dyDescent="0.2">
      <c r="A23" t="s">
        <v>108</v>
      </c>
      <c r="B23">
        <v>100</v>
      </c>
      <c r="C23">
        <v>1</v>
      </c>
      <c r="D23">
        <v>243.81754000000001</v>
      </c>
      <c r="E23">
        <v>21.189990000000002</v>
      </c>
      <c r="F23">
        <v>227</v>
      </c>
      <c r="AK23" s="9"/>
    </row>
    <row r="24" spans="1:37" x14ac:dyDescent="0.2">
      <c r="A24" t="s">
        <v>108</v>
      </c>
      <c r="B24">
        <v>100</v>
      </c>
      <c r="C24">
        <v>1</v>
      </c>
      <c r="D24">
        <v>246.03147000000001</v>
      </c>
      <c r="E24">
        <v>21.20138</v>
      </c>
      <c r="F24">
        <v>227</v>
      </c>
      <c r="AK24" s="9"/>
    </row>
    <row r="25" spans="1:37" x14ac:dyDescent="0.2">
      <c r="A25" t="s">
        <v>108</v>
      </c>
      <c r="B25">
        <v>100</v>
      </c>
      <c r="C25">
        <v>1</v>
      </c>
      <c r="D25">
        <v>245.72667000000001</v>
      </c>
      <c r="E25">
        <v>21.209910000000001</v>
      </c>
      <c r="F25">
        <v>227</v>
      </c>
      <c r="AK25" s="9"/>
    </row>
    <row r="26" spans="1:37" x14ac:dyDescent="0.2">
      <c r="A26" t="s">
        <v>108</v>
      </c>
      <c r="B26">
        <v>100</v>
      </c>
      <c r="C26">
        <v>1</v>
      </c>
      <c r="D26">
        <v>245.7132</v>
      </c>
      <c r="E26">
        <v>21.220770000000002</v>
      </c>
      <c r="F26">
        <v>227</v>
      </c>
      <c r="AK26" s="9"/>
    </row>
    <row r="27" spans="1:37" x14ac:dyDescent="0.2">
      <c r="A27" t="s">
        <v>108</v>
      </c>
      <c r="B27">
        <v>100</v>
      </c>
      <c r="C27">
        <v>1</v>
      </c>
      <c r="D27">
        <v>247.87352999999999</v>
      </c>
      <c r="E27">
        <v>21.25827</v>
      </c>
      <c r="F27">
        <v>227</v>
      </c>
      <c r="AK27" s="9"/>
    </row>
    <row r="28" spans="1:37" x14ac:dyDescent="0.2">
      <c r="A28" t="s">
        <v>108</v>
      </c>
      <c r="B28">
        <v>100</v>
      </c>
      <c r="C28">
        <v>1</v>
      </c>
      <c r="D28">
        <v>244.96</v>
      </c>
      <c r="E28">
        <v>21.250450000000001</v>
      </c>
      <c r="F28">
        <v>227</v>
      </c>
      <c r="AK28" s="9"/>
    </row>
    <row r="29" spans="1:37" x14ac:dyDescent="0.2">
      <c r="A29" t="s">
        <v>108</v>
      </c>
      <c r="B29">
        <v>100</v>
      </c>
      <c r="C29">
        <v>1</v>
      </c>
      <c r="D29">
        <v>244.41146000000001</v>
      </c>
      <c r="E29">
        <v>21.27534</v>
      </c>
      <c r="F29">
        <v>228</v>
      </c>
    </row>
    <row r="30" spans="1:37" x14ac:dyDescent="0.2">
      <c r="A30" t="s">
        <v>108</v>
      </c>
      <c r="B30">
        <v>100</v>
      </c>
      <c r="C30">
        <v>1</v>
      </c>
      <c r="D30">
        <v>243.71562</v>
      </c>
      <c r="E30">
        <v>21.24371</v>
      </c>
      <c r="F30">
        <v>227</v>
      </c>
    </row>
    <row r="31" spans="1:37" x14ac:dyDescent="0.2">
      <c r="A31" t="s">
        <v>36</v>
      </c>
      <c r="B31">
        <v>24</v>
      </c>
      <c r="C31">
        <v>1</v>
      </c>
      <c r="D31">
        <v>2330.3946900000001</v>
      </c>
      <c r="E31">
        <v>2.03972</v>
      </c>
      <c r="F31">
        <v>516</v>
      </c>
    </row>
    <row r="32" spans="1:37" x14ac:dyDescent="0.2">
      <c r="A32" t="s">
        <v>36</v>
      </c>
      <c r="B32">
        <v>24</v>
      </c>
      <c r="C32">
        <v>1</v>
      </c>
      <c r="D32">
        <v>2330.3946900000001</v>
      </c>
      <c r="E32">
        <v>2.0392299999999999</v>
      </c>
      <c r="F32">
        <v>515</v>
      </c>
    </row>
    <row r="33" spans="1:6" x14ac:dyDescent="0.2">
      <c r="A33" t="s">
        <v>36</v>
      </c>
      <c r="B33">
        <v>24</v>
      </c>
      <c r="C33">
        <v>1</v>
      </c>
      <c r="D33">
        <v>2320.9075499999999</v>
      </c>
      <c r="E33">
        <v>2.0307400000000002</v>
      </c>
      <c r="F33">
        <v>518</v>
      </c>
    </row>
    <row r="34" spans="1:6" x14ac:dyDescent="0.2">
      <c r="A34" t="s">
        <v>36</v>
      </c>
      <c r="B34">
        <v>24</v>
      </c>
      <c r="C34">
        <v>1</v>
      </c>
      <c r="D34">
        <v>2320.9075499999999</v>
      </c>
      <c r="E34">
        <v>2.0321099999999999</v>
      </c>
      <c r="F34">
        <v>524</v>
      </c>
    </row>
    <row r="35" spans="1:6" x14ac:dyDescent="0.2">
      <c r="A35" t="s">
        <v>36</v>
      </c>
      <c r="B35">
        <v>24</v>
      </c>
      <c r="C35">
        <v>1</v>
      </c>
      <c r="D35">
        <v>2320.9075499999999</v>
      </c>
      <c r="E35">
        <v>2.0318499999999999</v>
      </c>
      <c r="F35">
        <v>522</v>
      </c>
    </row>
    <row r="36" spans="1:6" x14ac:dyDescent="0.2">
      <c r="A36" t="s">
        <v>36</v>
      </c>
      <c r="B36">
        <v>24</v>
      </c>
      <c r="C36">
        <v>1</v>
      </c>
      <c r="D36">
        <v>2330.3946900000001</v>
      </c>
      <c r="E36">
        <v>2.03756</v>
      </c>
      <c r="F36">
        <v>515</v>
      </c>
    </row>
    <row r="37" spans="1:6" x14ac:dyDescent="0.2">
      <c r="A37" t="s">
        <v>36</v>
      </c>
      <c r="B37">
        <v>24</v>
      </c>
      <c r="C37">
        <v>1</v>
      </c>
      <c r="D37">
        <v>2320.9075499999999</v>
      </c>
      <c r="E37">
        <v>2.0334400000000001</v>
      </c>
      <c r="F37">
        <v>525</v>
      </c>
    </row>
    <row r="38" spans="1:6" x14ac:dyDescent="0.2">
      <c r="A38" t="s">
        <v>36</v>
      </c>
      <c r="B38">
        <v>24</v>
      </c>
      <c r="C38">
        <v>1</v>
      </c>
      <c r="D38">
        <v>2320.9075499999999</v>
      </c>
      <c r="E38">
        <v>2.0386500000000001</v>
      </c>
      <c r="F38">
        <v>535</v>
      </c>
    </row>
    <row r="39" spans="1:6" x14ac:dyDescent="0.2">
      <c r="A39" t="s">
        <v>36</v>
      </c>
      <c r="B39">
        <v>24</v>
      </c>
      <c r="C39">
        <v>1</v>
      </c>
      <c r="D39">
        <v>2320.9075499999999</v>
      </c>
      <c r="E39">
        <v>2.0337700000000001</v>
      </c>
      <c r="F39">
        <v>520</v>
      </c>
    </row>
    <row r="40" spans="1:6" x14ac:dyDescent="0.2">
      <c r="A40" t="s">
        <v>36</v>
      </c>
      <c r="B40">
        <v>24</v>
      </c>
      <c r="C40">
        <v>1</v>
      </c>
      <c r="D40">
        <v>2320.9075499999999</v>
      </c>
      <c r="E40">
        <v>2.0316999999999998</v>
      </c>
      <c r="F40">
        <v>524</v>
      </c>
    </row>
    <row r="41" spans="1:6" x14ac:dyDescent="0.2">
      <c r="A41" t="s">
        <v>36</v>
      </c>
      <c r="B41">
        <v>47</v>
      </c>
      <c r="C41">
        <v>1</v>
      </c>
      <c r="D41">
        <v>4322.9636499999997</v>
      </c>
      <c r="E41">
        <v>7.2950900000000001</v>
      </c>
      <c r="F41">
        <v>485</v>
      </c>
    </row>
    <row r="42" spans="1:6" x14ac:dyDescent="0.2">
      <c r="A42" t="s">
        <v>36</v>
      </c>
      <c r="B42">
        <v>47</v>
      </c>
      <c r="C42">
        <v>1</v>
      </c>
      <c r="D42">
        <v>4321.0236500000001</v>
      </c>
      <c r="E42">
        <v>7.3115100000000002</v>
      </c>
      <c r="F42">
        <v>492</v>
      </c>
    </row>
    <row r="43" spans="1:6" x14ac:dyDescent="0.2">
      <c r="A43" t="s">
        <v>36</v>
      </c>
      <c r="B43">
        <v>47</v>
      </c>
      <c r="C43">
        <v>1</v>
      </c>
      <c r="D43">
        <v>4321.0236500000001</v>
      </c>
      <c r="E43">
        <v>7.31053</v>
      </c>
      <c r="F43">
        <v>476</v>
      </c>
    </row>
    <row r="44" spans="1:6" x14ac:dyDescent="0.2">
      <c r="A44" t="s">
        <v>36</v>
      </c>
      <c r="B44">
        <v>47</v>
      </c>
      <c r="C44">
        <v>1</v>
      </c>
      <c r="D44">
        <v>4321.0236500000001</v>
      </c>
      <c r="E44">
        <v>7.2910199999999996</v>
      </c>
      <c r="F44">
        <v>475</v>
      </c>
    </row>
    <row r="45" spans="1:6" x14ac:dyDescent="0.2">
      <c r="A45" t="s">
        <v>36</v>
      </c>
      <c r="B45">
        <v>47</v>
      </c>
      <c r="C45">
        <v>1</v>
      </c>
      <c r="D45">
        <v>4321.0236500000001</v>
      </c>
      <c r="E45">
        <v>7.2751200000000003</v>
      </c>
      <c r="F45">
        <v>489</v>
      </c>
    </row>
    <row r="46" spans="1:6" x14ac:dyDescent="0.2">
      <c r="A46" t="s">
        <v>36</v>
      </c>
      <c r="B46">
        <v>47</v>
      </c>
      <c r="C46">
        <v>1</v>
      </c>
      <c r="D46">
        <v>4321.0236500000001</v>
      </c>
      <c r="E46">
        <v>7.29352</v>
      </c>
      <c r="F46">
        <v>483</v>
      </c>
    </row>
    <row r="47" spans="1:6" x14ac:dyDescent="0.2">
      <c r="A47" t="s">
        <v>36</v>
      </c>
      <c r="B47">
        <v>47</v>
      </c>
      <c r="C47">
        <v>1</v>
      </c>
      <c r="D47">
        <v>4321.0236500000001</v>
      </c>
      <c r="E47">
        <v>7.30708</v>
      </c>
      <c r="F47">
        <v>487</v>
      </c>
    </row>
    <row r="48" spans="1:6" x14ac:dyDescent="0.2">
      <c r="A48" t="s">
        <v>36</v>
      </c>
      <c r="B48">
        <v>47</v>
      </c>
      <c r="C48">
        <v>1</v>
      </c>
      <c r="D48">
        <v>4321.0236500000001</v>
      </c>
      <c r="E48">
        <v>7.2886699999999998</v>
      </c>
      <c r="F48">
        <v>481</v>
      </c>
    </row>
    <row r="49" spans="1:6" x14ac:dyDescent="0.2">
      <c r="A49" t="s">
        <v>36</v>
      </c>
      <c r="B49">
        <v>47</v>
      </c>
      <c r="C49">
        <v>1</v>
      </c>
      <c r="D49">
        <v>4321.0236500000001</v>
      </c>
      <c r="E49">
        <v>7.2930999999999999</v>
      </c>
      <c r="F49">
        <v>491</v>
      </c>
    </row>
    <row r="50" spans="1:6" x14ac:dyDescent="0.2">
      <c r="A50" t="s">
        <v>36</v>
      </c>
      <c r="B50">
        <v>47</v>
      </c>
      <c r="C50">
        <v>1</v>
      </c>
      <c r="D50">
        <v>4321.0236500000001</v>
      </c>
      <c r="E50">
        <v>7.2971300000000001</v>
      </c>
      <c r="F50">
        <v>495</v>
      </c>
    </row>
    <row r="51" spans="1:6" x14ac:dyDescent="0.2">
      <c r="A51" t="s">
        <v>36</v>
      </c>
      <c r="B51">
        <v>100</v>
      </c>
      <c r="C51">
        <v>1</v>
      </c>
      <c r="D51">
        <v>35656.17383</v>
      </c>
      <c r="E51">
        <v>33.987189999999998</v>
      </c>
      <c r="F51">
        <v>424</v>
      </c>
    </row>
    <row r="52" spans="1:6" x14ac:dyDescent="0.2">
      <c r="A52" t="s">
        <v>36</v>
      </c>
      <c r="B52">
        <v>100</v>
      </c>
      <c r="C52">
        <v>1</v>
      </c>
      <c r="D52">
        <v>35669.694770000002</v>
      </c>
      <c r="E52">
        <v>33.919330000000002</v>
      </c>
      <c r="F52">
        <v>414</v>
      </c>
    </row>
    <row r="53" spans="1:6" x14ac:dyDescent="0.2">
      <c r="A53" t="s">
        <v>36</v>
      </c>
      <c r="B53">
        <v>100</v>
      </c>
      <c r="C53">
        <v>1</v>
      </c>
      <c r="D53">
        <v>35669.694770000002</v>
      </c>
      <c r="E53">
        <v>33.918869999999998</v>
      </c>
      <c r="F53">
        <v>416</v>
      </c>
    </row>
    <row r="54" spans="1:6" x14ac:dyDescent="0.2">
      <c r="A54" t="s">
        <v>36</v>
      </c>
      <c r="B54">
        <v>100</v>
      </c>
      <c r="C54">
        <v>1</v>
      </c>
      <c r="D54">
        <v>35533.501669999998</v>
      </c>
      <c r="E54">
        <v>33.996899999999997</v>
      </c>
      <c r="F54">
        <v>409</v>
      </c>
    </row>
    <row r="55" spans="1:6" x14ac:dyDescent="0.2">
      <c r="A55" t="s">
        <v>36</v>
      </c>
      <c r="B55">
        <v>100</v>
      </c>
      <c r="C55">
        <v>1</v>
      </c>
      <c r="D55">
        <v>35669.694770000002</v>
      </c>
      <c r="E55">
        <v>33.97992</v>
      </c>
      <c r="F55">
        <v>417</v>
      </c>
    </row>
    <row r="56" spans="1:6" x14ac:dyDescent="0.2">
      <c r="A56" t="s">
        <v>36</v>
      </c>
      <c r="B56">
        <v>100</v>
      </c>
      <c r="C56">
        <v>1</v>
      </c>
      <c r="D56">
        <v>35669.694770000002</v>
      </c>
      <c r="E56">
        <v>33.968000000000004</v>
      </c>
      <c r="F56">
        <v>413</v>
      </c>
    </row>
    <row r="57" spans="1:6" x14ac:dyDescent="0.2">
      <c r="A57" t="s">
        <v>36</v>
      </c>
      <c r="B57">
        <v>100</v>
      </c>
      <c r="C57">
        <v>1</v>
      </c>
      <c r="D57">
        <v>35669.694770000002</v>
      </c>
      <c r="E57">
        <v>33.958770000000001</v>
      </c>
      <c r="F57">
        <v>419</v>
      </c>
    </row>
    <row r="58" spans="1:6" x14ac:dyDescent="0.2">
      <c r="A58" t="s">
        <v>36</v>
      </c>
      <c r="B58">
        <v>100</v>
      </c>
      <c r="C58">
        <v>1</v>
      </c>
      <c r="D58">
        <v>35669.694770000002</v>
      </c>
      <c r="E58">
        <v>33.951949999999997</v>
      </c>
      <c r="F58">
        <v>414</v>
      </c>
    </row>
    <row r="59" spans="1:6" x14ac:dyDescent="0.2">
      <c r="A59" t="s">
        <v>36</v>
      </c>
      <c r="B59">
        <v>100</v>
      </c>
      <c r="C59">
        <v>1</v>
      </c>
      <c r="D59">
        <v>35669.694770000002</v>
      </c>
      <c r="E59">
        <v>33.890799999999999</v>
      </c>
      <c r="F59">
        <v>414</v>
      </c>
    </row>
    <row r="60" spans="1:6" x14ac:dyDescent="0.2">
      <c r="A60" t="s">
        <v>36</v>
      </c>
      <c r="B60">
        <v>100</v>
      </c>
      <c r="C60">
        <v>1</v>
      </c>
      <c r="D60">
        <v>35669.694770000002</v>
      </c>
      <c r="E60">
        <v>33.959670000000003</v>
      </c>
      <c r="F60">
        <v>420</v>
      </c>
    </row>
    <row r="61" spans="1:6" x14ac:dyDescent="0.2">
      <c r="A61" t="s">
        <v>1</v>
      </c>
      <c r="B61">
        <v>30</v>
      </c>
      <c r="C61">
        <v>1</v>
      </c>
      <c r="D61">
        <v>660.62148999999999</v>
      </c>
      <c r="E61">
        <v>2.9110900000000002</v>
      </c>
      <c r="F61">
        <v>480</v>
      </c>
    </row>
    <row r="62" spans="1:6" x14ac:dyDescent="0.2">
      <c r="A62" t="s">
        <v>1</v>
      </c>
      <c r="B62">
        <v>30</v>
      </c>
      <c r="C62">
        <v>1</v>
      </c>
      <c r="D62">
        <v>660.62148999999999</v>
      </c>
      <c r="E62">
        <v>2.9150499999999999</v>
      </c>
      <c r="F62">
        <v>480</v>
      </c>
    </row>
    <row r="63" spans="1:6" x14ac:dyDescent="0.2">
      <c r="A63" t="s">
        <v>1</v>
      </c>
      <c r="B63">
        <v>30</v>
      </c>
      <c r="C63">
        <v>1</v>
      </c>
      <c r="D63">
        <v>660.62148999999999</v>
      </c>
      <c r="E63">
        <v>2.9180799999999998</v>
      </c>
      <c r="F63">
        <v>482</v>
      </c>
    </row>
    <row r="64" spans="1:6" x14ac:dyDescent="0.2">
      <c r="A64" t="s">
        <v>1</v>
      </c>
      <c r="B64">
        <v>30</v>
      </c>
      <c r="C64">
        <v>1</v>
      </c>
      <c r="D64">
        <v>664.53556000000003</v>
      </c>
      <c r="E64">
        <v>2.90577</v>
      </c>
      <c r="F64">
        <v>489</v>
      </c>
    </row>
    <row r="65" spans="1:6" x14ac:dyDescent="0.2">
      <c r="A65" t="s">
        <v>1</v>
      </c>
      <c r="B65">
        <v>30</v>
      </c>
      <c r="C65">
        <v>1</v>
      </c>
      <c r="D65">
        <v>660.62148999999999</v>
      </c>
      <c r="E65">
        <v>2.9075600000000001</v>
      </c>
      <c r="F65">
        <v>480</v>
      </c>
    </row>
    <row r="66" spans="1:6" x14ac:dyDescent="0.2">
      <c r="A66" t="s">
        <v>1</v>
      </c>
      <c r="B66">
        <v>30</v>
      </c>
      <c r="C66">
        <v>1</v>
      </c>
      <c r="D66">
        <v>660.62148999999999</v>
      </c>
      <c r="E66">
        <v>2.9123800000000002</v>
      </c>
      <c r="F66">
        <v>478</v>
      </c>
    </row>
    <row r="67" spans="1:6" x14ac:dyDescent="0.2">
      <c r="A67" t="s">
        <v>1</v>
      </c>
      <c r="B67">
        <v>30</v>
      </c>
      <c r="C67">
        <v>1</v>
      </c>
      <c r="D67">
        <v>660.62148999999999</v>
      </c>
      <c r="E67">
        <v>2.91296</v>
      </c>
      <c r="F67">
        <v>480</v>
      </c>
    </row>
    <row r="68" spans="1:6" x14ac:dyDescent="0.2">
      <c r="A68" t="s">
        <v>1</v>
      </c>
      <c r="B68">
        <v>30</v>
      </c>
      <c r="C68">
        <v>1</v>
      </c>
      <c r="D68">
        <v>660.62148999999999</v>
      </c>
      <c r="E68">
        <v>2.92232</v>
      </c>
      <c r="F68">
        <v>482</v>
      </c>
    </row>
    <row r="69" spans="1:6" x14ac:dyDescent="0.2">
      <c r="A69" t="s">
        <v>1</v>
      </c>
      <c r="B69">
        <v>30</v>
      </c>
      <c r="C69">
        <v>1</v>
      </c>
      <c r="D69">
        <v>660.62148999999999</v>
      </c>
      <c r="E69">
        <v>2.9094600000000002</v>
      </c>
      <c r="F69">
        <v>481</v>
      </c>
    </row>
    <row r="70" spans="1:6" x14ac:dyDescent="0.2">
      <c r="A70" t="s">
        <v>1</v>
      </c>
      <c r="B70">
        <v>30</v>
      </c>
      <c r="C70">
        <v>1</v>
      </c>
      <c r="D70">
        <v>664.53556000000003</v>
      </c>
      <c r="E70">
        <v>2.9096299999999999</v>
      </c>
      <c r="F70">
        <v>492</v>
      </c>
    </row>
    <row r="71" spans="1:6" x14ac:dyDescent="0.2">
      <c r="A71" t="s">
        <v>1</v>
      </c>
      <c r="B71">
        <v>50</v>
      </c>
      <c r="C71">
        <v>1</v>
      </c>
      <c r="D71">
        <v>1027.0157400000001</v>
      </c>
      <c r="E71">
        <v>6.3519300000000003</v>
      </c>
      <c r="F71">
        <v>389</v>
      </c>
    </row>
    <row r="72" spans="1:6" x14ac:dyDescent="0.2">
      <c r="A72" t="s">
        <v>1</v>
      </c>
      <c r="B72">
        <v>50</v>
      </c>
      <c r="C72">
        <v>1</v>
      </c>
      <c r="D72">
        <v>1027.0157400000001</v>
      </c>
      <c r="E72">
        <v>6.3811600000000004</v>
      </c>
      <c r="F72">
        <v>390</v>
      </c>
    </row>
    <row r="73" spans="1:6" x14ac:dyDescent="0.2">
      <c r="A73" t="s">
        <v>1</v>
      </c>
      <c r="B73">
        <v>50</v>
      </c>
      <c r="C73">
        <v>1</v>
      </c>
      <c r="D73">
        <v>1027.0157400000001</v>
      </c>
      <c r="E73">
        <v>6.3903800000000004</v>
      </c>
      <c r="F73">
        <v>389</v>
      </c>
    </row>
    <row r="74" spans="1:6" x14ac:dyDescent="0.2">
      <c r="A74" t="s">
        <v>1</v>
      </c>
      <c r="B74">
        <v>50</v>
      </c>
      <c r="C74">
        <v>1</v>
      </c>
      <c r="D74">
        <v>1027.0157400000001</v>
      </c>
      <c r="E74">
        <v>6.3773999999999997</v>
      </c>
      <c r="F74">
        <v>382</v>
      </c>
    </row>
    <row r="75" spans="1:6" x14ac:dyDescent="0.2">
      <c r="A75" t="s">
        <v>1</v>
      </c>
      <c r="B75">
        <v>50</v>
      </c>
      <c r="C75">
        <v>1</v>
      </c>
      <c r="D75">
        <v>1027.0157400000001</v>
      </c>
      <c r="E75">
        <v>6.3952400000000003</v>
      </c>
      <c r="F75">
        <v>386</v>
      </c>
    </row>
    <row r="76" spans="1:6" x14ac:dyDescent="0.2">
      <c r="A76" t="s">
        <v>1</v>
      </c>
      <c r="B76">
        <v>50</v>
      </c>
      <c r="C76">
        <v>1</v>
      </c>
      <c r="D76">
        <v>1027.0157400000001</v>
      </c>
      <c r="E76">
        <v>6.3855599999999999</v>
      </c>
      <c r="F76">
        <v>386</v>
      </c>
    </row>
    <row r="77" spans="1:6" x14ac:dyDescent="0.2">
      <c r="A77" t="s">
        <v>1</v>
      </c>
      <c r="B77">
        <v>50</v>
      </c>
      <c r="C77">
        <v>1</v>
      </c>
      <c r="D77">
        <v>1027.0157400000001</v>
      </c>
      <c r="E77">
        <v>6.3634700000000004</v>
      </c>
      <c r="F77">
        <v>388</v>
      </c>
    </row>
    <row r="78" spans="1:6" x14ac:dyDescent="0.2">
      <c r="A78" t="s">
        <v>1</v>
      </c>
      <c r="B78">
        <v>50</v>
      </c>
      <c r="C78">
        <v>1</v>
      </c>
      <c r="D78">
        <v>1027.0157400000001</v>
      </c>
      <c r="E78">
        <v>6.3850899999999999</v>
      </c>
      <c r="F78">
        <v>390</v>
      </c>
    </row>
    <row r="79" spans="1:6" x14ac:dyDescent="0.2">
      <c r="A79" t="s">
        <v>1</v>
      </c>
      <c r="B79">
        <v>50</v>
      </c>
      <c r="C79">
        <v>1</v>
      </c>
      <c r="D79">
        <v>1027.0157400000001</v>
      </c>
      <c r="E79">
        <v>6.3455000000000004</v>
      </c>
      <c r="F79">
        <v>387</v>
      </c>
    </row>
    <row r="80" spans="1:6" x14ac:dyDescent="0.2">
      <c r="A80" t="s">
        <v>1</v>
      </c>
      <c r="B80">
        <v>50</v>
      </c>
      <c r="C80">
        <v>1</v>
      </c>
      <c r="D80">
        <v>1027.0157400000001</v>
      </c>
      <c r="E80">
        <v>6.3728699999999998</v>
      </c>
      <c r="F80">
        <v>381</v>
      </c>
    </row>
    <row r="81" spans="1:6" x14ac:dyDescent="0.2">
      <c r="A81" t="s">
        <v>1</v>
      </c>
      <c r="B81">
        <v>100</v>
      </c>
      <c r="C81">
        <v>1</v>
      </c>
      <c r="D81">
        <v>1766.30639</v>
      </c>
      <c r="E81">
        <v>20.44933</v>
      </c>
      <c r="F81">
        <v>332</v>
      </c>
    </row>
    <row r="82" spans="1:6" x14ac:dyDescent="0.2">
      <c r="A82" t="s">
        <v>1</v>
      </c>
      <c r="B82">
        <v>100</v>
      </c>
      <c r="C82">
        <v>1</v>
      </c>
      <c r="D82">
        <v>1774.48</v>
      </c>
      <c r="E82">
        <v>20.38644</v>
      </c>
      <c r="F82">
        <v>319</v>
      </c>
    </row>
    <row r="83" spans="1:6" x14ac:dyDescent="0.2">
      <c r="A83" t="s">
        <v>1</v>
      </c>
      <c r="B83">
        <v>100</v>
      </c>
      <c r="C83">
        <v>1</v>
      </c>
      <c r="D83">
        <v>1769.7453</v>
      </c>
      <c r="E83">
        <v>20.441749999999999</v>
      </c>
      <c r="F83">
        <v>321</v>
      </c>
    </row>
    <row r="84" spans="1:6" x14ac:dyDescent="0.2">
      <c r="A84" t="s">
        <v>1</v>
      </c>
      <c r="B84">
        <v>100</v>
      </c>
      <c r="C84">
        <v>1</v>
      </c>
      <c r="D84">
        <v>1774.48</v>
      </c>
      <c r="E84">
        <v>20.370950000000001</v>
      </c>
      <c r="F84">
        <v>307</v>
      </c>
    </row>
    <row r="85" spans="1:6" x14ac:dyDescent="0.2">
      <c r="A85" t="s">
        <v>1</v>
      </c>
      <c r="B85">
        <v>100</v>
      </c>
      <c r="C85">
        <v>1</v>
      </c>
      <c r="D85">
        <v>1760.8561</v>
      </c>
      <c r="E85">
        <v>20.39479</v>
      </c>
      <c r="F85">
        <v>318</v>
      </c>
    </row>
    <row r="86" spans="1:6" x14ac:dyDescent="0.2">
      <c r="A86" t="s">
        <v>1</v>
      </c>
      <c r="B86">
        <v>100</v>
      </c>
      <c r="C86">
        <v>1</v>
      </c>
      <c r="D86">
        <v>1767.6633300000001</v>
      </c>
      <c r="E86">
        <v>20.411729999999999</v>
      </c>
      <c r="F86">
        <v>349</v>
      </c>
    </row>
    <row r="87" spans="1:6" x14ac:dyDescent="0.2">
      <c r="A87" t="s">
        <v>1</v>
      </c>
      <c r="B87">
        <v>100</v>
      </c>
      <c r="C87">
        <v>1</v>
      </c>
      <c r="D87">
        <v>1770.1608799999999</v>
      </c>
      <c r="E87">
        <v>20.39958</v>
      </c>
      <c r="F87">
        <v>320</v>
      </c>
    </row>
    <row r="88" spans="1:6" x14ac:dyDescent="0.2">
      <c r="A88" t="s">
        <v>1</v>
      </c>
      <c r="B88">
        <v>100</v>
      </c>
      <c r="C88">
        <v>1</v>
      </c>
      <c r="D88">
        <v>1764.2957799999999</v>
      </c>
      <c r="E88">
        <v>20.442499999999999</v>
      </c>
      <c r="F88">
        <v>327</v>
      </c>
    </row>
    <row r="89" spans="1:6" x14ac:dyDescent="0.2">
      <c r="A89" t="s">
        <v>1</v>
      </c>
      <c r="B89">
        <v>100</v>
      </c>
      <c r="C89">
        <v>1</v>
      </c>
      <c r="D89">
        <v>1770.6264900000001</v>
      </c>
      <c r="E89">
        <v>20.40136</v>
      </c>
      <c r="F89">
        <v>316</v>
      </c>
    </row>
    <row r="90" spans="1:6" x14ac:dyDescent="0.2">
      <c r="A90" t="s">
        <v>1</v>
      </c>
      <c r="B90">
        <v>100</v>
      </c>
      <c r="C90">
        <v>1</v>
      </c>
      <c r="D90">
        <v>1774.1367399999999</v>
      </c>
      <c r="E90">
        <v>20.395820000000001</v>
      </c>
      <c r="F90">
        <v>315</v>
      </c>
    </row>
    <row r="91" spans="1:6" x14ac:dyDescent="0.2">
      <c r="A91" t="s">
        <v>0</v>
      </c>
      <c r="B91">
        <v>25</v>
      </c>
      <c r="C91">
        <v>1</v>
      </c>
      <c r="D91">
        <v>28.65213</v>
      </c>
      <c r="E91">
        <v>2.1446100000000001</v>
      </c>
      <c r="F91">
        <v>466</v>
      </c>
    </row>
    <row r="92" spans="1:6" x14ac:dyDescent="0.2">
      <c r="A92" t="s">
        <v>0</v>
      </c>
      <c r="B92">
        <v>25</v>
      </c>
      <c r="C92">
        <v>1</v>
      </c>
      <c r="D92">
        <v>28.65213</v>
      </c>
      <c r="E92">
        <v>2.1511300000000002</v>
      </c>
      <c r="F92">
        <v>469</v>
      </c>
    </row>
    <row r="93" spans="1:6" x14ac:dyDescent="0.2">
      <c r="A93" t="s">
        <v>0</v>
      </c>
      <c r="B93">
        <v>25</v>
      </c>
      <c r="C93">
        <v>1</v>
      </c>
      <c r="D93">
        <v>28.65213</v>
      </c>
      <c r="E93">
        <v>2.1491899999999999</v>
      </c>
      <c r="F93">
        <v>465</v>
      </c>
    </row>
    <row r="94" spans="1:6" x14ac:dyDescent="0.2">
      <c r="A94" t="s">
        <v>0</v>
      </c>
      <c r="B94">
        <v>25</v>
      </c>
      <c r="C94">
        <v>1</v>
      </c>
      <c r="D94">
        <v>28.65213</v>
      </c>
      <c r="E94">
        <v>2.1511100000000001</v>
      </c>
      <c r="F94">
        <v>465</v>
      </c>
    </row>
    <row r="95" spans="1:6" x14ac:dyDescent="0.2">
      <c r="A95" t="s">
        <v>0</v>
      </c>
      <c r="B95">
        <v>25</v>
      </c>
      <c r="C95">
        <v>1</v>
      </c>
      <c r="D95">
        <v>28.65213</v>
      </c>
      <c r="E95">
        <v>2.1666400000000001</v>
      </c>
      <c r="F95">
        <v>463</v>
      </c>
    </row>
    <row r="96" spans="1:6" x14ac:dyDescent="0.2">
      <c r="A96" t="s">
        <v>0</v>
      </c>
      <c r="B96">
        <v>25</v>
      </c>
      <c r="C96">
        <v>1</v>
      </c>
      <c r="D96">
        <v>28.65213</v>
      </c>
      <c r="E96">
        <v>2.1474899999999999</v>
      </c>
      <c r="F96">
        <v>463</v>
      </c>
    </row>
    <row r="97" spans="1:6" x14ac:dyDescent="0.2">
      <c r="A97" t="s">
        <v>0</v>
      </c>
      <c r="B97">
        <v>25</v>
      </c>
      <c r="C97">
        <v>1</v>
      </c>
      <c r="D97">
        <v>28.65213</v>
      </c>
      <c r="E97">
        <v>2.1487799999999999</v>
      </c>
      <c r="F97">
        <v>462</v>
      </c>
    </row>
    <row r="98" spans="1:6" x14ac:dyDescent="0.2">
      <c r="A98" t="s">
        <v>0</v>
      </c>
      <c r="B98">
        <v>25</v>
      </c>
      <c r="C98">
        <v>1</v>
      </c>
      <c r="D98">
        <v>28.65213</v>
      </c>
      <c r="E98">
        <v>2.1488499999999999</v>
      </c>
      <c r="F98">
        <v>459</v>
      </c>
    </row>
    <row r="99" spans="1:6" x14ac:dyDescent="0.2">
      <c r="A99" t="s">
        <v>0</v>
      </c>
      <c r="B99">
        <v>25</v>
      </c>
      <c r="C99">
        <v>1</v>
      </c>
      <c r="D99">
        <v>28.65213</v>
      </c>
      <c r="E99">
        <v>2.14934</v>
      </c>
      <c r="F99">
        <v>461</v>
      </c>
    </row>
    <row r="100" spans="1:6" x14ac:dyDescent="0.2">
      <c r="A100" t="s">
        <v>0</v>
      </c>
      <c r="B100">
        <v>25</v>
      </c>
      <c r="C100">
        <v>1</v>
      </c>
      <c r="D100">
        <v>28.65213</v>
      </c>
      <c r="E100">
        <v>2.1503299999999999</v>
      </c>
      <c r="F100">
        <v>462</v>
      </c>
    </row>
    <row r="101" spans="1:6" x14ac:dyDescent="0.2">
      <c r="A101" t="s">
        <v>0</v>
      </c>
      <c r="B101">
        <v>50</v>
      </c>
      <c r="C101">
        <v>1</v>
      </c>
      <c r="D101">
        <v>57.917070000000002</v>
      </c>
      <c r="E101">
        <v>10.242330000000001</v>
      </c>
      <c r="F101">
        <v>592</v>
      </c>
    </row>
    <row r="102" spans="1:6" x14ac:dyDescent="0.2">
      <c r="A102" t="s">
        <v>0</v>
      </c>
      <c r="B102">
        <v>50</v>
      </c>
      <c r="C102">
        <v>1</v>
      </c>
      <c r="D102">
        <v>57.917070000000002</v>
      </c>
      <c r="E102">
        <v>10.23395</v>
      </c>
      <c r="F102">
        <v>597</v>
      </c>
    </row>
    <row r="103" spans="1:6" x14ac:dyDescent="0.2">
      <c r="A103" t="s">
        <v>0</v>
      </c>
      <c r="B103">
        <v>50</v>
      </c>
      <c r="C103">
        <v>1</v>
      </c>
      <c r="D103">
        <v>57.917070000000002</v>
      </c>
      <c r="E103">
        <v>10.23377</v>
      </c>
      <c r="F103">
        <v>600</v>
      </c>
    </row>
    <row r="104" spans="1:6" x14ac:dyDescent="0.2">
      <c r="A104" t="s">
        <v>0</v>
      </c>
      <c r="B104">
        <v>50</v>
      </c>
      <c r="C104">
        <v>1</v>
      </c>
      <c r="D104">
        <v>57.917070000000002</v>
      </c>
      <c r="E104">
        <v>10.241669999999999</v>
      </c>
      <c r="F104">
        <v>601</v>
      </c>
    </row>
    <row r="105" spans="1:6" x14ac:dyDescent="0.2">
      <c r="A105" t="s">
        <v>0</v>
      </c>
      <c r="B105">
        <v>50</v>
      </c>
      <c r="C105">
        <v>1</v>
      </c>
      <c r="D105">
        <v>57.917070000000002</v>
      </c>
      <c r="E105">
        <v>10.2746</v>
      </c>
      <c r="F105">
        <v>604</v>
      </c>
    </row>
    <row r="106" spans="1:6" x14ac:dyDescent="0.2">
      <c r="A106" t="s">
        <v>0</v>
      </c>
      <c r="B106">
        <v>50</v>
      </c>
      <c r="C106">
        <v>1</v>
      </c>
      <c r="D106">
        <v>57.917070000000002</v>
      </c>
      <c r="E106">
        <v>10.274699999999999</v>
      </c>
      <c r="F106">
        <v>600</v>
      </c>
    </row>
    <row r="107" spans="1:6" x14ac:dyDescent="0.2">
      <c r="A107" t="s">
        <v>0</v>
      </c>
      <c r="B107">
        <v>50</v>
      </c>
      <c r="C107">
        <v>1</v>
      </c>
      <c r="D107">
        <v>57.917070000000002</v>
      </c>
      <c r="E107">
        <v>10.271280000000001</v>
      </c>
      <c r="F107">
        <v>600</v>
      </c>
    </row>
    <row r="108" spans="1:6" x14ac:dyDescent="0.2">
      <c r="A108" t="s">
        <v>0</v>
      </c>
      <c r="B108">
        <v>50</v>
      </c>
      <c r="C108">
        <v>1</v>
      </c>
      <c r="D108">
        <v>57.917070000000002</v>
      </c>
      <c r="E108">
        <v>10.2662</v>
      </c>
      <c r="F108">
        <v>600</v>
      </c>
    </row>
    <row r="109" spans="1:6" x14ac:dyDescent="0.2">
      <c r="A109" t="s">
        <v>0</v>
      </c>
      <c r="B109">
        <v>50</v>
      </c>
      <c r="C109">
        <v>1</v>
      </c>
      <c r="D109">
        <v>57.917070000000002</v>
      </c>
      <c r="E109">
        <v>10.23864</v>
      </c>
      <c r="F109">
        <v>593</v>
      </c>
    </row>
    <row r="110" spans="1:6" x14ac:dyDescent="0.2">
      <c r="A110" t="s">
        <v>0</v>
      </c>
      <c r="B110">
        <v>50</v>
      </c>
      <c r="C110">
        <v>1</v>
      </c>
      <c r="D110">
        <v>57.917070000000002</v>
      </c>
      <c r="E110">
        <v>10.268660000000001</v>
      </c>
      <c r="F110">
        <v>595</v>
      </c>
    </row>
    <row r="111" spans="1:6" x14ac:dyDescent="0.2">
      <c r="A111" t="s">
        <v>0</v>
      </c>
      <c r="B111">
        <v>100</v>
      </c>
      <c r="C111">
        <v>1</v>
      </c>
      <c r="D111">
        <v>104.23025</v>
      </c>
      <c r="E111">
        <v>24.558689999999999</v>
      </c>
      <c r="F111">
        <v>349</v>
      </c>
    </row>
    <row r="112" spans="1:6" x14ac:dyDescent="0.2">
      <c r="A112" t="s">
        <v>0</v>
      </c>
      <c r="B112">
        <v>100</v>
      </c>
      <c r="C112">
        <v>1</v>
      </c>
      <c r="D112">
        <v>104.22024999999999</v>
      </c>
      <c r="E112">
        <v>24.509689999999999</v>
      </c>
      <c r="F112">
        <v>343</v>
      </c>
    </row>
    <row r="113" spans="1:6" x14ac:dyDescent="0.2">
      <c r="A113" t="s">
        <v>0</v>
      </c>
      <c r="B113">
        <v>100</v>
      </c>
      <c r="C113">
        <v>1</v>
      </c>
      <c r="D113">
        <v>104.18095</v>
      </c>
      <c r="E113">
        <v>24.488579999999999</v>
      </c>
      <c r="F113">
        <v>345</v>
      </c>
    </row>
    <row r="114" spans="1:6" x14ac:dyDescent="0.2">
      <c r="A114" t="s">
        <v>0</v>
      </c>
      <c r="B114">
        <v>100</v>
      </c>
      <c r="C114">
        <v>1</v>
      </c>
      <c r="D114">
        <v>104.24692</v>
      </c>
      <c r="E114">
        <v>24.501080000000002</v>
      </c>
      <c r="F114">
        <v>348</v>
      </c>
    </row>
    <row r="115" spans="1:6" x14ac:dyDescent="0.2">
      <c r="A115" t="s">
        <v>0</v>
      </c>
      <c r="B115">
        <v>100</v>
      </c>
      <c r="C115">
        <v>1</v>
      </c>
      <c r="D115">
        <v>104.24428</v>
      </c>
      <c r="E115">
        <v>24.474150000000002</v>
      </c>
      <c r="F115">
        <v>347</v>
      </c>
    </row>
    <row r="116" spans="1:6" x14ac:dyDescent="0.2">
      <c r="A116" t="s">
        <v>0</v>
      </c>
      <c r="B116">
        <v>100</v>
      </c>
      <c r="C116">
        <v>1</v>
      </c>
      <c r="D116">
        <v>104.21428</v>
      </c>
      <c r="E116">
        <v>24.469750000000001</v>
      </c>
      <c r="F116">
        <v>346</v>
      </c>
    </row>
    <row r="117" spans="1:6" x14ac:dyDescent="0.2">
      <c r="A117" t="s">
        <v>0</v>
      </c>
      <c r="B117">
        <v>100</v>
      </c>
      <c r="C117">
        <v>1</v>
      </c>
      <c r="D117">
        <v>104.23428</v>
      </c>
      <c r="E117">
        <v>24.514379999999999</v>
      </c>
      <c r="F117">
        <v>348</v>
      </c>
    </row>
    <row r="118" spans="1:6" x14ac:dyDescent="0.2">
      <c r="A118" t="s">
        <v>0</v>
      </c>
      <c r="B118">
        <v>100</v>
      </c>
      <c r="C118">
        <v>1</v>
      </c>
      <c r="D118">
        <v>104.21261</v>
      </c>
      <c r="E118">
        <v>24.47551</v>
      </c>
      <c r="F118">
        <v>349</v>
      </c>
    </row>
    <row r="119" spans="1:6" x14ac:dyDescent="0.2">
      <c r="A119" t="s">
        <v>0</v>
      </c>
      <c r="B119">
        <v>100</v>
      </c>
      <c r="C119">
        <v>1</v>
      </c>
      <c r="D119">
        <v>104.25359</v>
      </c>
      <c r="E119">
        <v>24.515090000000001</v>
      </c>
      <c r="F119">
        <v>348</v>
      </c>
    </row>
    <row r="120" spans="1:6" x14ac:dyDescent="0.2">
      <c r="A120" t="s">
        <v>0</v>
      </c>
      <c r="B120">
        <v>100</v>
      </c>
      <c r="C120">
        <v>1</v>
      </c>
      <c r="D120">
        <v>104.23692</v>
      </c>
      <c r="E120">
        <v>24.479500000000002</v>
      </c>
      <c r="F120">
        <v>348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0"/>
  <sheetViews>
    <sheetView zoomScale="85" zoomScaleNormal="85" workbookViewId="0">
      <selection sqref="A1:F121"/>
    </sheetView>
  </sheetViews>
  <sheetFormatPr defaultRowHeight="14.25" x14ac:dyDescent="0.2"/>
  <sheetData>
    <row r="1" spans="1:37" x14ac:dyDescent="0.2">
      <c r="A1" t="s">
        <v>108</v>
      </c>
      <c r="B1">
        <v>30</v>
      </c>
      <c r="C1">
        <v>1</v>
      </c>
      <c r="D1">
        <v>156.12666999999999</v>
      </c>
      <c r="E1">
        <v>2.6934</v>
      </c>
      <c r="F1">
        <v>336</v>
      </c>
      <c r="H1" s="1" t="s">
        <v>2</v>
      </c>
      <c r="I1" s="1" t="s">
        <v>3</v>
      </c>
      <c r="J1" s="1" t="s">
        <v>4</v>
      </c>
      <c r="K1" s="2" t="s">
        <v>5</v>
      </c>
      <c r="L1" s="2" t="s">
        <v>6</v>
      </c>
      <c r="M1" s="2" t="s">
        <v>7</v>
      </c>
      <c r="N1" s="2" t="s">
        <v>109</v>
      </c>
      <c r="O1" s="2" t="s">
        <v>34</v>
      </c>
      <c r="P1" s="2" t="s">
        <v>35</v>
      </c>
      <c r="Q1" s="2" t="s">
        <v>110</v>
      </c>
      <c r="R1" s="2" t="s">
        <v>111</v>
      </c>
      <c r="S1" s="2" t="s">
        <v>112</v>
      </c>
      <c r="T1" s="2" t="s">
        <v>113</v>
      </c>
      <c r="U1" s="2" t="s">
        <v>114</v>
      </c>
      <c r="W1" s="2" t="s">
        <v>37</v>
      </c>
      <c r="AJ1" t="s">
        <v>38</v>
      </c>
    </row>
    <row r="2" spans="1:37" x14ac:dyDescent="0.2">
      <c r="A2" t="s">
        <v>108</v>
      </c>
      <c r="B2">
        <v>30</v>
      </c>
      <c r="C2">
        <v>1</v>
      </c>
      <c r="D2">
        <v>156.12666999999999</v>
      </c>
      <c r="E2">
        <v>2.6950500000000002</v>
      </c>
      <c r="F2">
        <v>333</v>
      </c>
      <c r="H2" t="s">
        <v>108</v>
      </c>
      <c r="I2">
        <v>30</v>
      </c>
      <c r="J2">
        <v>1</v>
      </c>
      <c r="L2">
        <f ca="1">INDIRECT("D"&amp;1+(ROW(D1)-1)*10+COLUMN(A1)-1)</f>
        <v>156.12666999999999</v>
      </c>
      <c r="M2">
        <f t="shared" ref="M2:U12" ca="1" si="0">INDIRECT("D"&amp;1+(ROW(E1)-1)*10+COLUMN(B1)-1)</f>
        <v>156.12666999999999</v>
      </c>
      <c r="N2">
        <f t="shared" ca="1" si="0"/>
        <v>156.12666999999999</v>
      </c>
      <c r="O2">
        <f t="shared" ca="1" si="0"/>
        <v>156.12666999999999</v>
      </c>
      <c r="P2">
        <f t="shared" ca="1" si="0"/>
        <v>156.12666999999999</v>
      </c>
      <c r="Q2">
        <f t="shared" ca="1" si="0"/>
        <v>156.12666999999999</v>
      </c>
      <c r="R2">
        <f t="shared" ca="1" si="0"/>
        <v>156.12666999999999</v>
      </c>
      <c r="S2">
        <f t="shared" ca="1" si="0"/>
        <v>156.12666999999999</v>
      </c>
      <c r="T2">
        <f t="shared" ca="1" si="0"/>
        <v>156.12666999999999</v>
      </c>
      <c r="U2">
        <f t="shared" ca="1" si="0"/>
        <v>156.12666999999999</v>
      </c>
      <c r="W2">
        <f ca="1">总!E2</f>
        <v>156.12666999999999</v>
      </c>
      <c r="Y2">
        <f ca="1">(L2-$W2)/$W2</f>
        <v>0</v>
      </c>
      <c r="Z2">
        <f t="shared" ref="Z2:AH13" ca="1" si="1">(M2-$W2)/$W2</f>
        <v>0</v>
      </c>
      <c r="AA2">
        <f t="shared" ca="1" si="1"/>
        <v>0</v>
      </c>
      <c r="AB2">
        <f t="shared" ca="1" si="1"/>
        <v>0</v>
      </c>
      <c r="AC2">
        <f t="shared" ca="1" si="1"/>
        <v>0</v>
      </c>
      <c r="AD2">
        <f t="shared" ca="1" si="1"/>
        <v>0</v>
      </c>
      <c r="AE2">
        <f t="shared" ca="1" si="1"/>
        <v>0</v>
      </c>
      <c r="AF2">
        <f t="shared" ca="1" si="1"/>
        <v>0</v>
      </c>
      <c r="AG2">
        <f t="shared" ca="1" si="1"/>
        <v>0</v>
      </c>
      <c r="AH2">
        <f t="shared" ca="1" si="1"/>
        <v>0</v>
      </c>
      <c r="AJ2">
        <f ca="1">SUM(Y2:AH2)</f>
        <v>0</v>
      </c>
      <c r="AK2" s="9"/>
    </row>
    <row r="3" spans="1:37" x14ac:dyDescent="0.2">
      <c r="A3" t="s">
        <v>108</v>
      </c>
      <c r="B3">
        <v>30</v>
      </c>
      <c r="C3">
        <v>1</v>
      </c>
      <c r="D3">
        <v>156.12666999999999</v>
      </c>
      <c r="E3">
        <v>2.6881699999999999</v>
      </c>
      <c r="F3">
        <v>338</v>
      </c>
      <c r="H3" t="s">
        <v>108</v>
      </c>
      <c r="I3">
        <v>50</v>
      </c>
      <c r="J3">
        <v>1</v>
      </c>
      <c r="L3">
        <f t="shared" ref="L3:U13" ca="1" si="2">INDIRECT("D"&amp;1+(ROW(D2)-1)*10+COLUMN(A2)-1)</f>
        <v>181.89332999999999</v>
      </c>
      <c r="M3">
        <f t="shared" ca="1" si="0"/>
        <v>182.51284999999999</v>
      </c>
      <c r="N3">
        <f t="shared" ca="1" si="0"/>
        <v>182.51284999999999</v>
      </c>
      <c r="O3">
        <f t="shared" ca="1" si="0"/>
        <v>181.40834000000001</v>
      </c>
      <c r="P3">
        <f t="shared" ca="1" si="0"/>
        <v>179.94333</v>
      </c>
      <c r="Q3">
        <f t="shared" ca="1" si="0"/>
        <v>182.34583000000001</v>
      </c>
      <c r="R3">
        <f t="shared" ca="1" si="0"/>
        <v>182.51284999999999</v>
      </c>
      <c r="S3">
        <f t="shared" ca="1" si="0"/>
        <v>181.89</v>
      </c>
      <c r="T3">
        <f t="shared" ca="1" si="0"/>
        <v>181.64518000000001</v>
      </c>
      <c r="U3">
        <f t="shared" ca="1" si="0"/>
        <v>182.34583000000001</v>
      </c>
      <c r="W3">
        <f ca="1">总!E3</f>
        <v>179.67332999999999</v>
      </c>
      <c r="Y3">
        <f t="shared" ref="Y3:Y13" ca="1" si="3">(L3-$W3)/$W3</f>
        <v>1.2355756972946396E-2</v>
      </c>
      <c r="Z3">
        <f t="shared" ca="1" si="1"/>
        <v>1.5803792360279588E-2</v>
      </c>
      <c r="AA3">
        <f t="shared" ca="1" si="1"/>
        <v>1.5803792360279588E-2</v>
      </c>
      <c r="AB3">
        <f t="shared" ca="1" si="1"/>
        <v>9.6564693268612369E-3</v>
      </c>
      <c r="AC3">
        <f t="shared" ca="1" si="1"/>
        <v>1.5027271994124572E-3</v>
      </c>
      <c r="AD3">
        <f t="shared" ca="1" si="1"/>
        <v>1.4874216446035779E-2</v>
      </c>
      <c r="AE3">
        <f t="shared" ca="1" si="1"/>
        <v>1.5803792360279588E-2</v>
      </c>
      <c r="AF3">
        <f t="shared" ca="1" si="1"/>
        <v>1.2337223337486946E-2</v>
      </c>
      <c r="AG3">
        <f t="shared" ca="1" si="1"/>
        <v>1.0974639363560622E-2</v>
      </c>
      <c r="AH3">
        <f t="shared" ca="1" si="1"/>
        <v>1.4874216446035779E-2</v>
      </c>
      <c r="AJ3">
        <f t="shared" ref="AJ3:AJ13" ca="1" si="4">SUM(Y3:AH3)</f>
        <v>0.12398662617317797</v>
      </c>
      <c r="AK3" s="9"/>
    </row>
    <row r="4" spans="1:37" x14ac:dyDescent="0.2">
      <c r="A4" t="s">
        <v>108</v>
      </c>
      <c r="B4">
        <v>30</v>
      </c>
      <c r="C4">
        <v>1</v>
      </c>
      <c r="D4">
        <v>156.12666999999999</v>
      </c>
      <c r="E4">
        <v>2.6927699999999999</v>
      </c>
      <c r="F4">
        <v>339</v>
      </c>
      <c r="H4" t="s">
        <v>108</v>
      </c>
      <c r="I4">
        <v>100</v>
      </c>
      <c r="J4">
        <v>1</v>
      </c>
      <c r="L4">
        <f t="shared" ca="1" si="2"/>
        <v>241.57364000000001</v>
      </c>
      <c r="M4">
        <f t="shared" ca="1" si="2"/>
        <v>246.57174000000001</v>
      </c>
      <c r="N4">
        <f t="shared" ca="1" si="2"/>
        <v>244.54320999999999</v>
      </c>
      <c r="O4">
        <f t="shared" ca="1" si="2"/>
        <v>242.68333000000001</v>
      </c>
      <c r="P4">
        <f t="shared" ca="1" si="2"/>
        <v>243.44667000000001</v>
      </c>
      <c r="Q4">
        <f t="shared" ca="1" si="2"/>
        <v>244.53380000000001</v>
      </c>
      <c r="R4">
        <f t="shared" ca="1" si="2"/>
        <v>241.95426</v>
      </c>
      <c r="S4">
        <f t="shared" ca="1" si="2"/>
        <v>241.81007</v>
      </c>
      <c r="T4">
        <f t="shared" ca="1" si="2"/>
        <v>243.55007000000001</v>
      </c>
      <c r="U4">
        <f t="shared" ca="1" si="2"/>
        <v>244.10302999999999</v>
      </c>
      <c r="W4">
        <f ca="1">总!E4</f>
        <v>239.59333000000001</v>
      </c>
      <c r="Y4">
        <f t="shared" ca="1" si="3"/>
        <v>8.2652968678218336E-3</v>
      </c>
      <c r="Z4">
        <f t="shared" ca="1" si="1"/>
        <v>2.9126061230502522E-2</v>
      </c>
      <c r="AA4">
        <f t="shared" ca="1" si="1"/>
        <v>2.0659506673244947E-2</v>
      </c>
      <c r="AB4">
        <f t="shared" ca="1" si="1"/>
        <v>1.2896853180345226E-2</v>
      </c>
      <c r="AC4">
        <f t="shared" ca="1" si="1"/>
        <v>1.6082835027168757E-2</v>
      </c>
      <c r="AD4">
        <f t="shared" ca="1" si="1"/>
        <v>2.0620231790258955E-2</v>
      </c>
      <c r="AE4">
        <f t="shared" ca="1" si="1"/>
        <v>9.8539053653955901E-3</v>
      </c>
      <c r="AF4">
        <f t="shared" ca="1" si="1"/>
        <v>9.2520939543683754E-3</v>
      </c>
      <c r="AG4">
        <f t="shared" ca="1" si="1"/>
        <v>1.6514399628737561E-2</v>
      </c>
      <c r="AH4">
        <f t="shared" ca="1" si="1"/>
        <v>1.8822310287185295E-2</v>
      </c>
      <c r="AJ4">
        <f t="shared" ca="1" si="4"/>
        <v>0.16209349400502904</v>
      </c>
      <c r="AK4" s="9"/>
    </row>
    <row r="5" spans="1:37" x14ac:dyDescent="0.2">
      <c r="A5" t="s">
        <v>108</v>
      </c>
      <c r="B5">
        <v>30</v>
      </c>
      <c r="C5">
        <v>1</v>
      </c>
      <c r="D5">
        <v>156.12666999999999</v>
      </c>
      <c r="E5">
        <v>2.6853600000000002</v>
      </c>
      <c r="F5">
        <v>338</v>
      </c>
      <c r="H5" t="s">
        <v>36</v>
      </c>
      <c r="I5">
        <v>24</v>
      </c>
      <c r="J5">
        <v>1</v>
      </c>
      <c r="L5">
        <f t="shared" ca="1" si="2"/>
        <v>2320.9075499999999</v>
      </c>
      <c r="M5">
        <f t="shared" ca="1" si="0"/>
        <v>2320.9075499999999</v>
      </c>
      <c r="N5">
        <f t="shared" ca="1" si="0"/>
        <v>2320.9075499999999</v>
      </c>
      <c r="O5">
        <f t="shared" ca="1" si="0"/>
        <v>2320.9075499999999</v>
      </c>
      <c r="P5">
        <f t="shared" ca="1" si="0"/>
        <v>2320.9075499999999</v>
      </c>
      <c r="Q5">
        <f t="shared" ca="1" si="0"/>
        <v>2320.9075499999999</v>
      </c>
      <c r="R5">
        <f t="shared" ca="1" si="0"/>
        <v>2320.9075499999999</v>
      </c>
      <c r="S5">
        <f t="shared" ca="1" si="0"/>
        <v>2320.9075499999999</v>
      </c>
      <c r="T5">
        <f t="shared" ca="1" si="0"/>
        <v>2320.9075499999999</v>
      </c>
      <c r="U5">
        <f t="shared" ca="1" si="0"/>
        <v>2320.9075499999999</v>
      </c>
      <c r="W5">
        <f ca="1">总!E5</f>
        <v>2320.9075499999999</v>
      </c>
      <c r="Y5">
        <f t="shared" ca="1" si="3"/>
        <v>0</v>
      </c>
      <c r="Z5">
        <f t="shared" ca="1" si="1"/>
        <v>0</v>
      </c>
      <c r="AA5">
        <f t="shared" ca="1" si="1"/>
        <v>0</v>
      </c>
      <c r="AB5">
        <f t="shared" ca="1" si="1"/>
        <v>0</v>
      </c>
      <c r="AC5">
        <f t="shared" ca="1" si="1"/>
        <v>0</v>
      </c>
      <c r="AD5">
        <f t="shared" ca="1" si="1"/>
        <v>0</v>
      </c>
      <c r="AE5">
        <f t="shared" ca="1" si="1"/>
        <v>0</v>
      </c>
      <c r="AF5">
        <f t="shared" ca="1" si="1"/>
        <v>0</v>
      </c>
      <c r="AG5">
        <f t="shared" ca="1" si="1"/>
        <v>0</v>
      </c>
      <c r="AH5">
        <f t="shared" ca="1" si="1"/>
        <v>0</v>
      </c>
      <c r="AJ5">
        <f t="shared" ca="1" si="4"/>
        <v>0</v>
      </c>
      <c r="AK5" s="9"/>
    </row>
    <row r="6" spans="1:37" x14ac:dyDescent="0.2">
      <c r="A6" t="s">
        <v>108</v>
      </c>
      <c r="B6">
        <v>30</v>
      </c>
      <c r="C6">
        <v>1</v>
      </c>
      <c r="D6">
        <v>156.12666999999999</v>
      </c>
      <c r="E6">
        <v>2.68743</v>
      </c>
      <c r="F6">
        <v>336</v>
      </c>
      <c r="H6" t="s">
        <v>36</v>
      </c>
      <c r="I6">
        <v>47</v>
      </c>
      <c r="J6">
        <v>1</v>
      </c>
      <c r="L6">
        <f t="shared" ca="1" si="2"/>
        <v>4321.0236500000001</v>
      </c>
      <c r="M6">
        <f t="shared" ca="1" si="0"/>
        <v>4321.0236500000001</v>
      </c>
      <c r="N6">
        <f t="shared" ca="1" si="0"/>
        <v>4321.0236500000001</v>
      </c>
      <c r="O6">
        <f t="shared" ca="1" si="0"/>
        <v>4329.4256800000003</v>
      </c>
      <c r="P6">
        <f t="shared" ca="1" si="0"/>
        <v>4321.0236500000001</v>
      </c>
      <c r="Q6">
        <f t="shared" ca="1" si="0"/>
        <v>4321.0236500000001</v>
      </c>
      <c r="R6">
        <f t="shared" ca="1" si="0"/>
        <v>4324.3000099999999</v>
      </c>
      <c r="S6">
        <f t="shared" ca="1" si="0"/>
        <v>4321.0236500000001</v>
      </c>
      <c r="T6">
        <f t="shared" ca="1" si="0"/>
        <v>4325.7879000000003</v>
      </c>
      <c r="U6">
        <f t="shared" ca="1" si="0"/>
        <v>4321.0236500000001</v>
      </c>
      <c r="W6">
        <f ca="1">总!E6</f>
        <v>4313.60977</v>
      </c>
      <c r="Y6">
        <f t="shared" ca="1" si="3"/>
        <v>1.71871828823312E-3</v>
      </c>
      <c r="Z6">
        <f t="shared" ca="1" si="1"/>
        <v>1.71871828823312E-3</v>
      </c>
      <c r="AA6">
        <f t="shared" ca="1" si="1"/>
        <v>1.71871828823312E-3</v>
      </c>
      <c r="AB6">
        <f t="shared" ca="1" si="1"/>
        <v>3.6665138580674762E-3</v>
      </c>
      <c r="AC6">
        <f t="shared" ca="1" si="1"/>
        <v>1.71871828823312E-3</v>
      </c>
      <c r="AD6">
        <f t="shared" ca="1" si="1"/>
        <v>1.71871828823312E-3</v>
      </c>
      <c r="AE6">
        <f t="shared" ca="1" si="1"/>
        <v>2.4782584818746605E-3</v>
      </c>
      <c r="AF6">
        <f t="shared" ca="1" si="1"/>
        <v>1.71871828823312E-3</v>
      </c>
      <c r="AG6">
        <f t="shared" ca="1" si="1"/>
        <v>2.823187689506795E-3</v>
      </c>
      <c r="AH6">
        <f t="shared" ca="1" si="1"/>
        <v>1.71871828823312E-3</v>
      </c>
      <c r="AJ6">
        <f t="shared" ca="1" si="4"/>
        <v>2.0998988047080773E-2</v>
      </c>
      <c r="AK6" s="9"/>
    </row>
    <row r="7" spans="1:37" x14ac:dyDescent="0.2">
      <c r="A7" t="s">
        <v>108</v>
      </c>
      <c r="B7">
        <v>30</v>
      </c>
      <c r="C7">
        <v>1</v>
      </c>
      <c r="D7">
        <v>156.12666999999999</v>
      </c>
      <c r="E7">
        <v>2.6920600000000001</v>
      </c>
      <c r="F7">
        <v>336</v>
      </c>
      <c r="H7" t="s">
        <v>36</v>
      </c>
      <c r="I7">
        <v>100</v>
      </c>
      <c r="J7">
        <v>1</v>
      </c>
      <c r="L7">
        <f t="shared" ca="1" si="2"/>
        <v>35565.983890000003</v>
      </c>
      <c r="M7">
        <f t="shared" ca="1" si="2"/>
        <v>35653.645779999999</v>
      </c>
      <c r="N7">
        <f t="shared" ca="1" si="2"/>
        <v>35669.694770000002</v>
      </c>
      <c r="O7">
        <f t="shared" ca="1" si="2"/>
        <v>35669.694770000002</v>
      </c>
      <c r="P7">
        <f t="shared" ca="1" si="2"/>
        <v>35669.694770000002</v>
      </c>
      <c r="Q7">
        <f t="shared" ca="1" si="2"/>
        <v>35610.848100000003</v>
      </c>
      <c r="R7">
        <f t="shared" ca="1" si="2"/>
        <v>35669.694770000002</v>
      </c>
      <c r="S7">
        <f t="shared" ca="1" si="2"/>
        <v>35642.971230000003</v>
      </c>
      <c r="T7">
        <f t="shared" ca="1" si="2"/>
        <v>35631.941200000001</v>
      </c>
      <c r="U7">
        <f t="shared" ca="1" si="2"/>
        <v>35669.694770000002</v>
      </c>
      <c r="W7">
        <f ca="1">总!E7</f>
        <v>35334.484790000002</v>
      </c>
      <c r="Y7">
        <f t="shared" ca="1" si="3"/>
        <v>6.5516478130598745E-3</v>
      </c>
      <c r="Z7">
        <f t="shared" ca="1" si="1"/>
        <v>9.0325638507773656E-3</v>
      </c>
      <c r="AA7">
        <f t="shared" ca="1" si="1"/>
        <v>9.4867657471792901E-3</v>
      </c>
      <c r="AB7">
        <f t="shared" ca="1" si="1"/>
        <v>9.4867657471792901E-3</v>
      </c>
      <c r="AC7">
        <f t="shared" ca="1" si="1"/>
        <v>9.4867657471792901E-3</v>
      </c>
      <c r="AD7">
        <f t="shared" ca="1" si="1"/>
        <v>7.8213482280124862E-3</v>
      </c>
      <c r="AE7">
        <f t="shared" ca="1" si="1"/>
        <v>9.4867657471792901E-3</v>
      </c>
      <c r="AF7">
        <f t="shared" ca="1" si="1"/>
        <v>8.7304637900735768E-3</v>
      </c>
      <c r="AG7">
        <f t="shared" ca="1" si="1"/>
        <v>8.4183033025058245E-3</v>
      </c>
      <c r="AH7">
        <f t="shared" ca="1" si="1"/>
        <v>9.4867657471792901E-3</v>
      </c>
      <c r="AJ7">
        <f t="shared" ca="1" si="4"/>
        <v>8.7988155720325575E-2</v>
      </c>
      <c r="AK7" s="9"/>
    </row>
    <row r="8" spans="1:37" x14ac:dyDescent="0.2">
      <c r="A8" t="s">
        <v>108</v>
      </c>
      <c r="B8">
        <v>30</v>
      </c>
      <c r="C8">
        <v>1</v>
      </c>
      <c r="D8">
        <v>156.12666999999999</v>
      </c>
      <c r="E8">
        <v>2.6912099999999999</v>
      </c>
      <c r="F8">
        <v>338</v>
      </c>
      <c r="H8" t="s">
        <v>1</v>
      </c>
      <c r="I8">
        <v>30</v>
      </c>
      <c r="J8">
        <v>1</v>
      </c>
      <c r="L8">
        <f t="shared" ca="1" si="2"/>
        <v>660.62148999999999</v>
      </c>
      <c r="M8">
        <f t="shared" ca="1" si="0"/>
        <v>660.62148999999999</v>
      </c>
      <c r="N8">
        <f t="shared" ca="1" si="0"/>
        <v>660.62148999999999</v>
      </c>
      <c r="O8">
        <f t="shared" ca="1" si="0"/>
        <v>660.62148999999999</v>
      </c>
      <c r="P8">
        <f t="shared" ref="P8:U10" ca="1" si="5">INDIRECT("D"&amp;1+(ROW(H7)-1)*10+COLUMN(E7)-1)</f>
        <v>664.53556000000003</v>
      </c>
      <c r="Q8">
        <f t="shared" ca="1" si="5"/>
        <v>660.62148999999999</v>
      </c>
      <c r="R8">
        <f t="shared" ca="1" si="5"/>
        <v>660.62148999999999</v>
      </c>
      <c r="S8">
        <f t="shared" ca="1" si="5"/>
        <v>660.62148999999999</v>
      </c>
      <c r="T8">
        <f t="shared" ca="1" si="5"/>
        <v>660.62148999999999</v>
      </c>
      <c r="U8">
        <f t="shared" ca="1" si="5"/>
        <v>660.62148999999999</v>
      </c>
      <c r="W8">
        <f ca="1">总!E8</f>
        <v>659.84542999999996</v>
      </c>
      <c r="Y8">
        <f t="shared" ca="1" si="3"/>
        <v>1.1761239295088087E-3</v>
      </c>
      <c r="Z8">
        <f t="shared" ca="1" si="1"/>
        <v>1.1761239295088087E-3</v>
      </c>
      <c r="AA8">
        <f t="shared" ca="1" si="1"/>
        <v>1.1761239295088087E-3</v>
      </c>
      <c r="AB8">
        <f t="shared" ca="1" si="1"/>
        <v>1.1761239295088087E-3</v>
      </c>
      <c r="AC8">
        <f t="shared" ca="1" si="1"/>
        <v>7.1079222296046938E-3</v>
      </c>
      <c r="AD8">
        <f t="shared" ca="1" si="1"/>
        <v>1.1761239295088087E-3</v>
      </c>
      <c r="AE8">
        <f t="shared" ca="1" si="1"/>
        <v>1.1761239295088087E-3</v>
      </c>
      <c r="AF8">
        <f t="shared" ca="1" si="1"/>
        <v>1.1761239295088087E-3</v>
      </c>
      <c r="AG8">
        <f t="shared" ca="1" si="1"/>
        <v>1.1761239295088087E-3</v>
      </c>
      <c r="AH8">
        <f t="shared" ca="1" si="1"/>
        <v>1.1761239295088087E-3</v>
      </c>
      <c r="AJ8">
        <f t="shared" ca="1" si="4"/>
        <v>1.769303759518397E-2</v>
      </c>
      <c r="AK8" s="9"/>
    </row>
    <row r="9" spans="1:37" x14ac:dyDescent="0.2">
      <c r="A9" t="s">
        <v>108</v>
      </c>
      <c r="B9">
        <v>30</v>
      </c>
      <c r="C9">
        <v>1</v>
      </c>
      <c r="D9">
        <v>156.12666999999999</v>
      </c>
      <c r="E9">
        <v>2.6872199999999999</v>
      </c>
      <c r="F9">
        <v>336</v>
      </c>
      <c r="H9" t="s">
        <v>1</v>
      </c>
      <c r="I9">
        <v>50</v>
      </c>
      <c r="J9">
        <v>1</v>
      </c>
      <c r="L9">
        <f t="shared" ca="1" si="2"/>
        <v>1027.0157400000001</v>
      </c>
      <c r="M9">
        <f t="shared" ca="1" si="0"/>
        <v>1013.57139</v>
      </c>
      <c r="N9">
        <f t="shared" ca="1" si="0"/>
        <v>1027.0157400000001</v>
      </c>
      <c r="O9">
        <f t="shared" ca="1" si="0"/>
        <v>1027.0157400000001</v>
      </c>
      <c r="P9">
        <f t="shared" ca="1" si="5"/>
        <v>1027.0157400000001</v>
      </c>
      <c r="Q9">
        <f t="shared" ca="1" si="5"/>
        <v>1027.0157400000001</v>
      </c>
      <c r="R9">
        <f t="shared" ca="1" si="5"/>
        <v>1014.86776</v>
      </c>
      <c r="S9">
        <f t="shared" ca="1" si="5"/>
        <v>1014.7927100000001</v>
      </c>
      <c r="T9">
        <f t="shared" ca="1" si="5"/>
        <v>1027.0157400000001</v>
      </c>
      <c r="U9">
        <f t="shared" ca="1" si="5"/>
        <v>1025.15904</v>
      </c>
      <c r="W9">
        <f ca="1">总!E9</f>
        <v>1003.58074</v>
      </c>
      <c r="Y9">
        <f t="shared" ca="1" si="3"/>
        <v>2.3351384762525493E-2</v>
      </c>
      <c r="Z9">
        <f t="shared" ca="1" si="1"/>
        <v>9.9550037199796805E-3</v>
      </c>
      <c r="AA9">
        <f t="shared" ca="1" si="1"/>
        <v>2.3351384762525493E-2</v>
      </c>
      <c r="AB9">
        <f t="shared" ca="1" si="1"/>
        <v>2.3351384762525493E-2</v>
      </c>
      <c r="AC9">
        <f t="shared" ca="1" si="1"/>
        <v>2.3351384762525493E-2</v>
      </c>
      <c r="AD9">
        <f t="shared" ca="1" si="1"/>
        <v>2.3351384762525493E-2</v>
      </c>
      <c r="AE9">
        <f t="shared" ca="1" si="1"/>
        <v>1.1246748318426262E-2</v>
      </c>
      <c r="AF9">
        <f t="shared" ca="1" si="1"/>
        <v>1.1171966094128176E-2</v>
      </c>
      <c r="AG9">
        <f t="shared" ca="1" si="1"/>
        <v>2.3351384762525493E-2</v>
      </c>
      <c r="AH9">
        <f t="shared" ca="1" si="1"/>
        <v>2.1501309401374135E-2</v>
      </c>
      <c r="AJ9">
        <f t="shared" ca="1" si="4"/>
        <v>0.19398333610906121</v>
      </c>
      <c r="AK9" s="9"/>
    </row>
    <row r="10" spans="1:37" x14ac:dyDescent="0.2">
      <c r="A10" t="s">
        <v>108</v>
      </c>
      <c r="B10">
        <v>30</v>
      </c>
      <c r="C10">
        <v>1</v>
      </c>
      <c r="D10">
        <v>156.12666999999999</v>
      </c>
      <c r="E10">
        <v>2.6806399999999999</v>
      </c>
      <c r="F10">
        <v>335</v>
      </c>
      <c r="H10" t="s">
        <v>1</v>
      </c>
      <c r="I10">
        <v>100</v>
      </c>
      <c r="J10">
        <v>1</v>
      </c>
      <c r="L10">
        <f t="shared" ca="1" si="2"/>
        <v>1774.48</v>
      </c>
      <c r="M10">
        <f t="shared" ca="1" si="2"/>
        <v>1755.1166700000001</v>
      </c>
      <c r="N10">
        <f t="shared" ca="1" si="2"/>
        <v>1758.7738300000001</v>
      </c>
      <c r="O10">
        <f t="shared" ca="1" si="2"/>
        <v>1774.48</v>
      </c>
      <c r="P10">
        <f t="shared" ca="1" si="5"/>
        <v>1774.48</v>
      </c>
      <c r="Q10">
        <f t="shared" ca="1" si="5"/>
        <v>1759.64264</v>
      </c>
      <c r="R10">
        <f t="shared" ca="1" si="5"/>
        <v>1774.48</v>
      </c>
      <c r="S10">
        <f t="shared" ca="1" si="5"/>
        <v>1774.48</v>
      </c>
      <c r="T10">
        <f t="shared" ca="1" si="5"/>
        <v>1765.9044699999999</v>
      </c>
      <c r="U10">
        <f t="shared" ca="1" si="5"/>
        <v>1758.9938299999999</v>
      </c>
      <c r="W10">
        <f ca="1">总!E10</f>
        <v>1755.1166700000001</v>
      </c>
      <c r="Y10">
        <f t="shared" ca="1" si="3"/>
        <v>1.1032503041521396E-2</v>
      </c>
      <c r="Z10">
        <f t="shared" ca="1" si="1"/>
        <v>0</v>
      </c>
      <c r="AA10">
        <f t="shared" ca="1" si="1"/>
        <v>2.0837133294392195E-3</v>
      </c>
      <c r="AB10">
        <f t="shared" ca="1" si="1"/>
        <v>1.1032503041521396E-2</v>
      </c>
      <c r="AC10">
        <f t="shared" ca="1" si="1"/>
        <v>1.1032503041521396E-2</v>
      </c>
      <c r="AD10">
        <f t="shared" ca="1" si="1"/>
        <v>2.5787288545324541E-3</v>
      </c>
      <c r="AE10">
        <f t="shared" ca="1" si="1"/>
        <v>1.1032503041521396E-2</v>
      </c>
      <c r="AF10">
        <f t="shared" ca="1" si="1"/>
        <v>1.1032503041521396E-2</v>
      </c>
      <c r="AG10">
        <f t="shared" ca="1" si="1"/>
        <v>6.146485976912198E-3</v>
      </c>
      <c r="AH10">
        <f t="shared" ca="1" si="1"/>
        <v>2.2090611218454075E-3</v>
      </c>
      <c r="AJ10">
        <f t="shared" ca="1" si="4"/>
        <v>6.8180504490336261E-2</v>
      </c>
      <c r="AK10" s="9"/>
    </row>
    <row r="11" spans="1:37" x14ac:dyDescent="0.2">
      <c r="A11" t="s">
        <v>108</v>
      </c>
      <c r="B11">
        <v>50</v>
      </c>
      <c r="C11">
        <v>1</v>
      </c>
      <c r="D11">
        <v>181.89332999999999</v>
      </c>
      <c r="E11">
        <v>7.3905200000000004</v>
      </c>
      <c r="F11">
        <v>308</v>
      </c>
      <c r="H11" t="s">
        <v>0</v>
      </c>
      <c r="I11">
        <v>25</v>
      </c>
      <c r="J11">
        <v>1</v>
      </c>
      <c r="L11">
        <f t="shared" ca="1" si="2"/>
        <v>28.65213</v>
      </c>
      <c r="M11">
        <f t="shared" ca="1" si="0"/>
        <v>28.65213</v>
      </c>
      <c r="N11">
        <f t="shared" ca="1" si="0"/>
        <v>28.65213</v>
      </c>
      <c r="O11">
        <f t="shared" ca="1" si="0"/>
        <v>28.65213</v>
      </c>
      <c r="P11">
        <f t="shared" ca="1" si="0"/>
        <v>28.65213</v>
      </c>
      <c r="Q11">
        <f t="shared" ca="1" si="0"/>
        <v>28.65213</v>
      </c>
      <c r="R11">
        <f t="shared" ca="1" si="0"/>
        <v>28.65213</v>
      </c>
      <c r="S11">
        <f t="shared" ca="1" si="0"/>
        <v>28.65213</v>
      </c>
      <c r="T11">
        <f t="shared" ca="1" si="0"/>
        <v>28.65213</v>
      </c>
      <c r="U11">
        <f t="shared" ca="1" si="0"/>
        <v>28.65213</v>
      </c>
      <c r="W11">
        <f ca="1">总!E11</f>
        <v>28.65213</v>
      </c>
      <c r="Y11">
        <f t="shared" ca="1" si="3"/>
        <v>0</v>
      </c>
      <c r="Z11">
        <f t="shared" ca="1" si="1"/>
        <v>0</v>
      </c>
      <c r="AA11">
        <f t="shared" ca="1" si="1"/>
        <v>0</v>
      </c>
      <c r="AB11">
        <f t="shared" ca="1" si="1"/>
        <v>0</v>
      </c>
      <c r="AC11">
        <f t="shared" ca="1" si="1"/>
        <v>0</v>
      </c>
      <c r="AD11">
        <f t="shared" ca="1" si="1"/>
        <v>0</v>
      </c>
      <c r="AE11">
        <f t="shared" ca="1" si="1"/>
        <v>0</v>
      </c>
      <c r="AF11">
        <f t="shared" ca="1" si="1"/>
        <v>0</v>
      </c>
      <c r="AG11">
        <f t="shared" ca="1" si="1"/>
        <v>0</v>
      </c>
      <c r="AH11">
        <f t="shared" ca="1" si="1"/>
        <v>0</v>
      </c>
      <c r="AJ11">
        <f t="shared" ca="1" si="4"/>
        <v>0</v>
      </c>
      <c r="AK11" s="9"/>
    </row>
    <row r="12" spans="1:37" x14ac:dyDescent="0.2">
      <c r="A12" t="s">
        <v>108</v>
      </c>
      <c r="B12">
        <v>50</v>
      </c>
      <c r="C12">
        <v>1</v>
      </c>
      <c r="D12">
        <v>182.51284999999999</v>
      </c>
      <c r="E12">
        <v>7.3779399999999997</v>
      </c>
      <c r="F12">
        <v>314</v>
      </c>
      <c r="H12" t="s">
        <v>0</v>
      </c>
      <c r="I12">
        <v>50</v>
      </c>
      <c r="J12">
        <v>1</v>
      </c>
      <c r="L12">
        <f t="shared" ca="1" si="2"/>
        <v>57.917070000000002</v>
      </c>
      <c r="M12">
        <f t="shared" ca="1" si="0"/>
        <v>57.917070000000002</v>
      </c>
      <c r="N12">
        <f t="shared" ca="1" si="0"/>
        <v>57.917070000000002</v>
      </c>
      <c r="O12">
        <f t="shared" ca="1" si="0"/>
        <v>57.917070000000002</v>
      </c>
      <c r="P12">
        <f t="shared" ca="1" si="0"/>
        <v>57.917070000000002</v>
      </c>
      <c r="Q12">
        <f t="shared" ca="1" si="0"/>
        <v>57.917070000000002</v>
      </c>
      <c r="R12">
        <f t="shared" ca="1" si="0"/>
        <v>57.917070000000002</v>
      </c>
      <c r="S12">
        <f t="shared" ca="1" si="0"/>
        <v>57.917070000000002</v>
      </c>
      <c r="T12">
        <f t="shared" ca="1" si="0"/>
        <v>57.917070000000002</v>
      </c>
      <c r="U12">
        <f t="shared" ca="1" si="0"/>
        <v>57.917070000000002</v>
      </c>
      <c r="W12">
        <f ca="1">总!E12</f>
        <v>57.917070000000002</v>
      </c>
      <c r="Y12">
        <f t="shared" ca="1" si="3"/>
        <v>0</v>
      </c>
      <c r="Z12">
        <f t="shared" ca="1" si="1"/>
        <v>0</v>
      </c>
      <c r="AA12">
        <f t="shared" ca="1" si="1"/>
        <v>0</v>
      </c>
      <c r="AB12">
        <f t="shared" ca="1" si="1"/>
        <v>0</v>
      </c>
      <c r="AC12">
        <f t="shared" ca="1" si="1"/>
        <v>0</v>
      </c>
      <c r="AD12">
        <f t="shared" ca="1" si="1"/>
        <v>0</v>
      </c>
      <c r="AE12">
        <f t="shared" ca="1" si="1"/>
        <v>0</v>
      </c>
      <c r="AF12">
        <f t="shared" ca="1" si="1"/>
        <v>0</v>
      </c>
      <c r="AG12">
        <f t="shared" ca="1" si="1"/>
        <v>0</v>
      </c>
      <c r="AH12">
        <f t="shared" ca="1" si="1"/>
        <v>0</v>
      </c>
      <c r="AJ12">
        <f t="shared" ca="1" si="4"/>
        <v>0</v>
      </c>
      <c r="AK12" s="9"/>
    </row>
    <row r="13" spans="1:37" x14ac:dyDescent="0.2">
      <c r="A13" t="s">
        <v>108</v>
      </c>
      <c r="B13">
        <v>50</v>
      </c>
      <c r="C13">
        <v>1</v>
      </c>
      <c r="D13">
        <v>182.51284999999999</v>
      </c>
      <c r="E13">
        <v>7.3881899999999998</v>
      </c>
      <c r="F13">
        <v>307</v>
      </c>
      <c r="H13" t="s">
        <v>0</v>
      </c>
      <c r="I13">
        <v>100</v>
      </c>
      <c r="J13">
        <v>1</v>
      </c>
      <c r="L13">
        <f t="shared" ca="1" si="2"/>
        <v>104.22761</v>
      </c>
      <c r="M13">
        <f t="shared" ca="1" si="2"/>
        <v>104.27095</v>
      </c>
      <c r="N13">
        <f t="shared" ca="1" si="2"/>
        <v>104.21025</v>
      </c>
      <c r="O13">
        <f t="shared" ca="1" si="2"/>
        <v>104.21359</v>
      </c>
      <c r="P13">
        <f t="shared" ca="1" si="2"/>
        <v>104.26692</v>
      </c>
      <c r="Q13">
        <f t="shared" ca="1" si="2"/>
        <v>104.21095</v>
      </c>
      <c r="R13">
        <f t="shared" ca="1" si="2"/>
        <v>104.25095</v>
      </c>
      <c r="S13">
        <f t="shared" ca="1" si="2"/>
        <v>104.25691999999999</v>
      </c>
      <c r="T13">
        <f t="shared" ca="1" si="2"/>
        <v>104.16761</v>
      </c>
      <c r="U13">
        <f t="shared" ca="1" si="2"/>
        <v>104.22345</v>
      </c>
      <c r="W13">
        <f ca="1">总!E13</f>
        <v>104.10428</v>
      </c>
      <c r="Y13">
        <f t="shared" ca="1" si="3"/>
        <v>1.1846775175813687E-3</v>
      </c>
      <c r="Z13">
        <f t="shared" ca="1" si="1"/>
        <v>1.6009908526334971E-3</v>
      </c>
      <c r="AA13">
        <f t="shared" ca="1" si="1"/>
        <v>1.0179216454885354E-3</v>
      </c>
      <c r="AB13">
        <f t="shared" ca="1" si="1"/>
        <v>1.0500048605109568E-3</v>
      </c>
      <c r="AC13">
        <f t="shared" ca="1" si="1"/>
        <v>1.5622796680405083E-3</v>
      </c>
      <c r="AD13">
        <f t="shared" ca="1" si="1"/>
        <v>1.0246456725890045E-3</v>
      </c>
      <c r="AE13">
        <f t="shared" ca="1" si="1"/>
        <v>1.4088757926187117E-3</v>
      </c>
      <c r="AF13">
        <f t="shared" ca="1" si="1"/>
        <v>1.4662221380330473E-3</v>
      </c>
      <c r="AG13">
        <f t="shared" ca="1" si="1"/>
        <v>6.08332337536876E-4</v>
      </c>
      <c r="AH13">
        <f t="shared" ca="1" si="1"/>
        <v>1.1447175850982966E-3</v>
      </c>
      <c r="AJ13">
        <f t="shared" ca="1" si="4"/>
        <v>1.2068668070130802E-2</v>
      </c>
      <c r="AK13" s="9"/>
    </row>
    <row r="14" spans="1:37" x14ac:dyDescent="0.2">
      <c r="A14" t="s">
        <v>108</v>
      </c>
      <c r="B14">
        <v>50</v>
      </c>
      <c r="C14">
        <v>1</v>
      </c>
      <c r="D14">
        <v>181.40834000000001</v>
      </c>
      <c r="E14">
        <v>7.35107</v>
      </c>
      <c r="F14">
        <v>308</v>
      </c>
      <c r="AK14" s="9"/>
    </row>
    <row r="15" spans="1:37" x14ac:dyDescent="0.2">
      <c r="A15" t="s">
        <v>108</v>
      </c>
      <c r="B15">
        <v>50</v>
      </c>
      <c r="C15">
        <v>1</v>
      </c>
      <c r="D15">
        <v>179.94333</v>
      </c>
      <c r="E15">
        <v>7.38035</v>
      </c>
      <c r="F15">
        <v>306</v>
      </c>
      <c r="AK15" s="9"/>
    </row>
    <row r="16" spans="1:37" x14ac:dyDescent="0.2">
      <c r="A16" t="s">
        <v>108</v>
      </c>
      <c r="B16">
        <v>50</v>
      </c>
      <c r="C16">
        <v>1</v>
      </c>
      <c r="D16">
        <v>182.34583000000001</v>
      </c>
      <c r="E16">
        <v>7.3788600000000004</v>
      </c>
      <c r="F16">
        <v>308</v>
      </c>
      <c r="AK16" s="9"/>
    </row>
    <row r="17" spans="1:37" x14ac:dyDescent="0.2">
      <c r="A17" t="s">
        <v>108</v>
      </c>
      <c r="B17">
        <v>50</v>
      </c>
      <c r="C17">
        <v>1</v>
      </c>
      <c r="D17">
        <v>182.51284999999999</v>
      </c>
      <c r="E17">
        <v>7.35867</v>
      </c>
      <c r="F17">
        <v>309</v>
      </c>
      <c r="AK17" s="9"/>
    </row>
    <row r="18" spans="1:37" x14ac:dyDescent="0.2">
      <c r="A18" t="s">
        <v>108</v>
      </c>
      <c r="B18">
        <v>50</v>
      </c>
      <c r="C18">
        <v>1</v>
      </c>
      <c r="D18">
        <v>181.89</v>
      </c>
      <c r="E18">
        <v>7.3993799999999998</v>
      </c>
      <c r="F18">
        <v>310</v>
      </c>
      <c r="AK18" s="9"/>
    </row>
    <row r="19" spans="1:37" x14ac:dyDescent="0.2">
      <c r="A19" t="s">
        <v>108</v>
      </c>
      <c r="B19">
        <v>50</v>
      </c>
      <c r="C19">
        <v>1</v>
      </c>
      <c r="D19">
        <v>181.64518000000001</v>
      </c>
      <c r="E19">
        <v>7.3476400000000002</v>
      </c>
      <c r="F19">
        <v>309</v>
      </c>
      <c r="AK19" s="9"/>
    </row>
    <row r="20" spans="1:37" x14ac:dyDescent="0.2">
      <c r="A20" t="s">
        <v>108</v>
      </c>
      <c r="B20">
        <v>50</v>
      </c>
      <c r="C20">
        <v>1</v>
      </c>
      <c r="D20">
        <v>182.34583000000001</v>
      </c>
      <c r="E20">
        <v>7.3490200000000003</v>
      </c>
      <c r="F20">
        <v>312</v>
      </c>
      <c r="AK20" s="9"/>
    </row>
    <row r="21" spans="1:37" x14ac:dyDescent="0.2">
      <c r="A21" t="s">
        <v>108</v>
      </c>
      <c r="B21">
        <v>100</v>
      </c>
      <c r="C21">
        <v>1</v>
      </c>
      <c r="D21">
        <v>241.57364000000001</v>
      </c>
      <c r="E21">
        <v>21.239249999999998</v>
      </c>
      <c r="F21">
        <v>220</v>
      </c>
      <c r="AK21" s="9"/>
    </row>
    <row r="22" spans="1:37" x14ac:dyDescent="0.2">
      <c r="A22" t="s">
        <v>108</v>
      </c>
      <c r="B22">
        <v>100</v>
      </c>
      <c r="C22">
        <v>1</v>
      </c>
      <c r="D22">
        <v>246.57174000000001</v>
      </c>
      <c r="E22">
        <v>21.233529999999998</v>
      </c>
      <c r="F22">
        <v>218</v>
      </c>
      <c r="AK22" s="9"/>
    </row>
    <row r="23" spans="1:37" x14ac:dyDescent="0.2">
      <c r="A23" t="s">
        <v>108</v>
      </c>
      <c r="B23">
        <v>100</v>
      </c>
      <c r="C23">
        <v>1</v>
      </c>
      <c r="D23">
        <v>244.54320999999999</v>
      </c>
      <c r="E23">
        <v>21.243919999999999</v>
      </c>
      <c r="F23">
        <v>219</v>
      </c>
      <c r="AK23" s="9"/>
    </row>
    <row r="24" spans="1:37" x14ac:dyDescent="0.2">
      <c r="A24" t="s">
        <v>108</v>
      </c>
      <c r="B24">
        <v>100</v>
      </c>
      <c r="C24">
        <v>1</v>
      </c>
      <c r="D24">
        <v>242.68333000000001</v>
      </c>
      <c r="E24">
        <v>21.274640000000002</v>
      </c>
      <c r="F24">
        <v>219</v>
      </c>
      <c r="AK24" s="9"/>
    </row>
    <row r="25" spans="1:37" x14ac:dyDescent="0.2">
      <c r="A25" t="s">
        <v>108</v>
      </c>
      <c r="B25">
        <v>100</v>
      </c>
      <c r="C25">
        <v>1</v>
      </c>
      <c r="D25">
        <v>243.44667000000001</v>
      </c>
      <c r="E25">
        <v>21.22016</v>
      </c>
      <c r="F25">
        <v>218</v>
      </c>
      <c r="AK25" s="9"/>
    </row>
    <row r="26" spans="1:37" x14ac:dyDescent="0.2">
      <c r="A26" t="s">
        <v>108</v>
      </c>
      <c r="B26">
        <v>100</v>
      </c>
      <c r="C26">
        <v>1</v>
      </c>
      <c r="D26">
        <v>244.53380000000001</v>
      </c>
      <c r="E26">
        <v>21.25386</v>
      </c>
      <c r="F26">
        <v>218</v>
      </c>
      <c r="AK26" s="9"/>
    </row>
    <row r="27" spans="1:37" x14ac:dyDescent="0.2">
      <c r="A27" t="s">
        <v>108</v>
      </c>
      <c r="B27">
        <v>100</v>
      </c>
      <c r="C27">
        <v>1</v>
      </c>
      <c r="D27">
        <v>241.95426</v>
      </c>
      <c r="E27">
        <v>21.27908</v>
      </c>
      <c r="F27">
        <v>221</v>
      </c>
      <c r="AK27" s="9"/>
    </row>
    <row r="28" spans="1:37" x14ac:dyDescent="0.2">
      <c r="A28" t="s">
        <v>108</v>
      </c>
      <c r="B28">
        <v>100</v>
      </c>
      <c r="C28">
        <v>1</v>
      </c>
      <c r="D28">
        <v>241.81007</v>
      </c>
      <c r="E28">
        <v>21.224139999999998</v>
      </c>
      <c r="F28">
        <v>221</v>
      </c>
      <c r="AK28" s="9"/>
    </row>
    <row r="29" spans="1:37" x14ac:dyDescent="0.2">
      <c r="A29" t="s">
        <v>108</v>
      </c>
      <c r="B29">
        <v>100</v>
      </c>
      <c r="C29">
        <v>1</v>
      </c>
      <c r="D29">
        <v>243.55007000000001</v>
      </c>
      <c r="E29">
        <v>21.206969999999998</v>
      </c>
      <c r="F29">
        <v>219</v>
      </c>
    </row>
    <row r="30" spans="1:37" x14ac:dyDescent="0.2">
      <c r="A30" t="s">
        <v>108</v>
      </c>
      <c r="B30">
        <v>100</v>
      </c>
      <c r="C30">
        <v>1</v>
      </c>
      <c r="D30">
        <v>244.10302999999999</v>
      </c>
      <c r="E30">
        <v>21.250160000000001</v>
      </c>
      <c r="F30">
        <v>216</v>
      </c>
    </row>
    <row r="31" spans="1:37" x14ac:dyDescent="0.2">
      <c r="A31" t="s">
        <v>36</v>
      </c>
      <c r="B31">
        <v>24</v>
      </c>
      <c r="C31">
        <v>1</v>
      </c>
      <c r="D31">
        <v>2320.9075499999999</v>
      </c>
      <c r="E31">
        <v>2.0281400000000001</v>
      </c>
      <c r="F31">
        <v>430</v>
      </c>
    </row>
    <row r="32" spans="1:37" x14ac:dyDescent="0.2">
      <c r="A32" t="s">
        <v>36</v>
      </c>
      <c r="B32">
        <v>24</v>
      </c>
      <c r="C32">
        <v>1</v>
      </c>
      <c r="D32">
        <v>2320.9075499999999</v>
      </c>
      <c r="E32">
        <v>2.03396</v>
      </c>
      <c r="F32">
        <v>429</v>
      </c>
    </row>
    <row r="33" spans="1:6" x14ac:dyDescent="0.2">
      <c r="A33" t="s">
        <v>36</v>
      </c>
      <c r="B33">
        <v>24</v>
      </c>
      <c r="C33">
        <v>1</v>
      </c>
      <c r="D33">
        <v>2320.9075499999999</v>
      </c>
      <c r="E33">
        <v>2.0289299999999999</v>
      </c>
      <c r="F33">
        <v>433</v>
      </c>
    </row>
    <row r="34" spans="1:6" x14ac:dyDescent="0.2">
      <c r="A34" t="s">
        <v>36</v>
      </c>
      <c r="B34">
        <v>24</v>
      </c>
      <c r="C34">
        <v>1</v>
      </c>
      <c r="D34">
        <v>2320.9075499999999</v>
      </c>
      <c r="E34">
        <v>2.0291000000000001</v>
      </c>
      <c r="F34">
        <v>440</v>
      </c>
    </row>
    <row r="35" spans="1:6" x14ac:dyDescent="0.2">
      <c r="A35" t="s">
        <v>36</v>
      </c>
      <c r="B35">
        <v>24</v>
      </c>
      <c r="C35">
        <v>1</v>
      </c>
      <c r="D35">
        <v>2320.9075499999999</v>
      </c>
      <c r="E35">
        <v>2.0378699999999998</v>
      </c>
      <c r="F35">
        <v>436</v>
      </c>
    </row>
    <row r="36" spans="1:6" x14ac:dyDescent="0.2">
      <c r="A36" t="s">
        <v>36</v>
      </c>
      <c r="B36">
        <v>24</v>
      </c>
      <c r="C36">
        <v>1</v>
      </c>
      <c r="D36">
        <v>2320.9075499999999</v>
      </c>
      <c r="E36">
        <v>2.0356399999999999</v>
      </c>
      <c r="F36">
        <v>428</v>
      </c>
    </row>
    <row r="37" spans="1:6" x14ac:dyDescent="0.2">
      <c r="A37" t="s">
        <v>36</v>
      </c>
      <c r="B37">
        <v>24</v>
      </c>
      <c r="C37">
        <v>1</v>
      </c>
      <c r="D37">
        <v>2320.9075499999999</v>
      </c>
      <c r="E37">
        <v>2.0354100000000002</v>
      </c>
      <c r="F37">
        <v>430</v>
      </c>
    </row>
    <row r="38" spans="1:6" x14ac:dyDescent="0.2">
      <c r="A38" t="s">
        <v>36</v>
      </c>
      <c r="B38">
        <v>24</v>
      </c>
      <c r="C38">
        <v>1</v>
      </c>
      <c r="D38">
        <v>2320.9075499999999</v>
      </c>
      <c r="E38">
        <v>2.0377200000000002</v>
      </c>
      <c r="F38">
        <v>429</v>
      </c>
    </row>
    <row r="39" spans="1:6" x14ac:dyDescent="0.2">
      <c r="A39" t="s">
        <v>36</v>
      </c>
      <c r="B39">
        <v>24</v>
      </c>
      <c r="C39">
        <v>1</v>
      </c>
      <c r="D39">
        <v>2320.9075499999999</v>
      </c>
      <c r="E39">
        <v>2.0401099999999999</v>
      </c>
      <c r="F39">
        <v>429</v>
      </c>
    </row>
    <row r="40" spans="1:6" x14ac:dyDescent="0.2">
      <c r="A40" t="s">
        <v>36</v>
      </c>
      <c r="B40">
        <v>24</v>
      </c>
      <c r="C40">
        <v>1</v>
      </c>
      <c r="D40">
        <v>2320.9075499999999</v>
      </c>
      <c r="E40">
        <v>2.0294400000000001</v>
      </c>
      <c r="F40">
        <v>433</v>
      </c>
    </row>
    <row r="41" spans="1:6" x14ac:dyDescent="0.2">
      <c r="A41" t="s">
        <v>36</v>
      </c>
      <c r="B41">
        <v>47</v>
      </c>
      <c r="C41">
        <v>1</v>
      </c>
      <c r="D41">
        <v>4321.0236500000001</v>
      </c>
      <c r="E41">
        <v>7.3035699999999997</v>
      </c>
      <c r="F41">
        <v>401</v>
      </c>
    </row>
    <row r="42" spans="1:6" x14ac:dyDescent="0.2">
      <c r="A42" t="s">
        <v>36</v>
      </c>
      <c r="B42">
        <v>47</v>
      </c>
      <c r="C42">
        <v>1</v>
      </c>
      <c r="D42">
        <v>4321.0236500000001</v>
      </c>
      <c r="E42">
        <v>7.3120799999999999</v>
      </c>
      <c r="F42">
        <v>403</v>
      </c>
    </row>
    <row r="43" spans="1:6" x14ac:dyDescent="0.2">
      <c r="A43" t="s">
        <v>36</v>
      </c>
      <c r="B43">
        <v>47</v>
      </c>
      <c r="C43">
        <v>1</v>
      </c>
      <c r="D43">
        <v>4321.0236500000001</v>
      </c>
      <c r="E43">
        <v>7.2793400000000004</v>
      </c>
      <c r="F43">
        <v>404</v>
      </c>
    </row>
    <row r="44" spans="1:6" x14ac:dyDescent="0.2">
      <c r="A44" t="s">
        <v>36</v>
      </c>
      <c r="B44">
        <v>47</v>
      </c>
      <c r="C44">
        <v>1</v>
      </c>
      <c r="D44">
        <v>4329.4256800000003</v>
      </c>
      <c r="E44">
        <v>7.2692100000000002</v>
      </c>
      <c r="F44">
        <v>398</v>
      </c>
    </row>
    <row r="45" spans="1:6" x14ac:dyDescent="0.2">
      <c r="A45" t="s">
        <v>36</v>
      </c>
      <c r="B45">
        <v>47</v>
      </c>
      <c r="C45">
        <v>1</v>
      </c>
      <c r="D45">
        <v>4321.0236500000001</v>
      </c>
      <c r="E45">
        <v>7.2970300000000003</v>
      </c>
      <c r="F45">
        <v>420</v>
      </c>
    </row>
    <row r="46" spans="1:6" x14ac:dyDescent="0.2">
      <c r="A46" t="s">
        <v>36</v>
      </c>
      <c r="B46">
        <v>47</v>
      </c>
      <c r="C46">
        <v>1</v>
      </c>
      <c r="D46">
        <v>4321.0236500000001</v>
      </c>
      <c r="E46">
        <v>7.3094999999999999</v>
      </c>
      <c r="F46">
        <v>411</v>
      </c>
    </row>
    <row r="47" spans="1:6" x14ac:dyDescent="0.2">
      <c r="A47" t="s">
        <v>36</v>
      </c>
      <c r="B47">
        <v>47</v>
      </c>
      <c r="C47">
        <v>1</v>
      </c>
      <c r="D47">
        <v>4324.3000099999999</v>
      </c>
      <c r="E47">
        <v>7.2868700000000004</v>
      </c>
      <c r="F47">
        <v>405</v>
      </c>
    </row>
    <row r="48" spans="1:6" x14ac:dyDescent="0.2">
      <c r="A48" t="s">
        <v>36</v>
      </c>
      <c r="B48">
        <v>47</v>
      </c>
      <c r="C48">
        <v>1</v>
      </c>
      <c r="D48">
        <v>4321.0236500000001</v>
      </c>
      <c r="E48">
        <v>7.3044799999999999</v>
      </c>
      <c r="F48">
        <v>408</v>
      </c>
    </row>
    <row r="49" spans="1:6" x14ac:dyDescent="0.2">
      <c r="A49" t="s">
        <v>36</v>
      </c>
      <c r="B49">
        <v>47</v>
      </c>
      <c r="C49">
        <v>1</v>
      </c>
      <c r="D49">
        <v>4325.7879000000003</v>
      </c>
      <c r="E49">
        <v>7.28939</v>
      </c>
      <c r="F49">
        <v>398</v>
      </c>
    </row>
    <row r="50" spans="1:6" x14ac:dyDescent="0.2">
      <c r="A50" t="s">
        <v>36</v>
      </c>
      <c r="B50">
        <v>47</v>
      </c>
      <c r="C50">
        <v>1</v>
      </c>
      <c r="D50">
        <v>4321.0236500000001</v>
      </c>
      <c r="E50">
        <v>7.2800099999999999</v>
      </c>
      <c r="F50">
        <v>406</v>
      </c>
    </row>
    <row r="51" spans="1:6" x14ac:dyDescent="0.2">
      <c r="A51" t="s">
        <v>36</v>
      </c>
      <c r="B51">
        <v>100</v>
      </c>
      <c r="C51">
        <v>1</v>
      </c>
      <c r="D51">
        <v>35565.983890000003</v>
      </c>
      <c r="E51">
        <v>33.928669999999997</v>
      </c>
      <c r="F51">
        <v>385</v>
      </c>
    </row>
    <row r="52" spans="1:6" x14ac:dyDescent="0.2">
      <c r="A52" t="s">
        <v>36</v>
      </c>
      <c r="B52">
        <v>100</v>
      </c>
      <c r="C52">
        <v>1</v>
      </c>
      <c r="D52">
        <v>35653.645779999999</v>
      </c>
      <c r="E52">
        <v>33.909820000000003</v>
      </c>
      <c r="F52">
        <v>392</v>
      </c>
    </row>
    <row r="53" spans="1:6" x14ac:dyDescent="0.2">
      <c r="A53" t="s">
        <v>36</v>
      </c>
      <c r="B53">
        <v>100</v>
      </c>
      <c r="C53">
        <v>1</v>
      </c>
      <c r="D53">
        <v>35669.694770000002</v>
      </c>
      <c r="E53">
        <v>33.964080000000003</v>
      </c>
      <c r="F53">
        <v>393</v>
      </c>
    </row>
    <row r="54" spans="1:6" x14ac:dyDescent="0.2">
      <c r="A54" t="s">
        <v>36</v>
      </c>
      <c r="B54">
        <v>100</v>
      </c>
      <c r="C54">
        <v>1</v>
      </c>
      <c r="D54">
        <v>35669.694770000002</v>
      </c>
      <c r="E54">
        <v>33.975079999999998</v>
      </c>
      <c r="F54">
        <v>391</v>
      </c>
    </row>
    <row r="55" spans="1:6" x14ac:dyDescent="0.2">
      <c r="A55" t="s">
        <v>36</v>
      </c>
      <c r="B55">
        <v>100</v>
      </c>
      <c r="C55">
        <v>1</v>
      </c>
      <c r="D55">
        <v>35669.694770000002</v>
      </c>
      <c r="E55">
        <v>33.903019999999998</v>
      </c>
      <c r="F55">
        <v>387</v>
      </c>
    </row>
    <row r="56" spans="1:6" x14ac:dyDescent="0.2">
      <c r="A56" t="s">
        <v>36</v>
      </c>
      <c r="B56">
        <v>100</v>
      </c>
      <c r="C56">
        <v>1</v>
      </c>
      <c r="D56">
        <v>35610.848100000003</v>
      </c>
      <c r="E56">
        <v>33.896320000000003</v>
      </c>
      <c r="F56">
        <v>386</v>
      </c>
    </row>
    <row r="57" spans="1:6" x14ac:dyDescent="0.2">
      <c r="A57" t="s">
        <v>36</v>
      </c>
      <c r="B57">
        <v>100</v>
      </c>
      <c r="C57">
        <v>1</v>
      </c>
      <c r="D57">
        <v>35669.694770000002</v>
      </c>
      <c r="E57">
        <v>33.927500000000002</v>
      </c>
      <c r="F57">
        <v>392</v>
      </c>
    </row>
    <row r="58" spans="1:6" x14ac:dyDescent="0.2">
      <c r="A58" t="s">
        <v>36</v>
      </c>
      <c r="B58">
        <v>100</v>
      </c>
      <c r="C58">
        <v>1</v>
      </c>
      <c r="D58">
        <v>35642.971230000003</v>
      </c>
      <c r="E58">
        <v>33.900570000000002</v>
      </c>
      <c r="F58">
        <v>392</v>
      </c>
    </row>
    <row r="59" spans="1:6" x14ac:dyDescent="0.2">
      <c r="A59" t="s">
        <v>36</v>
      </c>
      <c r="B59">
        <v>100</v>
      </c>
      <c r="C59">
        <v>1</v>
      </c>
      <c r="D59">
        <v>35631.941200000001</v>
      </c>
      <c r="E59">
        <v>33.977559999999997</v>
      </c>
      <c r="F59">
        <v>396</v>
      </c>
    </row>
    <row r="60" spans="1:6" x14ac:dyDescent="0.2">
      <c r="A60" t="s">
        <v>36</v>
      </c>
      <c r="B60">
        <v>100</v>
      </c>
      <c r="C60">
        <v>1</v>
      </c>
      <c r="D60">
        <v>35669.694770000002</v>
      </c>
      <c r="E60">
        <v>33.939149999999998</v>
      </c>
      <c r="F60">
        <v>394</v>
      </c>
    </row>
    <row r="61" spans="1:6" x14ac:dyDescent="0.2">
      <c r="A61" t="s">
        <v>1</v>
      </c>
      <c r="B61">
        <v>30</v>
      </c>
      <c r="C61">
        <v>1</v>
      </c>
      <c r="D61">
        <v>660.62148999999999</v>
      </c>
      <c r="E61">
        <v>2.9075799999999998</v>
      </c>
      <c r="F61">
        <v>405</v>
      </c>
    </row>
    <row r="62" spans="1:6" x14ac:dyDescent="0.2">
      <c r="A62" t="s">
        <v>1</v>
      </c>
      <c r="B62">
        <v>30</v>
      </c>
      <c r="C62">
        <v>1</v>
      </c>
      <c r="D62">
        <v>660.62148999999999</v>
      </c>
      <c r="E62">
        <v>2.9066700000000001</v>
      </c>
      <c r="F62">
        <v>404</v>
      </c>
    </row>
    <row r="63" spans="1:6" x14ac:dyDescent="0.2">
      <c r="A63" t="s">
        <v>1</v>
      </c>
      <c r="B63">
        <v>30</v>
      </c>
      <c r="C63">
        <v>1</v>
      </c>
      <c r="D63">
        <v>660.62148999999999</v>
      </c>
      <c r="E63">
        <v>2.9109600000000002</v>
      </c>
      <c r="F63">
        <v>407</v>
      </c>
    </row>
    <row r="64" spans="1:6" x14ac:dyDescent="0.2">
      <c r="A64" t="s">
        <v>1</v>
      </c>
      <c r="B64">
        <v>30</v>
      </c>
      <c r="C64">
        <v>1</v>
      </c>
      <c r="D64">
        <v>660.62148999999999</v>
      </c>
      <c r="E64">
        <v>2.9053100000000001</v>
      </c>
      <c r="F64">
        <v>404</v>
      </c>
    </row>
    <row r="65" spans="1:6" x14ac:dyDescent="0.2">
      <c r="A65" t="s">
        <v>1</v>
      </c>
      <c r="B65">
        <v>30</v>
      </c>
      <c r="C65">
        <v>1</v>
      </c>
      <c r="D65">
        <v>664.53556000000003</v>
      </c>
      <c r="E65">
        <v>2.9073099999999998</v>
      </c>
      <c r="F65">
        <v>408</v>
      </c>
    </row>
    <row r="66" spans="1:6" x14ac:dyDescent="0.2">
      <c r="A66" t="s">
        <v>1</v>
      </c>
      <c r="B66">
        <v>30</v>
      </c>
      <c r="C66">
        <v>1</v>
      </c>
      <c r="D66">
        <v>660.62148999999999</v>
      </c>
      <c r="E66">
        <v>2.9153099999999998</v>
      </c>
      <c r="F66">
        <v>402</v>
      </c>
    </row>
    <row r="67" spans="1:6" x14ac:dyDescent="0.2">
      <c r="A67" t="s">
        <v>1</v>
      </c>
      <c r="B67">
        <v>30</v>
      </c>
      <c r="C67">
        <v>1</v>
      </c>
      <c r="D67">
        <v>660.62148999999999</v>
      </c>
      <c r="E67">
        <v>2.9075700000000002</v>
      </c>
      <c r="F67">
        <v>402</v>
      </c>
    </row>
    <row r="68" spans="1:6" x14ac:dyDescent="0.2">
      <c r="A68" t="s">
        <v>1</v>
      </c>
      <c r="B68">
        <v>30</v>
      </c>
      <c r="C68">
        <v>1</v>
      </c>
      <c r="D68">
        <v>660.62148999999999</v>
      </c>
      <c r="E68">
        <v>2.9074900000000001</v>
      </c>
      <c r="F68">
        <v>402</v>
      </c>
    </row>
    <row r="69" spans="1:6" x14ac:dyDescent="0.2">
      <c r="A69" t="s">
        <v>1</v>
      </c>
      <c r="B69">
        <v>30</v>
      </c>
      <c r="C69">
        <v>1</v>
      </c>
      <c r="D69">
        <v>660.62148999999999</v>
      </c>
      <c r="E69">
        <v>2.9052899999999999</v>
      </c>
      <c r="F69">
        <v>399</v>
      </c>
    </row>
    <row r="70" spans="1:6" x14ac:dyDescent="0.2">
      <c r="A70" t="s">
        <v>1</v>
      </c>
      <c r="B70">
        <v>30</v>
      </c>
      <c r="C70">
        <v>1</v>
      </c>
      <c r="D70">
        <v>660.62148999999999</v>
      </c>
      <c r="E70">
        <v>2.91255</v>
      </c>
      <c r="F70">
        <v>402</v>
      </c>
    </row>
    <row r="71" spans="1:6" x14ac:dyDescent="0.2">
      <c r="A71" t="s">
        <v>1</v>
      </c>
      <c r="B71">
        <v>50</v>
      </c>
      <c r="C71">
        <v>1</v>
      </c>
      <c r="D71">
        <v>1027.0157400000001</v>
      </c>
      <c r="E71">
        <v>6.3644800000000004</v>
      </c>
      <c r="F71">
        <v>322</v>
      </c>
    </row>
    <row r="72" spans="1:6" x14ac:dyDescent="0.2">
      <c r="A72" t="s">
        <v>1</v>
      </c>
      <c r="B72">
        <v>50</v>
      </c>
      <c r="C72">
        <v>1</v>
      </c>
      <c r="D72">
        <v>1013.57139</v>
      </c>
      <c r="E72">
        <v>6.3857299999999997</v>
      </c>
      <c r="F72">
        <v>325</v>
      </c>
    </row>
    <row r="73" spans="1:6" x14ac:dyDescent="0.2">
      <c r="A73" t="s">
        <v>1</v>
      </c>
      <c r="B73">
        <v>50</v>
      </c>
      <c r="C73">
        <v>1</v>
      </c>
      <c r="D73">
        <v>1027.0157400000001</v>
      </c>
      <c r="E73">
        <v>6.3812699999999998</v>
      </c>
      <c r="F73">
        <v>326</v>
      </c>
    </row>
    <row r="74" spans="1:6" x14ac:dyDescent="0.2">
      <c r="A74" t="s">
        <v>1</v>
      </c>
      <c r="B74">
        <v>50</v>
      </c>
      <c r="C74">
        <v>1</v>
      </c>
      <c r="D74">
        <v>1027.0157400000001</v>
      </c>
      <c r="E74">
        <v>6.3612799999999998</v>
      </c>
      <c r="F74">
        <v>318</v>
      </c>
    </row>
    <row r="75" spans="1:6" x14ac:dyDescent="0.2">
      <c r="A75" t="s">
        <v>1</v>
      </c>
      <c r="B75">
        <v>50</v>
      </c>
      <c r="C75">
        <v>1</v>
      </c>
      <c r="D75">
        <v>1027.0157400000001</v>
      </c>
      <c r="E75">
        <v>6.3641699999999997</v>
      </c>
      <c r="F75">
        <v>321</v>
      </c>
    </row>
    <row r="76" spans="1:6" x14ac:dyDescent="0.2">
      <c r="A76" t="s">
        <v>1</v>
      </c>
      <c r="B76">
        <v>50</v>
      </c>
      <c r="C76">
        <v>1</v>
      </c>
      <c r="D76">
        <v>1027.0157400000001</v>
      </c>
      <c r="E76">
        <v>6.3467799999999999</v>
      </c>
      <c r="F76">
        <v>324</v>
      </c>
    </row>
    <row r="77" spans="1:6" x14ac:dyDescent="0.2">
      <c r="A77" t="s">
        <v>1</v>
      </c>
      <c r="B77">
        <v>50</v>
      </c>
      <c r="C77">
        <v>1</v>
      </c>
      <c r="D77">
        <v>1014.86776</v>
      </c>
      <c r="E77">
        <v>6.3528099999999998</v>
      </c>
      <c r="F77">
        <v>323</v>
      </c>
    </row>
    <row r="78" spans="1:6" x14ac:dyDescent="0.2">
      <c r="A78" t="s">
        <v>1</v>
      </c>
      <c r="B78">
        <v>50</v>
      </c>
      <c r="C78">
        <v>1</v>
      </c>
      <c r="D78">
        <v>1014.7927100000001</v>
      </c>
      <c r="E78">
        <v>6.3634399999999998</v>
      </c>
      <c r="F78">
        <v>325</v>
      </c>
    </row>
    <row r="79" spans="1:6" x14ac:dyDescent="0.2">
      <c r="A79" t="s">
        <v>1</v>
      </c>
      <c r="B79">
        <v>50</v>
      </c>
      <c r="C79">
        <v>1</v>
      </c>
      <c r="D79">
        <v>1027.0157400000001</v>
      </c>
      <c r="E79">
        <v>6.3800299999999996</v>
      </c>
      <c r="F79">
        <v>326</v>
      </c>
    </row>
    <row r="80" spans="1:6" x14ac:dyDescent="0.2">
      <c r="A80" t="s">
        <v>1</v>
      </c>
      <c r="B80">
        <v>50</v>
      </c>
      <c r="C80">
        <v>1</v>
      </c>
      <c r="D80">
        <v>1025.15904</v>
      </c>
      <c r="E80">
        <v>6.3728899999999999</v>
      </c>
      <c r="F80">
        <v>323</v>
      </c>
    </row>
    <row r="81" spans="1:6" x14ac:dyDescent="0.2">
      <c r="A81" t="s">
        <v>1</v>
      </c>
      <c r="B81">
        <v>100</v>
      </c>
      <c r="C81">
        <v>1</v>
      </c>
      <c r="D81">
        <v>1774.48</v>
      </c>
      <c r="E81">
        <v>20.41564</v>
      </c>
      <c r="F81">
        <v>288</v>
      </c>
    </row>
    <row r="82" spans="1:6" x14ac:dyDescent="0.2">
      <c r="A82" t="s">
        <v>1</v>
      </c>
      <c r="B82">
        <v>100</v>
      </c>
      <c r="C82">
        <v>1</v>
      </c>
      <c r="D82">
        <v>1755.1166700000001</v>
      </c>
      <c r="E82">
        <v>20.357530000000001</v>
      </c>
      <c r="F82">
        <v>305</v>
      </c>
    </row>
    <row r="83" spans="1:6" x14ac:dyDescent="0.2">
      <c r="A83" t="s">
        <v>1</v>
      </c>
      <c r="B83">
        <v>100</v>
      </c>
      <c r="C83">
        <v>1</v>
      </c>
      <c r="D83">
        <v>1758.7738300000001</v>
      </c>
      <c r="E83">
        <v>20.38485</v>
      </c>
      <c r="F83">
        <v>293</v>
      </c>
    </row>
    <row r="84" spans="1:6" x14ac:dyDescent="0.2">
      <c r="A84" t="s">
        <v>1</v>
      </c>
      <c r="B84">
        <v>100</v>
      </c>
      <c r="C84">
        <v>1</v>
      </c>
      <c r="D84">
        <v>1774.48</v>
      </c>
      <c r="E84">
        <v>20.427140000000001</v>
      </c>
      <c r="F84">
        <v>291</v>
      </c>
    </row>
    <row r="85" spans="1:6" x14ac:dyDescent="0.2">
      <c r="A85" t="s">
        <v>1</v>
      </c>
      <c r="B85">
        <v>100</v>
      </c>
      <c r="C85">
        <v>1</v>
      </c>
      <c r="D85">
        <v>1774.48</v>
      </c>
      <c r="E85">
        <v>20.432600000000001</v>
      </c>
      <c r="F85">
        <v>290</v>
      </c>
    </row>
    <row r="86" spans="1:6" x14ac:dyDescent="0.2">
      <c r="A86" t="s">
        <v>1</v>
      </c>
      <c r="B86">
        <v>100</v>
      </c>
      <c r="C86">
        <v>1</v>
      </c>
      <c r="D86">
        <v>1759.64264</v>
      </c>
      <c r="E86">
        <v>20.363119999999999</v>
      </c>
      <c r="F86">
        <v>296</v>
      </c>
    </row>
    <row r="87" spans="1:6" x14ac:dyDescent="0.2">
      <c r="A87" t="s">
        <v>1</v>
      </c>
      <c r="B87">
        <v>100</v>
      </c>
      <c r="C87">
        <v>1</v>
      </c>
      <c r="D87">
        <v>1774.48</v>
      </c>
      <c r="E87">
        <v>20.363510000000002</v>
      </c>
      <c r="F87">
        <v>286</v>
      </c>
    </row>
    <row r="88" spans="1:6" x14ac:dyDescent="0.2">
      <c r="A88" t="s">
        <v>1</v>
      </c>
      <c r="B88">
        <v>100</v>
      </c>
      <c r="C88">
        <v>1</v>
      </c>
      <c r="D88">
        <v>1774.48</v>
      </c>
      <c r="E88">
        <v>20.404140000000002</v>
      </c>
      <c r="F88">
        <v>285</v>
      </c>
    </row>
    <row r="89" spans="1:6" x14ac:dyDescent="0.2">
      <c r="A89" t="s">
        <v>1</v>
      </c>
      <c r="B89">
        <v>100</v>
      </c>
      <c r="C89">
        <v>1</v>
      </c>
      <c r="D89">
        <v>1765.9044699999999</v>
      </c>
      <c r="E89">
        <v>20.38852</v>
      </c>
      <c r="F89">
        <v>291</v>
      </c>
    </row>
    <row r="90" spans="1:6" x14ac:dyDescent="0.2">
      <c r="A90" t="s">
        <v>1</v>
      </c>
      <c r="B90">
        <v>100</v>
      </c>
      <c r="C90">
        <v>1</v>
      </c>
      <c r="D90">
        <v>1758.9938299999999</v>
      </c>
      <c r="E90">
        <v>20.370010000000001</v>
      </c>
      <c r="F90">
        <v>289</v>
      </c>
    </row>
    <row r="91" spans="1:6" x14ac:dyDescent="0.2">
      <c r="A91" t="s">
        <v>0</v>
      </c>
      <c r="B91">
        <v>25</v>
      </c>
      <c r="C91">
        <v>1</v>
      </c>
      <c r="D91">
        <v>28.65213</v>
      </c>
      <c r="E91">
        <v>2.15116</v>
      </c>
      <c r="F91">
        <v>385</v>
      </c>
    </row>
    <row r="92" spans="1:6" x14ac:dyDescent="0.2">
      <c r="A92" t="s">
        <v>0</v>
      </c>
      <c r="B92">
        <v>25</v>
      </c>
      <c r="C92">
        <v>1</v>
      </c>
      <c r="D92">
        <v>28.65213</v>
      </c>
      <c r="E92">
        <v>2.1514600000000002</v>
      </c>
      <c r="F92">
        <v>386</v>
      </c>
    </row>
    <row r="93" spans="1:6" x14ac:dyDescent="0.2">
      <c r="A93" t="s">
        <v>0</v>
      </c>
      <c r="B93">
        <v>25</v>
      </c>
      <c r="C93">
        <v>1</v>
      </c>
      <c r="D93">
        <v>28.65213</v>
      </c>
      <c r="E93">
        <v>2.14357</v>
      </c>
      <c r="F93">
        <v>387</v>
      </c>
    </row>
    <row r="94" spans="1:6" x14ac:dyDescent="0.2">
      <c r="A94" t="s">
        <v>0</v>
      </c>
      <c r="B94">
        <v>25</v>
      </c>
      <c r="C94">
        <v>1</v>
      </c>
      <c r="D94">
        <v>28.65213</v>
      </c>
      <c r="E94">
        <v>2.1522800000000002</v>
      </c>
      <c r="F94">
        <v>390</v>
      </c>
    </row>
    <row r="95" spans="1:6" x14ac:dyDescent="0.2">
      <c r="A95" t="s">
        <v>0</v>
      </c>
      <c r="B95">
        <v>25</v>
      </c>
      <c r="C95">
        <v>1</v>
      </c>
      <c r="D95">
        <v>28.65213</v>
      </c>
      <c r="E95">
        <v>2.14975</v>
      </c>
      <c r="F95">
        <v>386</v>
      </c>
    </row>
    <row r="96" spans="1:6" x14ac:dyDescent="0.2">
      <c r="A96" t="s">
        <v>0</v>
      </c>
      <c r="B96">
        <v>25</v>
      </c>
      <c r="C96">
        <v>1</v>
      </c>
      <c r="D96">
        <v>28.65213</v>
      </c>
      <c r="E96">
        <v>2.1431300000000002</v>
      </c>
      <c r="F96">
        <v>385</v>
      </c>
    </row>
    <row r="97" spans="1:6" x14ac:dyDescent="0.2">
      <c r="A97" t="s">
        <v>0</v>
      </c>
      <c r="B97">
        <v>25</v>
      </c>
      <c r="C97">
        <v>1</v>
      </c>
      <c r="D97">
        <v>28.65213</v>
      </c>
      <c r="E97">
        <v>2.1535000000000002</v>
      </c>
      <c r="F97">
        <v>387</v>
      </c>
    </row>
    <row r="98" spans="1:6" x14ac:dyDescent="0.2">
      <c r="A98" t="s">
        <v>0</v>
      </c>
      <c r="B98">
        <v>25</v>
      </c>
      <c r="C98">
        <v>1</v>
      </c>
      <c r="D98">
        <v>28.65213</v>
      </c>
      <c r="E98">
        <v>2.1435</v>
      </c>
      <c r="F98">
        <v>386</v>
      </c>
    </row>
    <row r="99" spans="1:6" x14ac:dyDescent="0.2">
      <c r="A99" t="s">
        <v>0</v>
      </c>
      <c r="B99">
        <v>25</v>
      </c>
      <c r="C99">
        <v>1</v>
      </c>
      <c r="D99">
        <v>28.65213</v>
      </c>
      <c r="E99">
        <v>2.1563099999999999</v>
      </c>
      <c r="F99">
        <v>386</v>
      </c>
    </row>
    <row r="100" spans="1:6" x14ac:dyDescent="0.2">
      <c r="A100" t="s">
        <v>0</v>
      </c>
      <c r="B100">
        <v>25</v>
      </c>
      <c r="C100">
        <v>1</v>
      </c>
      <c r="D100">
        <v>28.65213</v>
      </c>
      <c r="E100">
        <v>2.14567</v>
      </c>
      <c r="F100">
        <v>386</v>
      </c>
    </row>
    <row r="101" spans="1:6" x14ac:dyDescent="0.2">
      <c r="A101" t="s">
        <v>0</v>
      </c>
      <c r="B101">
        <v>50</v>
      </c>
      <c r="C101">
        <v>1</v>
      </c>
      <c r="D101">
        <v>57.917070000000002</v>
      </c>
      <c r="E101">
        <v>10.253069999999999</v>
      </c>
      <c r="F101">
        <v>502</v>
      </c>
    </row>
    <row r="102" spans="1:6" x14ac:dyDescent="0.2">
      <c r="A102" t="s">
        <v>0</v>
      </c>
      <c r="B102">
        <v>50</v>
      </c>
      <c r="C102">
        <v>1</v>
      </c>
      <c r="D102">
        <v>57.917070000000002</v>
      </c>
      <c r="E102">
        <v>10.26484</v>
      </c>
      <c r="F102">
        <v>502</v>
      </c>
    </row>
    <row r="103" spans="1:6" x14ac:dyDescent="0.2">
      <c r="A103" t="s">
        <v>0</v>
      </c>
      <c r="B103">
        <v>50</v>
      </c>
      <c r="C103">
        <v>1</v>
      </c>
      <c r="D103">
        <v>57.917070000000002</v>
      </c>
      <c r="E103">
        <v>10.23981</v>
      </c>
      <c r="F103">
        <v>504</v>
      </c>
    </row>
    <row r="104" spans="1:6" x14ac:dyDescent="0.2">
      <c r="A104" t="s">
        <v>0</v>
      </c>
      <c r="B104">
        <v>50</v>
      </c>
      <c r="C104">
        <v>1</v>
      </c>
      <c r="D104">
        <v>57.917070000000002</v>
      </c>
      <c r="E104">
        <v>10.23803</v>
      </c>
      <c r="F104">
        <v>504</v>
      </c>
    </row>
    <row r="105" spans="1:6" x14ac:dyDescent="0.2">
      <c r="A105" t="s">
        <v>0</v>
      </c>
      <c r="B105">
        <v>50</v>
      </c>
      <c r="C105">
        <v>1</v>
      </c>
      <c r="D105">
        <v>57.917070000000002</v>
      </c>
      <c r="E105">
        <v>10.253130000000001</v>
      </c>
      <c r="F105">
        <v>506</v>
      </c>
    </row>
    <row r="106" spans="1:6" x14ac:dyDescent="0.2">
      <c r="A106" t="s">
        <v>0</v>
      </c>
      <c r="B106">
        <v>50</v>
      </c>
      <c r="C106">
        <v>1</v>
      </c>
      <c r="D106">
        <v>57.917070000000002</v>
      </c>
      <c r="E106">
        <v>10.255660000000001</v>
      </c>
      <c r="F106">
        <v>510</v>
      </c>
    </row>
    <row r="107" spans="1:6" x14ac:dyDescent="0.2">
      <c r="A107" t="s">
        <v>0</v>
      </c>
      <c r="B107">
        <v>50</v>
      </c>
      <c r="C107">
        <v>1</v>
      </c>
      <c r="D107">
        <v>57.917070000000002</v>
      </c>
      <c r="E107">
        <v>10.24446</v>
      </c>
      <c r="F107">
        <v>503</v>
      </c>
    </row>
    <row r="108" spans="1:6" x14ac:dyDescent="0.2">
      <c r="A108" t="s">
        <v>0</v>
      </c>
      <c r="B108">
        <v>50</v>
      </c>
      <c r="C108">
        <v>1</v>
      </c>
      <c r="D108">
        <v>57.917070000000002</v>
      </c>
      <c r="E108">
        <v>10.27121</v>
      </c>
      <c r="F108">
        <v>503</v>
      </c>
    </row>
    <row r="109" spans="1:6" x14ac:dyDescent="0.2">
      <c r="A109" t="s">
        <v>0</v>
      </c>
      <c r="B109">
        <v>50</v>
      </c>
      <c r="C109">
        <v>1</v>
      </c>
      <c r="D109">
        <v>57.917070000000002</v>
      </c>
      <c r="E109">
        <v>10.23582</v>
      </c>
      <c r="F109">
        <v>502</v>
      </c>
    </row>
    <row r="110" spans="1:6" x14ac:dyDescent="0.2">
      <c r="A110" t="s">
        <v>0</v>
      </c>
      <c r="B110">
        <v>50</v>
      </c>
      <c r="C110">
        <v>1</v>
      </c>
      <c r="D110">
        <v>57.917070000000002</v>
      </c>
      <c r="E110">
        <v>10.26229</v>
      </c>
      <c r="F110">
        <v>504</v>
      </c>
    </row>
    <row r="111" spans="1:6" x14ac:dyDescent="0.2">
      <c r="A111" t="s">
        <v>0</v>
      </c>
      <c r="B111">
        <v>100</v>
      </c>
      <c r="C111">
        <v>1</v>
      </c>
      <c r="D111">
        <v>104.22761</v>
      </c>
      <c r="E111">
        <v>24.4955</v>
      </c>
      <c r="F111">
        <v>324</v>
      </c>
    </row>
    <row r="112" spans="1:6" x14ac:dyDescent="0.2">
      <c r="A112" t="s">
        <v>0</v>
      </c>
      <c r="B112">
        <v>100</v>
      </c>
      <c r="C112">
        <v>1</v>
      </c>
      <c r="D112">
        <v>104.27095</v>
      </c>
      <c r="E112">
        <v>24.50928</v>
      </c>
      <c r="F112">
        <v>324</v>
      </c>
    </row>
    <row r="113" spans="1:6" x14ac:dyDescent="0.2">
      <c r="A113" t="s">
        <v>0</v>
      </c>
      <c r="B113">
        <v>100</v>
      </c>
      <c r="C113">
        <v>1</v>
      </c>
      <c r="D113">
        <v>104.21025</v>
      </c>
      <c r="E113">
        <v>24.508759999999999</v>
      </c>
      <c r="F113">
        <v>323</v>
      </c>
    </row>
    <row r="114" spans="1:6" x14ac:dyDescent="0.2">
      <c r="A114" t="s">
        <v>0</v>
      </c>
      <c r="B114">
        <v>100</v>
      </c>
      <c r="C114">
        <v>1</v>
      </c>
      <c r="D114">
        <v>104.21359</v>
      </c>
      <c r="E114">
        <v>24.46885</v>
      </c>
      <c r="F114">
        <v>322</v>
      </c>
    </row>
    <row r="115" spans="1:6" x14ac:dyDescent="0.2">
      <c r="A115" t="s">
        <v>0</v>
      </c>
      <c r="B115">
        <v>100</v>
      </c>
      <c r="C115">
        <v>1</v>
      </c>
      <c r="D115">
        <v>104.26692</v>
      </c>
      <c r="E115">
        <v>24.545259999999999</v>
      </c>
      <c r="F115">
        <v>322</v>
      </c>
    </row>
    <row r="116" spans="1:6" x14ac:dyDescent="0.2">
      <c r="A116" t="s">
        <v>0</v>
      </c>
      <c r="B116">
        <v>100</v>
      </c>
      <c r="C116">
        <v>1</v>
      </c>
      <c r="D116">
        <v>104.21095</v>
      </c>
      <c r="E116">
        <v>24.47185</v>
      </c>
      <c r="F116">
        <v>322</v>
      </c>
    </row>
    <row r="117" spans="1:6" x14ac:dyDescent="0.2">
      <c r="A117" t="s">
        <v>0</v>
      </c>
      <c r="B117">
        <v>100</v>
      </c>
      <c r="C117">
        <v>1</v>
      </c>
      <c r="D117">
        <v>104.25095</v>
      </c>
      <c r="E117">
        <v>24.508839999999999</v>
      </c>
      <c r="F117">
        <v>323</v>
      </c>
    </row>
    <row r="118" spans="1:6" x14ac:dyDescent="0.2">
      <c r="A118" t="s">
        <v>0</v>
      </c>
      <c r="B118">
        <v>100</v>
      </c>
      <c r="C118">
        <v>1</v>
      </c>
      <c r="D118">
        <v>104.25691999999999</v>
      </c>
      <c r="E118">
        <v>24.509080000000001</v>
      </c>
      <c r="F118">
        <v>323</v>
      </c>
    </row>
    <row r="119" spans="1:6" x14ac:dyDescent="0.2">
      <c r="A119" t="s">
        <v>0</v>
      </c>
      <c r="B119">
        <v>100</v>
      </c>
      <c r="C119">
        <v>1</v>
      </c>
      <c r="D119">
        <v>104.16761</v>
      </c>
      <c r="E119">
        <v>24.491969999999998</v>
      </c>
      <c r="F119">
        <v>325</v>
      </c>
    </row>
    <row r="120" spans="1:6" x14ac:dyDescent="0.2">
      <c r="A120" t="s">
        <v>0</v>
      </c>
      <c r="B120">
        <v>100</v>
      </c>
      <c r="C120">
        <v>1</v>
      </c>
      <c r="D120">
        <v>104.22345</v>
      </c>
      <c r="E120">
        <v>24.479310000000002</v>
      </c>
      <c r="F120">
        <v>322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0"/>
  <sheetViews>
    <sheetView zoomScale="85" zoomScaleNormal="85" workbookViewId="0">
      <selection sqref="A1:F121"/>
    </sheetView>
  </sheetViews>
  <sheetFormatPr defaultRowHeight="14.25" x14ac:dyDescent="0.2"/>
  <sheetData>
    <row r="1" spans="1:37" x14ac:dyDescent="0.2">
      <c r="A1" t="s">
        <v>108</v>
      </c>
      <c r="B1">
        <v>30</v>
      </c>
      <c r="C1">
        <v>1</v>
      </c>
      <c r="D1">
        <v>156.12666999999999</v>
      </c>
      <c r="E1">
        <v>2.67815</v>
      </c>
      <c r="F1">
        <v>355</v>
      </c>
      <c r="H1" s="1" t="s">
        <v>2</v>
      </c>
      <c r="I1" s="1" t="s">
        <v>3</v>
      </c>
      <c r="J1" s="1" t="s">
        <v>4</v>
      </c>
      <c r="K1" s="2" t="s">
        <v>5</v>
      </c>
      <c r="L1" s="2" t="s">
        <v>6</v>
      </c>
      <c r="M1" s="2" t="s">
        <v>7</v>
      </c>
      <c r="N1" s="2" t="s">
        <v>109</v>
      </c>
      <c r="O1" s="2" t="s">
        <v>34</v>
      </c>
      <c r="P1" s="2" t="s">
        <v>35</v>
      </c>
      <c r="Q1" s="2" t="s">
        <v>110</v>
      </c>
      <c r="R1" s="2" t="s">
        <v>111</v>
      </c>
      <c r="S1" s="2" t="s">
        <v>112</v>
      </c>
      <c r="T1" s="2" t="s">
        <v>113</v>
      </c>
      <c r="U1" s="2" t="s">
        <v>114</v>
      </c>
      <c r="W1" s="2" t="s">
        <v>37</v>
      </c>
      <c r="AJ1" t="s">
        <v>38</v>
      </c>
    </row>
    <row r="2" spans="1:37" x14ac:dyDescent="0.2">
      <c r="A2" t="s">
        <v>108</v>
      </c>
      <c r="B2">
        <v>30</v>
      </c>
      <c r="C2">
        <v>1</v>
      </c>
      <c r="D2">
        <v>156.12666999999999</v>
      </c>
      <c r="E2">
        <v>2.68906</v>
      </c>
      <c r="F2">
        <v>360</v>
      </c>
      <c r="H2" t="s">
        <v>108</v>
      </c>
      <c r="I2">
        <v>30</v>
      </c>
      <c r="J2">
        <v>1</v>
      </c>
      <c r="L2">
        <f ca="1">INDIRECT("D"&amp;1+(ROW(D1)-1)*10+COLUMN(A1)-1)</f>
        <v>156.12666999999999</v>
      </c>
      <c r="M2">
        <f t="shared" ref="M2:U12" ca="1" si="0">INDIRECT("D"&amp;1+(ROW(E1)-1)*10+COLUMN(B1)-1)</f>
        <v>156.12666999999999</v>
      </c>
      <c r="N2">
        <f t="shared" ca="1" si="0"/>
        <v>156.12666999999999</v>
      </c>
      <c r="O2">
        <f t="shared" ca="1" si="0"/>
        <v>156.12666999999999</v>
      </c>
      <c r="P2">
        <f t="shared" ca="1" si="0"/>
        <v>156.12666999999999</v>
      </c>
      <c r="Q2">
        <f t="shared" ca="1" si="0"/>
        <v>156.12666999999999</v>
      </c>
      <c r="R2">
        <f t="shared" ca="1" si="0"/>
        <v>156.12666999999999</v>
      </c>
      <c r="S2">
        <f t="shared" ca="1" si="0"/>
        <v>156.12666999999999</v>
      </c>
      <c r="T2">
        <f t="shared" ca="1" si="0"/>
        <v>156.12666999999999</v>
      </c>
      <c r="U2">
        <f t="shared" ca="1" si="0"/>
        <v>156.12666999999999</v>
      </c>
      <c r="W2">
        <f ca="1">总!E2</f>
        <v>156.12666999999999</v>
      </c>
      <c r="Y2">
        <f ca="1">(L2-$W2)/$W2</f>
        <v>0</v>
      </c>
      <c r="Z2">
        <f t="shared" ref="Z2:AH13" ca="1" si="1">(M2-$W2)/$W2</f>
        <v>0</v>
      </c>
      <c r="AA2">
        <f t="shared" ca="1" si="1"/>
        <v>0</v>
      </c>
      <c r="AB2">
        <f t="shared" ca="1" si="1"/>
        <v>0</v>
      </c>
      <c r="AC2">
        <f t="shared" ca="1" si="1"/>
        <v>0</v>
      </c>
      <c r="AD2">
        <f t="shared" ca="1" si="1"/>
        <v>0</v>
      </c>
      <c r="AE2">
        <f t="shared" ca="1" si="1"/>
        <v>0</v>
      </c>
      <c r="AF2">
        <f t="shared" ca="1" si="1"/>
        <v>0</v>
      </c>
      <c r="AG2">
        <f t="shared" ca="1" si="1"/>
        <v>0</v>
      </c>
      <c r="AH2">
        <f t="shared" ca="1" si="1"/>
        <v>0</v>
      </c>
      <c r="AJ2">
        <f ca="1">SUM(Y2:AH2)</f>
        <v>0</v>
      </c>
      <c r="AK2" s="9"/>
    </row>
    <row r="3" spans="1:37" x14ac:dyDescent="0.2">
      <c r="A3" t="s">
        <v>108</v>
      </c>
      <c r="B3">
        <v>30</v>
      </c>
      <c r="C3">
        <v>1</v>
      </c>
      <c r="D3">
        <v>156.12666999999999</v>
      </c>
      <c r="E3">
        <v>2.6809699999999999</v>
      </c>
      <c r="F3">
        <v>355</v>
      </c>
      <c r="H3" t="s">
        <v>108</v>
      </c>
      <c r="I3">
        <v>50</v>
      </c>
      <c r="J3">
        <v>1</v>
      </c>
      <c r="L3">
        <f t="shared" ref="L3:U13" ca="1" si="2">INDIRECT("D"&amp;1+(ROW(D2)-1)*10+COLUMN(A2)-1)</f>
        <v>182.69333</v>
      </c>
      <c r="M3">
        <f t="shared" ca="1" si="0"/>
        <v>181.84</v>
      </c>
      <c r="N3">
        <f t="shared" ca="1" si="0"/>
        <v>182.34583000000001</v>
      </c>
      <c r="O3">
        <f t="shared" ca="1" si="0"/>
        <v>181.64518000000001</v>
      </c>
      <c r="P3">
        <f t="shared" ca="1" si="0"/>
        <v>182.34269</v>
      </c>
      <c r="Q3">
        <f t="shared" ca="1" si="0"/>
        <v>181.40834000000001</v>
      </c>
      <c r="R3">
        <f t="shared" ca="1" si="0"/>
        <v>182.34583000000001</v>
      </c>
      <c r="S3">
        <f t="shared" ca="1" si="0"/>
        <v>182.51284999999999</v>
      </c>
      <c r="T3">
        <f t="shared" ca="1" si="0"/>
        <v>183.18003999999999</v>
      </c>
      <c r="U3">
        <f t="shared" ca="1" si="0"/>
        <v>182.02332999999999</v>
      </c>
      <c r="W3">
        <f ca="1">总!E3</f>
        <v>179.67332999999999</v>
      </c>
      <c r="Y3">
        <f t="shared" ref="Y3:Y13" ca="1" si="3">(L3-$W3)/$W3</f>
        <v>1.680828200824246E-2</v>
      </c>
      <c r="Z3">
        <f t="shared" ca="1" si="1"/>
        <v>1.2058940522781041E-2</v>
      </c>
      <c r="AA3">
        <f t="shared" ca="1" si="1"/>
        <v>1.4874216446035779E-2</v>
      </c>
      <c r="AB3">
        <f t="shared" ca="1" si="1"/>
        <v>1.0974639363560622E-2</v>
      </c>
      <c r="AC3">
        <f t="shared" ca="1" si="1"/>
        <v>1.4856740285272231E-2</v>
      </c>
      <c r="AD3">
        <f t="shared" ca="1" si="1"/>
        <v>9.6564693268612369E-3</v>
      </c>
      <c r="AE3">
        <f t="shared" ca="1" si="1"/>
        <v>1.4874216446035779E-2</v>
      </c>
      <c r="AF3">
        <f t="shared" ca="1" si="1"/>
        <v>1.5803792360279588E-2</v>
      </c>
      <c r="AG3">
        <f t="shared" ca="1" si="1"/>
        <v>1.9517142583153541E-2</v>
      </c>
      <c r="AH3">
        <f t="shared" ca="1" si="1"/>
        <v>1.3079292291181972E-2</v>
      </c>
      <c r="AJ3">
        <f t="shared" ref="AJ3:AJ13" ca="1" si="4">SUM(Y3:AH3)</f>
        <v>0.14250373163340424</v>
      </c>
      <c r="AK3" s="9"/>
    </row>
    <row r="4" spans="1:37" x14ac:dyDescent="0.2">
      <c r="A4" t="s">
        <v>108</v>
      </c>
      <c r="B4">
        <v>30</v>
      </c>
      <c r="C4">
        <v>1</v>
      </c>
      <c r="D4">
        <v>156.12666999999999</v>
      </c>
      <c r="E4">
        <v>2.6843599999999999</v>
      </c>
      <c r="F4">
        <v>360</v>
      </c>
      <c r="H4" t="s">
        <v>108</v>
      </c>
      <c r="I4">
        <v>100</v>
      </c>
      <c r="J4">
        <v>1</v>
      </c>
      <c r="L4">
        <f t="shared" ca="1" si="2"/>
        <v>242.24823000000001</v>
      </c>
      <c r="M4">
        <f t="shared" ca="1" si="2"/>
        <v>242.80654000000001</v>
      </c>
      <c r="N4">
        <f t="shared" ca="1" si="2"/>
        <v>242.78484</v>
      </c>
      <c r="O4">
        <f t="shared" ca="1" si="2"/>
        <v>242.47671</v>
      </c>
      <c r="P4">
        <f t="shared" ca="1" si="2"/>
        <v>243.26667</v>
      </c>
      <c r="Q4">
        <f t="shared" ca="1" si="2"/>
        <v>244.80332999999999</v>
      </c>
      <c r="R4">
        <f t="shared" ca="1" si="2"/>
        <v>242.48667</v>
      </c>
      <c r="S4">
        <f t="shared" ca="1" si="2"/>
        <v>244.28813</v>
      </c>
      <c r="T4">
        <f t="shared" ca="1" si="2"/>
        <v>243.78</v>
      </c>
      <c r="U4">
        <f t="shared" ca="1" si="2"/>
        <v>244.52332999999999</v>
      </c>
      <c r="W4">
        <f ca="1">总!E4</f>
        <v>239.59333000000001</v>
      </c>
      <c r="Y4">
        <f t="shared" ca="1" si="3"/>
        <v>1.1080859387863583E-2</v>
      </c>
      <c r="Z4">
        <f t="shared" ca="1" si="1"/>
        <v>1.3411099549390643E-2</v>
      </c>
      <c r="AA4">
        <f t="shared" ca="1" si="1"/>
        <v>1.3320529415405654E-2</v>
      </c>
      <c r="AB4">
        <f t="shared" ca="1" si="1"/>
        <v>1.2034475250208293E-2</v>
      </c>
      <c r="AC4">
        <f t="shared" ca="1" si="1"/>
        <v>1.5331562026371919E-2</v>
      </c>
      <c r="AD4">
        <f t="shared" ca="1" si="1"/>
        <v>2.1745179634174203E-2</v>
      </c>
      <c r="AE4">
        <f t="shared" ca="1" si="1"/>
        <v>1.2076045689585745E-2</v>
      </c>
      <c r="AF4">
        <f t="shared" ca="1" si="1"/>
        <v>1.9594869356338036E-2</v>
      </c>
      <c r="AG4">
        <f t="shared" ca="1" si="1"/>
        <v>1.7474067412477604E-2</v>
      </c>
      <c r="AH4">
        <f t="shared" ca="1" si="1"/>
        <v>2.057653274404583E-2</v>
      </c>
      <c r="AJ4">
        <f t="shared" ca="1" si="4"/>
        <v>0.15664522046586152</v>
      </c>
      <c r="AK4" s="9"/>
    </row>
    <row r="5" spans="1:37" x14ac:dyDescent="0.2">
      <c r="A5" t="s">
        <v>108</v>
      </c>
      <c r="B5">
        <v>30</v>
      </c>
      <c r="C5">
        <v>1</v>
      </c>
      <c r="D5">
        <v>156.12666999999999</v>
      </c>
      <c r="E5">
        <v>2.6801300000000001</v>
      </c>
      <c r="F5">
        <v>356</v>
      </c>
      <c r="H5" t="s">
        <v>36</v>
      </c>
      <c r="I5">
        <v>24</v>
      </c>
      <c r="J5">
        <v>1</v>
      </c>
      <c r="L5">
        <f t="shared" ca="1" si="2"/>
        <v>2320.9075499999999</v>
      </c>
      <c r="M5">
        <f t="shared" ca="1" si="0"/>
        <v>2320.9075499999999</v>
      </c>
      <c r="N5">
        <f t="shared" ca="1" si="0"/>
        <v>2320.9075499999999</v>
      </c>
      <c r="O5">
        <f t="shared" ca="1" si="0"/>
        <v>2320.9075499999999</v>
      </c>
      <c r="P5">
        <f t="shared" ca="1" si="0"/>
        <v>2320.9075499999999</v>
      </c>
      <c r="Q5">
        <f t="shared" ca="1" si="0"/>
        <v>2320.9075499999999</v>
      </c>
      <c r="R5">
        <f t="shared" ca="1" si="0"/>
        <v>2320.9075499999999</v>
      </c>
      <c r="S5">
        <f t="shared" ca="1" si="0"/>
        <v>2320.9075499999999</v>
      </c>
      <c r="T5">
        <f t="shared" ca="1" si="0"/>
        <v>2320.9075499999999</v>
      </c>
      <c r="U5">
        <f t="shared" ca="1" si="0"/>
        <v>2320.9075499999999</v>
      </c>
      <c r="W5">
        <f ca="1">总!E5</f>
        <v>2320.9075499999999</v>
      </c>
      <c r="Y5">
        <f t="shared" ca="1" si="3"/>
        <v>0</v>
      </c>
      <c r="Z5">
        <f t="shared" ca="1" si="1"/>
        <v>0</v>
      </c>
      <c r="AA5">
        <f t="shared" ca="1" si="1"/>
        <v>0</v>
      </c>
      <c r="AB5">
        <f t="shared" ca="1" si="1"/>
        <v>0</v>
      </c>
      <c r="AC5">
        <f t="shared" ca="1" si="1"/>
        <v>0</v>
      </c>
      <c r="AD5">
        <f t="shared" ca="1" si="1"/>
        <v>0</v>
      </c>
      <c r="AE5">
        <f t="shared" ca="1" si="1"/>
        <v>0</v>
      </c>
      <c r="AF5">
        <f t="shared" ca="1" si="1"/>
        <v>0</v>
      </c>
      <c r="AG5">
        <f t="shared" ca="1" si="1"/>
        <v>0</v>
      </c>
      <c r="AH5">
        <f t="shared" ca="1" si="1"/>
        <v>0</v>
      </c>
      <c r="AJ5">
        <f t="shared" ca="1" si="4"/>
        <v>0</v>
      </c>
      <c r="AK5" s="9"/>
    </row>
    <row r="6" spans="1:37" x14ac:dyDescent="0.2">
      <c r="A6" t="s">
        <v>108</v>
      </c>
      <c r="B6">
        <v>30</v>
      </c>
      <c r="C6">
        <v>1</v>
      </c>
      <c r="D6">
        <v>156.12666999999999</v>
      </c>
      <c r="E6">
        <v>2.6853099999999999</v>
      </c>
      <c r="F6">
        <v>358</v>
      </c>
      <c r="H6" t="s">
        <v>36</v>
      </c>
      <c r="I6">
        <v>47</v>
      </c>
      <c r="J6">
        <v>1</v>
      </c>
      <c r="L6">
        <f t="shared" ca="1" si="2"/>
        <v>4325.7879000000003</v>
      </c>
      <c r="M6">
        <f t="shared" ca="1" si="0"/>
        <v>4343.8772200000003</v>
      </c>
      <c r="N6">
        <f t="shared" ca="1" si="0"/>
        <v>4325.7879000000003</v>
      </c>
      <c r="O6">
        <f t="shared" ca="1" si="0"/>
        <v>4329.4256800000003</v>
      </c>
      <c r="P6">
        <f t="shared" ca="1" si="0"/>
        <v>4343.8772200000003</v>
      </c>
      <c r="Q6">
        <f t="shared" ca="1" si="0"/>
        <v>4329.4256800000003</v>
      </c>
      <c r="R6">
        <f t="shared" ca="1" si="0"/>
        <v>4343.8772200000003</v>
      </c>
      <c r="S6">
        <f t="shared" ca="1" si="0"/>
        <v>4343.8772200000003</v>
      </c>
      <c r="T6">
        <f t="shared" ca="1" si="0"/>
        <v>4329.4256800000003</v>
      </c>
      <c r="U6">
        <f t="shared" ca="1" si="0"/>
        <v>4343.8772200000003</v>
      </c>
      <c r="W6">
        <f ca="1">总!E6</f>
        <v>4313.60977</v>
      </c>
      <c r="Y6">
        <f t="shared" ca="1" si="3"/>
        <v>2.823187689506795E-3</v>
      </c>
      <c r="Z6">
        <f t="shared" ca="1" si="1"/>
        <v>7.0167334584834923E-3</v>
      </c>
      <c r="AA6">
        <f t="shared" ca="1" si="1"/>
        <v>2.823187689506795E-3</v>
      </c>
      <c r="AB6">
        <f t="shared" ca="1" si="1"/>
        <v>3.6665138580674762E-3</v>
      </c>
      <c r="AC6">
        <f t="shared" ca="1" si="1"/>
        <v>7.0167334584834923E-3</v>
      </c>
      <c r="AD6">
        <f t="shared" ca="1" si="1"/>
        <v>3.6665138580674762E-3</v>
      </c>
      <c r="AE6">
        <f t="shared" ca="1" si="1"/>
        <v>7.0167334584834923E-3</v>
      </c>
      <c r="AF6">
        <f t="shared" ca="1" si="1"/>
        <v>7.0167334584834923E-3</v>
      </c>
      <c r="AG6">
        <f t="shared" ca="1" si="1"/>
        <v>3.6665138580674762E-3</v>
      </c>
      <c r="AH6">
        <f t="shared" ca="1" si="1"/>
        <v>7.0167334584834923E-3</v>
      </c>
      <c r="AJ6">
        <f t="shared" ca="1" si="4"/>
        <v>5.1729584245633474E-2</v>
      </c>
      <c r="AK6" s="9"/>
    </row>
    <row r="7" spans="1:37" x14ac:dyDescent="0.2">
      <c r="A7" t="s">
        <v>108</v>
      </c>
      <c r="B7">
        <v>30</v>
      </c>
      <c r="C7">
        <v>1</v>
      </c>
      <c r="D7">
        <v>156.12666999999999</v>
      </c>
      <c r="E7">
        <v>2.6859099999999998</v>
      </c>
      <c r="F7">
        <v>351</v>
      </c>
      <c r="H7" t="s">
        <v>36</v>
      </c>
      <c r="I7">
        <v>100</v>
      </c>
      <c r="J7">
        <v>1</v>
      </c>
      <c r="L7">
        <f t="shared" ca="1" si="2"/>
        <v>35442.133549999999</v>
      </c>
      <c r="M7">
        <f t="shared" ca="1" si="2"/>
        <v>35562.853640000001</v>
      </c>
      <c r="N7">
        <f t="shared" ca="1" si="2"/>
        <v>35669.694770000002</v>
      </c>
      <c r="O7">
        <f t="shared" ca="1" si="2"/>
        <v>35370.078719999998</v>
      </c>
      <c r="P7">
        <f t="shared" ca="1" si="2"/>
        <v>35625.17338</v>
      </c>
      <c r="Q7">
        <f t="shared" ca="1" si="2"/>
        <v>35669.694770000002</v>
      </c>
      <c r="R7">
        <f t="shared" ca="1" si="2"/>
        <v>35669.694770000002</v>
      </c>
      <c r="S7">
        <f t="shared" ca="1" si="2"/>
        <v>35669.694770000002</v>
      </c>
      <c r="T7">
        <f t="shared" ca="1" si="2"/>
        <v>35594.047169999998</v>
      </c>
      <c r="U7">
        <f t="shared" ca="1" si="2"/>
        <v>35669.694770000002</v>
      </c>
      <c r="W7">
        <f ca="1">总!E7</f>
        <v>35334.484790000002</v>
      </c>
      <c r="Y7">
        <f t="shared" ca="1" si="3"/>
        <v>3.0465637362416566E-3</v>
      </c>
      <c r="Z7">
        <f t="shared" ca="1" si="1"/>
        <v>6.4630587189042441E-3</v>
      </c>
      <c r="AA7">
        <f t="shared" ca="1" si="1"/>
        <v>9.4867657471792901E-3</v>
      </c>
      <c r="AB7">
        <f t="shared" ca="1" si="1"/>
        <v>1.0073425496802172E-3</v>
      </c>
      <c r="AC7">
        <f t="shared" ca="1" si="1"/>
        <v>8.2267674688797383E-3</v>
      </c>
      <c r="AD7">
        <f t="shared" ca="1" si="1"/>
        <v>9.4867657471792901E-3</v>
      </c>
      <c r="AE7">
        <f t="shared" ca="1" si="1"/>
        <v>9.4867657471792901E-3</v>
      </c>
      <c r="AF7">
        <f t="shared" ca="1" si="1"/>
        <v>9.4867657471792901E-3</v>
      </c>
      <c r="AG7">
        <f t="shared" ca="1" si="1"/>
        <v>7.3458657043573026E-3</v>
      </c>
      <c r="AH7">
        <f t="shared" ca="1" si="1"/>
        <v>9.4867657471792901E-3</v>
      </c>
      <c r="AJ7">
        <f t="shared" ca="1" si="4"/>
        <v>7.3523426913959605E-2</v>
      </c>
      <c r="AK7" s="9"/>
    </row>
    <row r="8" spans="1:37" x14ac:dyDescent="0.2">
      <c r="A8" t="s">
        <v>108</v>
      </c>
      <c r="B8">
        <v>30</v>
      </c>
      <c r="C8">
        <v>1</v>
      </c>
      <c r="D8">
        <v>156.12666999999999</v>
      </c>
      <c r="E8">
        <v>2.6851699999999998</v>
      </c>
      <c r="F8">
        <v>360</v>
      </c>
      <c r="H8" t="s">
        <v>1</v>
      </c>
      <c r="I8">
        <v>30</v>
      </c>
      <c r="J8">
        <v>1</v>
      </c>
      <c r="L8">
        <f t="shared" ca="1" si="2"/>
        <v>660.62148999999999</v>
      </c>
      <c r="M8">
        <f t="shared" ca="1" si="0"/>
        <v>660.62148999999999</v>
      </c>
      <c r="N8">
        <f t="shared" ca="1" si="0"/>
        <v>660.62148999999999</v>
      </c>
      <c r="O8">
        <f t="shared" ca="1" si="0"/>
        <v>660.62148999999999</v>
      </c>
      <c r="P8">
        <f t="shared" ref="P8:U10" ca="1" si="5">INDIRECT("D"&amp;1+(ROW(H7)-1)*10+COLUMN(E7)-1)</f>
        <v>660.62148999999999</v>
      </c>
      <c r="Q8">
        <f t="shared" ca="1" si="5"/>
        <v>660.62148999999999</v>
      </c>
      <c r="R8">
        <f t="shared" ca="1" si="5"/>
        <v>659.84542999999996</v>
      </c>
      <c r="S8">
        <f t="shared" ca="1" si="5"/>
        <v>676.78958</v>
      </c>
      <c r="T8">
        <f t="shared" ca="1" si="5"/>
        <v>660.62148999999999</v>
      </c>
      <c r="U8">
        <f t="shared" ca="1" si="5"/>
        <v>677.61883999999998</v>
      </c>
      <c r="W8">
        <f ca="1">总!E8</f>
        <v>659.84542999999996</v>
      </c>
      <c r="Y8">
        <f t="shared" ca="1" si="3"/>
        <v>1.1761239295088087E-3</v>
      </c>
      <c r="Z8">
        <f t="shared" ca="1" si="1"/>
        <v>1.1761239295088087E-3</v>
      </c>
      <c r="AA8">
        <f t="shared" ca="1" si="1"/>
        <v>1.1761239295088087E-3</v>
      </c>
      <c r="AB8">
        <f t="shared" ca="1" si="1"/>
        <v>1.1761239295088087E-3</v>
      </c>
      <c r="AC8">
        <f t="shared" ca="1" si="1"/>
        <v>1.1761239295088087E-3</v>
      </c>
      <c r="AD8">
        <f t="shared" ca="1" si="1"/>
        <v>1.1761239295088087E-3</v>
      </c>
      <c r="AE8">
        <f t="shared" ca="1" si="1"/>
        <v>0</v>
      </c>
      <c r="AF8">
        <f t="shared" ca="1" si="1"/>
        <v>2.5678968482058043E-2</v>
      </c>
      <c r="AG8">
        <f t="shared" ca="1" si="1"/>
        <v>1.1761239295088087E-3</v>
      </c>
      <c r="AH8">
        <f t="shared" ca="1" si="1"/>
        <v>2.6935717354290099E-2</v>
      </c>
      <c r="AJ8">
        <f t="shared" ca="1" si="4"/>
        <v>6.084755334290981E-2</v>
      </c>
      <c r="AK8" s="9"/>
    </row>
    <row r="9" spans="1:37" x14ac:dyDescent="0.2">
      <c r="A9" t="s">
        <v>108</v>
      </c>
      <c r="B9">
        <v>30</v>
      </c>
      <c r="C9">
        <v>1</v>
      </c>
      <c r="D9">
        <v>156.12666999999999</v>
      </c>
      <c r="E9">
        <v>2.6889400000000001</v>
      </c>
      <c r="F9">
        <v>360</v>
      </c>
      <c r="H9" t="s">
        <v>1</v>
      </c>
      <c r="I9">
        <v>50</v>
      </c>
      <c r="J9">
        <v>1</v>
      </c>
      <c r="L9">
        <f t="shared" ca="1" si="2"/>
        <v>1015.95761</v>
      </c>
      <c r="M9">
        <f t="shared" ca="1" si="0"/>
        <v>1017.24905</v>
      </c>
      <c r="N9">
        <f t="shared" ca="1" si="0"/>
        <v>1015.02473</v>
      </c>
      <c r="O9">
        <f t="shared" ca="1" si="0"/>
        <v>1006.03536</v>
      </c>
      <c r="P9">
        <f t="shared" ca="1" si="5"/>
        <v>1003.80771</v>
      </c>
      <c r="Q9">
        <f t="shared" ca="1" si="5"/>
        <v>1015.01969</v>
      </c>
      <c r="R9">
        <f t="shared" ca="1" si="5"/>
        <v>1017.24734</v>
      </c>
      <c r="S9">
        <f t="shared" ca="1" si="5"/>
        <v>1003.58074</v>
      </c>
      <c r="T9">
        <f t="shared" ca="1" si="5"/>
        <v>1003.80771</v>
      </c>
      <c r="U9">
        <f t="shared" ca="1" si="5"/>
        <v>1003.80771</v>
      </c>
      <c r="W9">
        <f ca="1">总!E9</f>
        <v>1003.58074</v>
      </c>
      <c r="Y9">
        <f t="shared" ca="1" si="3"/>
        <v>1.2332709772808169E-2</v>
      </c>
      <c r="Z9">
        <f t="shared" ca="1" si="1"/>
        <v>1.3619541961317452E-2</v>
      </c>
      <c r="AA9">
        <f t="shared" ca="1" si="1"/>
        <v>1.1403158255109585E-2</v>
      </c>
      <c r="AB9">
        <f t="shared" ca="1" si="1"/>
        <v>2.4458620040874609E-3</v>
      </c>
      <c r="AC9">
        <f t="shared" ca="1" si="1"/>
        <v>2.2616017919998264E-4</v>
      </c>
      <c r="AD9">
        <f t="shared" ca="1" si="1"/>
        <v>1.139813623764838E-2</v>
      </c>
      <c r="AE9">
        <f t="shared" ca="1" si="1"/>
        <v>1.3617838062535971E-2</v>
      </c>
      <c r="AF9">
        <f t="shared" ca="1" si="1"/>
        <v>0</v>
      </c>
      <c r="AG9">
        <f t="shared" ca="1" si="1"/>
        <v>2.2616017919998264E-4</v>
      </c>
      <c r="AH9">
        <f t="shared" ca="1" si="1"/>
        <v>2.2616017919998264E-4</v>
      </c>
      <c r="AJ9">
        <f t="shared" ca="1" si="4"/>
        <v>6.5495726831106951E-2</v>
      </c>
      <c r="AK9" s="9"/>
    </row>
    <row r="10" spans="1:37" x14ac:dyDescent="0.2">
      <c r="A10" t="s">
        <v>108</v>
      </c>
      <c r="B10">
        <v>30</v>
      </c>
      <c r="C10">
        <v>1</v>
      </c>
      <c r="D10">
        <v>156.12666999999999</v>
      </c>
      <c r="E10">
        <v>2.6836500000000001</v>
      </c>
      <c r="F10">
        <v>361</v>
      </c>
      <c r="H10" t="s">
        <v>1</v>
      </c>
      <c r="I10">
        <v>100</v>
      </c>
      <c r="J10">
        <v>1</v>
      </c>
      <c r="L10">
        <f t="shared" ca="1" si="2"/>
        <v>1770.85</v>
      </c>
      <c r="M10">
        <f t="shared" ca="1" si="2"/>
        <v>1771.6659299999999</v>
      </c>
      <c r="N10">
        <f t="shared" ca="1" si="2"/>
        <v>1769.53316</v>
      </c>
      <c r="O10">
        <f t="shared" ca="1" si="2"/>
        <v>1774.48</v>
      </c>
      <c r="P10">
        <f t="shared" ca="1" si="5"/>
        <v>1774.48</v>
      </c>
      <c r="Q10">
        <f t="shared" ca="1" si="5"/>
        <v>1774.48</v>
      </c>
      <c r="R10">
        <f t="shared" ca="1" si="5"/>
        <v>1774.48</v>
      </c>
      <c r="S10">
        <f t="shared" ca="1" si="5"/>
        <v>1770.2484199999999</v>
      </c>
      <c r="T10">
        <f t="shared" ca="1" si="5"/>
        <v>1770.53782</v>
      </c>
      <c r="U10">
        <f t="shared" ca="1" si="5"/>
        <v>1774.48</v>
      </c>
      <c r="W10">
        <f ca="1">总!E10</f>
        <v>1755.1166700000001</v>
      </c>
      <c r="Y10">
        <f t="shared" ca="1" si="3"/>
        <v>8.9642644668173517E-3</v>
      </c>
      <c r="Z10">
        <f t="shared" ca="1" si="1"/>
        <v>9.4291509407176764E-3</v>
      </c>
      <c r="AA10">
        <f t="shared" ca="1" si="1"/>
        <v>8.2139781624886738E-3</v>
      </c>
      <c r="AB10">
        <f t="shared" ca="1" si="1"/>
        <v>1.1032503041521396E-2</v>
      </c>
      <c r="AC10">
        <f t="shared" ca="1" si="1"/>
        <v>1.1032503041521396E-2</v>
      </c>
      <c r="AD10">
        <f t="shared" ca="1" si="1"/>
        <v>1.1032503041521396E-2</v>
      </c>
      <c r="AE10">
        <f t="shared" ca="1" si="1"/>
        <v>1.1032503041521396E-2</v>
      </c>
      <c r="AF10">
        <f t="shared" ca="1" si="1"/>
        <v>8.6215066261092384E-3</v>
      </c>
      <c r="AG10">
        <f t="shared" ca="1" si="1"/>
        <v>8.7863959493928671E-3</v>
      </c>
      <c r="AH10">
        <f t="shared" ca="1" si="1"/>
        <v>1.1032503041521396E-2</v>
      </c>
      <c r="AJ10">
        <f t="shared" ca="1" si="4"/>
        <v>9.9177811353132792E-2</v>
      </c>
      <c r="AK10" s="9"/>
    </row>
    <row r="11" spans="1:37" x14ac:dyDescent="0.2">
      <c r="A11" t="s">
        <v>108</v>
      </c>
      <c r="B11">
        <v>50</v>
      </c>
      <c r="C11">
        <v>1</v>
      </c>
      <c r="D11">
        <v>182.69333</v>
      </c>
      <c r="E11">
        <v>7.3981199999999996</v>
      </c>
      <c r="F11">
        <v>325</v>
      </c>
      <c r="H11" t="s">
        <v>0</v>
      </c>
      <c r="I11">
        <v>25</v>
      </c>
      <c r="J11">
        <v>1</v>
      </c>
      <c r="L11">
        <f t="shared" ca="1" si="2"/>
        <v>28.65213</v>
      </c>
      <c r="M11">
        <f t="shared" ca="1" si="0"/>
        <v>28.65213</v>
      </c>
      <c r="N11">
        <f t="shared" ca="1" si="0"/>
        <v>28.65213</v>
      </c>
      <c r="O11">
        <f t="shared" ca="1" si="0"/>
        <v>28.65213</v>
      </c>
      <c r="P11">
        <f t="shared" ca="1" si="0"/>
        <v>28.65213</v>
      </c>
      <c r="Q11">
        <f t="shared" ca="1" si="0"/>
        <v>28.65213</v>
      </c>
      <c r="R11">
        <f t="shared" ca="1" si="0"/>
        <v>28.65213</v>
      </c>
      <c r="S11">
        <f t="shared" ca="1" si="0"/>
        <v>28.65213</v>
      </c>
      <c r="T11">
        <f t="shared" ca="1" si="0"/>
        <v>28.669799999999999</v>
      </c>
      <c r="U11">
        <f t="shared" ca="1" si="0"/>
        <v>28.65213</v>
      </c>
      <c r="W11">
        <f ca="1">总!E11</f>
        <v>28.65213</v>
      </c>
      <c r="Y11">
        <f t="shared" ca="1" si="3"/>
        <v>0</v>
      </c>
      <c r="Z11">
        <f t="shared" ca="1" si="1"/>
        <v>0</v>
      </c>
      <c r="AA11">
        <f t="shared" ca="1" si="1"/>
        <v>0</v>
      </c>
      <c r="AB11">
        <f t="shared" ca="1" si="1"/>
        <v>0</v>
      </c>
      <c r="AC11">
        <f t="shared" ca="1" si="1"/>
        <v>0</v>
      </c>
      <c r="AD11">
        <f t="shared" ca="1" si="1"/>
        <v>0</v>
      </c>
      <c r="AE11">
        <f t="shared" ca="1" si="1"/>
        <v>0</v>
      </c>
      <c r="AF11">
        <f t="shared" ca="1" si="1"/>
        <v>0</v>
      </c>
      <c r="AG11">
        <f t="shared" ca="1" si="1"/>
        <v>6.1670807720050705E-4</v>
      </c>
      <c r="AH11">
        <f t="shared" ca="1" si="1"/>
        <v>0</v>
      </c>
      <c r="AJ11">
        <f t="shared" ca="1" si="4"/>
        <v>6.1670807720050705E-4</v>
      </c>
      <c r="AK11" s="9"/>
    </row>
    <row r="12" spans="1:37" x14ac:dyDescent="0.2">
      <c r="A12" t="s">
        <v>108</v>
      </c>
      <c r="B12">
        <v>50</v>
      </c>
      <c r="C12">
        <v>1</v>
      </c>
      <c r="D12">
        <v>181.84</v>
      </c>
      <c r="E12">
        <v>7.3641199999999998</v>
      </c>
      <c r="F12">
        <v>323</v>
      </c>
      <c r="H12" t="s">
        <v>0</v>
      </c>
      <c r="I12">
        <v>50</v>
      </c>
      <c r="J12">
        <v>1</v>
      </c>
      <c r="L12">
        <f t="shared" ca="1" si="2"/>
        <v>57.917070000000002</v>
      </c>
      <c r="M12">
        <f t="shared" ca="1" si="0"/>
        <v>57.917070000000002</v>
      </c>
      <c r="N12">
        <f t="shared" ca="1" si="0"/>
        <v>57.917070000000002</v>
      </c>
      <c r="O12">
        <f t="shared" ca="1" si="0"/>
        <v>57.917070000000002</v>
      </c>
      <c r="P12">
        <f t="shared" ca="1" si="0"/>
        <v>57.917070000000002</v>
      </c>
      <c r="Q12">
        <f t="shared" ca="1" si="0"/>
        <v>57.917070000000002</v>
      </c>
      <c r="R12">
        <f t="shared" ca="1" si="0"/>
        <v>57.917070000000002</v>
      </c>
      <c r="S12">
        <f t="shared" ca="1" si="0"/>
        <v>57.917070000000002</v>
      </c>
      <c r="T12">
        <f t="shared" ca="1" si="0"/>
        <v>57.917070000000002</v>
      </c>
      <c r="U12">
        <f t="shared" ca="1" si="0"/>
        <v>57.917070000000002</v>
      </c>
      <c r="W12">
        <f ca="1">总!E12</f>
        <v>57.917070000000002</v>
      </c>
      <c r="Y12">
        <f t="shared" ca="1" si="3"/>
        <v>0</v>
      </c>
      <c r="Z12">
        <f t="shared" ca="1" si="1"/>
        <v>0</v>
      </c>
      <c r="AA12">
        <f t="shared" ca="1" si="1"/>
        <v>0</v>
      </c>
      <c r="AB12">
        <f t="shared" ca="1" si="1"/>
        <v>0</v>
      </c>
      <c r="AC12">
        <f t="shared" ca="1" si="1"/>
        <v>0</v>
      </c>
      <c r="AD12">
        <f t="shared" ca="1" si="1"/>
        <v>0</v>
      </c>
      <c r="AE12">
        <f t="shared" ca="1" si="1"/>
        <v>0</v>
      </c>
      <c r="AF12">
        <f t="shared" ca="1" si="1"/>
        <v>0</v>
      </c>
      <c r="AG12">
        <f t="shared" ca="1" si="1"/>
        <v>0</v>
      </c>
      <c r="AH12">
        <f t="shared" ca="1" si="1"/>
        <v>0</v>
      </c>
      <c r="AJ12">
        <f t="shared" ca="1" si="4"/>
        <v>0</v>
      </c>
      <c r="AK12" s="9"/>
    </row>
    <row r="13" spans="1:37" x14ac:dyDescent="0.2">
      <c r="A13" t="s">
        <v>108</v>
      </c>
      <c r="B13">
        <v>50</v>
      </c>
      <c r="C13">
        <v>1</v>
      </c>
      <c r="D13">
        <v>182.34583000000001</v>
      </c>
      <c r="E13">
        <v>7.3789499999999997</v>
      </c>
      <c r="F13">
        <v>320</v>
      </c>
      <c r="H13" t="s">
        <v>0</v>
      </c>
      <c r="I13">
        <v>100</v>
      </c>
      <c r="J13">
        <v>1</v>
      </c>
      <c r="L13">
        <f t="shared" ca="1" si="2"/>
        <v>104.22427999999999</v>
      </c>
      <c r="M13">
        <f t="shared" ca="1" si="2"/>
        <v>104.19692000000001</v>
      </c>
      <c r="N13">
        <f t="shared" ca="1" si="2"/>
        <v>104.16095</v>
      </c>
      <c r="O13">
        <f t="shared" ca="1" si="2"/>
        <v>104.28691999999999</v>
      </c>
      <c r="P13">
        <f t="shared" ca="1" si="2"/>
        <v>104.23178</v>
      </c>
      <c r="Q13">
        <f t="shared" ca="1" si="2"/>
        <v>104.17928000000001</v>
      </c>
      <c r="R13">
        <f t="shared" ca="1" si="2"/>
        <v>104.14345</v>
      </c>
      <c r="S13">
        <f t="shared" ca="1" si="2"/>
        <v>104.20845</v>
      </c>
      <c r="T13">
        <f t="shared" ca="1" si="2"/>
        <v>104.21276</v>
      </c>
      <c r="U13">
        <f t="shared" ca="1" si="2"/>
        <v>104.21913000000001</v>
      </c>
      <c r="W13">
        <f ca="1">总!E13</f>
        <v>104.10428</v>
      </c>
      <c r="Y13">
        <f t="shared" ca="1" si="3"/>
        <v>1.1526903600888488E-3</v>
      </c>
      <c r="Z13">
        <f t="shared" ca="1" si="1"/>
        <v>8.8987695798869114E-4</v>
      </c>
      <c r="AA13">
        <f t="shared" ca="1" si="1"/>
        <v>5.4435802255197276E-4</v>
      </c>
      <c r="AB13">
        <f t="shared" ca="1" si="1"/>
        <v>1.7543947280552936E-3</v>
      </c>
      <c r="AC13">
        <f t="shared" ca="1" si="1"/>
        <v>1.2247335075944786E-3</v>
      </c>
      <c r="AD13">
        <f t="shared" ca="1" si="1"/>
        <v>7.2043147505561572E-4</v>
      </c>
      <c r="AE13">
        <f t="shared" ca="1" si="1"/>
        <v>3.7625734503901853E-4</v>
      </c>
      <c r="AF13">
        <f t="shared" ca="1" si="1"/>
        <v>1.0006312900871733E-3</v>
      </c>
      <c r="AG13">
        <f t="shared" ca="1" si="1"/>
        <v>1.0420320855204044E-3</v>
      </c>
      <c r="AH13">
        <f t="shared" ca="1" si="1"/>
        <v>1.1032207321351639E-3</v>
      </c>
      <c r="AJ13">
        <f t="shared" ca="1" si="4"/>
        <v>9.8086265041166607E-3</v>
      </c>
      <c r="AK13" s="9"/>
    </row>
    <row r="14" spans="1:37" x14ac:dyDescent="0.2">
      <c r="A14" t="s">
        <v>108</v>
      </c>
      <c r="B14">
        <v>50</v>
      </c>
      <c r="C14">
        <v>1</v>
      </c>
      <c r="D14">
        <v>181.64518000000001</v>
      </c>
      <c r="E14">
        <v>7.37805</v>
      </c>
      <c r="F14">
        <v>324</v>
      </c>
      <c r="AK14" s="9"/>
    </row>
    <row r="15" spans="1:37" x14ac:dyDescent="0.2">
      <c r="A15" t="s">
        <v>108</v>
      </c>
      <c r="B15">
        <v>50</v>
      </c>
      <c r="C15">
        <v>1</v>
      </c>
      <c r="D15">
        <v>182.34269</v>
      </c>
      <c r="E15">
        <v>7.3623900000000004</v>
      </c>
      <c r="F15">
        <v>331</v>
      </c>
      <c r="AK15" s="9"/>
    </row>
    <row r="16" spans="1:37" x14ac:dyDescent="0.2">
      <c r="A16" t="s">
        <v>108</v>
      </c>
      <c r="B16">
        <v>50</v>
      </c>
      <c r="C16">
        <v>1</v>
      </c>
      <c r="D16">
        <v>181.40834000000001</v>
      </c>
      <c r="E16">
        <v>7.3825500000000002</v>
      </c>
      <c r="F16">
        <v>335</v>
      </c>
      <c r="AK16" s="9"/>
    </row>
    <row r="17" spans="1:37" x14ac:dyDescent="0.2">
      <c r="A17" t="s">
        <v>108</v>
      </c>
      <c r="B17">
        <v>50</v>
      </c>
      <c r="C17">
        <v>1</v>
      </c>
      <c r="D17">
        <v>182.34583000000001</v>
      </c>
      <c r="E17">
        <v>7.3755300000000004</v>
      </c>
      <c r="F17">
        <v>322</v>
      </c>
      <c r="AK17" s="9"/>
    </row>
    <row r="18" spans="1:37" x14ac:dyDescent="0.2">
      <c r="A18" t="s">
        <v>108</v>
      </c>
      <c r="B18">
        <v>50</v>
      </c>
      <c r="C18">
        <v>1</v>
      </c>
      <c r="D18">
        <v>182.51284999999999</v>
      </c>
      <c r="E18">
        <v>7.3844900000000004</v>
      </c>
      <c r="F18">
        <v>324</v>
      </c>
      <c r="AK18" s="9"/>
    </row>
    <row r="19" spans="1:37" x14ac:dyDescent="0.2">
      <c r="A19" t="s">
        <v>108</v>
      </c>
      <c r="B19">
        <v>50</v>
      </c>
      <c r="C19">
        <v>1</v>
      </c>
      <c r="D19">
        <v>183.18003999999999</v>
      </c>
      <c r="E19">
        <v>7.3691800000000001</v>
      </c>
      <c r="F19">
        <v>319</v>
      </c>
      <c r="AK19" s="9"/>
    </row>
    <row r="20" spans="1:37" x14ac:dyDescent="0.2">
      <c r="A20" t="s">
        <v>108</v>
      </c>
      <c r="B20">
        <v>50</v>
      </c>
      <c r="C20">
        <v>1</v>
      </c>
      <c r="D20">
        <v>182.02332999999999</v>
      </c>
      <c r="E20">
        <v>7.3513599999999997</v>
      </c>
      <c r="F20">
        <v>334</v>
      </c>
      <c r="AK20" s="9"/>
    </row>
    <row r="21" spans="1:37" x14ac:dyDescent="0.2">
      <c r="A21" t="s">
        <v>108</v>
      </c>
      <c r="B21">
        <v>100</v>
      </c>
      <c r="C21">
        <v>1</v>
      </c>
      <c r="D21">
        <v>242.24823000000001</v>
      </c>
      <c r="E21">
        <v>21.325099999999999</v>
      </c>
      <c r="F21">
        <v>227</v>
      </c>
      <c r="AK21" s="9"/>
    </row>
    <row r="22" spans="1:37" x14ac:dyDescent="0.2">
      <c r="A22" t="s">
        <v>108</v>
      </c>
      <c r="B22">
        <v>100</v>
      </c>
      <c r="C22">
        <v>1</v>
      </c>
      <c r="D22">
        <v>242.80654000000001</v>
      </c>
      <c r="E22">
        <v>21.190339999999999</v>
      </c>
      <c r="F22">
        <v>236</v>
      </c>
      <c r="AK22" s="9"/>
    </row>
    <row r="23" spans="1:37" x14ac:dyDescent="0.2">
      <c r="A23" t="s">
        <v>108</v>
      </c>
      <c r="B23">
        <v>100</v>
      </c>
      <c r="C23">
        <v>1</v>
      </c>
      <c r="D23">
        <v>242.78484</v>
      </c>
      <c r="E23">
        <v>21.296890000000001</v>
      </c>
      <c r="F23">
        <v>230</v>
      </c>
      <c r="AK23" s="9"/>
    </row>
    <row r="24" spans="1:37" x14ac:dyDescent="0.2">
      <c r="A24" t="s">
        <v>108</v>
      </c>
      <c r="B24">
        <v>100</v>
      </c>
      <c r="C24">
        <v>1</v>
      </c>
      <c r="D24">
        <v>242.47671</v>
      </c>
      <c r="E24">
        <v>21.22306</v>
      </c>
      <c r="F24">
        <v>233</v>
      </c>
      <c r="AK24" s="9"/>
    </row>
    <row r="25" spans="1:37" x14ac:dyDescent="0.2">
      <c r="A25" t="s">
        <v>108</v>
      </c>
      <c r="B25">
        <v>100</v>
      </c>
      <c r="C25">
        <v>1</v>
      </c>
      <c r="D25">
        <v>243.26667</v>
      </c>
      <c r="E25">
        <v>21.2592</v>
      </c>
      <c r="F25">
        <v>235</v>
      </c>
      <c r="AK25" s="9"/>
    </row>
    <row r="26" spans="1:37" x14ac:dyDescent="0.2">
      <c r="A26" t="s">
        <v>108</v>
      </c>
      <c r="B26">
        <v>100</v>
      </c>
      <c r="C26">
        <v>1</v>
      </c>
      <c r="D26">
        <v>244.80332999999999</v>
      </c>
      <c r="E26">
        <v>21.25055</v>
      </c>
      <c r="F26">
        <v>230</v>
      </c>
      <c r="AK26" s="9"/>
    </row>
    <row r="27" spans="1:37" x14ac:dyDescent="0.2">
      <c r="A27" t="s">
        <v>108</v>
      </c>
      <c r="B27">
        <v>100</v>
      </c>
      <c r="C27">
        <v>1</v>
      </c>
      <c r="D27">
        <v>242.48667</v>
      </c>
      <c r="E27">
        <v>21.292100000000001</v>
      </c>
      <c r="F27">
        <v>236</v>
      </c>
      <c r="AK27" s="9"/>
    </row>
    <row r="28" spans="1:37" x14ac:dyDescent="0.2">
      <c r="A28" t="s">
        <v>108</v>
      </c>
      <c r="B28">
        <v>100</v>
      </c>
      <c r="C28">
        <v>1</v>
      </c>
      <c r="D28">
        <v>244.28813</v>
      </c>
      <c r="E28">
        <v>21.188400000000001</v>
      </c>
      <c r="F28">
        <v>234</v>
      </c>
      <c r="AK28" s="9"/>
    </row>
    <row r="29" spans="1:37" x14ac:dyDescent="0.2">
      <c r="A29" t="s">
        <v>108</v>
      </c>
      <c r="B29">
        <v>100</v>
      </c>
      <c r="C29">
        <v>1</v>
      </c>
      <c r="D29">
        <v>243.78</v>
      </c>
      <c r="E29">
        <v>21.293489999999998</v>
      </c>
      <c r="F29">
        <v>233</v>
      </c>
    </row>
    <row r="30" spans="1:37" x14ac:dyDescent="0.2">
      <c r="A30" t="s">
        <v>108</v>
      </c>
      <c r="B30">
        <v>100</v>
      </c>
      <c r="C30">
        <v>1</v>
      </c>
      <c r="D30">
        <v>244.52332999999999</v>
      </c>
      <c r="E30">
        <v>21.23724</v>
      </c>
      <c r="F30">
        <v>233</v>
      </c>
    </row>
    <row r="31" spans="1:37" x14ac:dyDescent="0.2">
      <c r="A31" t="s">
        <v>36</v>
      </c>
      <c r="B31">
        <v>24</v>
      </c>
      <c r="C31">
        <v>1</v>
      </c>
      <c r="D31">
        <v>2320.9075499999999</v>
      </c>
      <c r="E31">
        <v>2.0304700000000002</v>
      </c>
      <c r="F31">
        <v>457</v>
      </c>
    </row>
    <row r="32" spans="1:37" x14ac:dyDescent="0.2">
      <c r="A32" t="s">
        <v>36</v>
      </c>
      <c r="B32">
        <v>24</v>
      </c>
      <c r="C32">
        <v>1</v>
      </c>
      <c r="D32">
        <v>2320.9075499999999</v>
      </c>
      <c r="E32">
        <v>2.0316999999999998</v>
      </c>
      <c r="F32">
        <v>455</v>
      </c>
    </row>
    <row r="33" spans="1:6" x14ac:dyDescent="0.2">
      <c r="A33" t="s">
        <v>36</v>
      </c>
      <c r="B33">
        <v>24</v>
      </c>
      <c r="C33">
        <v>1</v>
      </c>
      <c r="D33">
        <v>2320.9075499999999</v>
      </c>
      <c r="E33">
        <v>2.0315500000000002</v>
      </c>
      <c r="F33">
        <v>451</v>
      </c>
    </row>
    <row r="34" spans="1:6" x14ac:dyDescent="0.2">
      <c r="A34" t="s">
        <v>36</v>
      </c>
      <c r="B34">
        <v>24</v>
      </c>
      <c r="C34">
        <v>1</v>
      </c>
      <c r="D34">
        <v>2320.9075499999999</v>
      </c>
      <c r="E34">
        <v>2.03756</v>
      </c>
      <c r="F34">
        <v>462</v>
      </c>
    </row>
    <row r="35" spans="1:6" x14ac:dyDescent="0.2">
      <c r="A35" t="s">
        <v>36</v>
      </c>
      <c r="B35">
        <v>24</v>
      </c>
      <c r="C35">
        <v>1</v>
      </c>
      <c r="D35">
        <v>2320.9075499999999</v>
      </c>
      <c r="E35">
        <v>2.0294099999999999</v>
      </c>
      <c r="F35">
        <v>444</v>
      </c>
    </row>
    <row r="36" spans="1:6" x14ac:dyDescent="0.2">
      <c r="A36" t="s">
        <v>36</v>
      </c>
      <c r="B36">
        <v>24</v>
      </c>
      <c r="C36">
        <v>1</v>
      </c>
      <c r="D36">
        <v>2320.9075499999999</v>
      </c>
      <c r="E36">
        <v>2.0383599999999999</v>
      </c>
      <c r="F36">
        <v>458</v>
      </c>
    </row>
    <row r="37" spans="1:6" x14ac:dyDescent="0.2">
      <c r="A37" t="s">
        <v>36</v>
      </c>
      <c r="B37">
        <v>24</v>
      </c>
      <c r="C37">
        <v>1</v>
      </c>
      <c r="D37">
        <v>2320.9075499999999</v>
      </c>
      <c r="E37">
        <v>2.0330400000000002</v>
      </c>
      <c r="F37">
        <v>461</v>
      </c>
    </row>
    <row r="38" spans="1:6" x14ac:dyDescent="0.2">
      <c r="A38" t="s">
        <v>36</v>
      </c>
      <c r="B38">
        <v>24</v>
      </c>
      <c r="C38">
        <v>1</v>
      </c>
      <c r="D38">
        <v>2320.9075499999999</v>
      </c>
      <c r="E38">
        <v>2.03335</v>
      </c>
      <c r="F38">
        <v>441</v>
      </c>
    </row>
    <row r="39" spans="1:6" x14ac:dyDescent="0.2">
      <c r="A39" t="s">
        <v>36</v>
      </c>
      <c r="B39">
        <v>24</v>
      </c>
      <c r="C39">
        <v>1</v>
      </c>
      <c r="D39">
        <v>2320.9075499999999</v>
      </c>
      <c r="E39">
        <v>2.0379100000000001</v>
      </c>
      <c r="F39">
        <v>461</v>
      </c>
    </row>
    <row r="40" spans="1:6" x14ac:dyDescent="0.2">
      <c r="A40" t="s">
        <v>36</v>
      </c>
      <c r="B40">
        <v>24</v>
      </c>
      <c r="C40">
        <v>1</v>
      </c>
      <c r="D40">
        <v>2320.9075499999999</v>
      </c>
      <c r="E40">
        <v>2.0318800000000001</v>
      </c>
      <c r="F40">
        <v>458</v>
      </c>
    </row>
    <row r="41" spans="1:6" x14ac:dyDescent="0.2">
      <c r="A41" t="s">
        <v>36</v>
      </c>
      <c r="B41">
        <v>47</v>
      </c>
      <c r="C41">
        <v>1</v>
      </c>
      <c r="D41">
        <v>4325.7879000000003</v>
      </c>
      <c r="E41">
        <v>7.29183</v>
      </c>
      <c r="F41">
        <v>428</v>
      </c>
    </row>
    <row r="42" spans="1:6" x14ac:dyDescent="0.2">
      <c r="A42" t="s">
        <v>36</v>
      </c>
      <c r="B42">
        <v>47</v>
      </c>
      <c r="C42">
        <v>1</v>
      </c>
      <c r="D42">
        <v>4343.8772200000003</v>
      </c>
      <c r="E42">
        <v>7.2799800000000001</v>
      </c>
      <c r="F42">
        <v>453</v>
      </c>
    </row>
    <row r="43" spans="1:6" x14ac:dyDescent="0.2">
      <c r="A43" t="s">
        <v>36</v>
      </c>
      <c r="B43">
        <v>47</v>
      </c>
      <c r="C43">
        <v>1</v>
      </c>
      <c r="D43">
        <v>4325.7879000000003</v>
      </c>
      <c r="E43">
        <v>7.2877299999999998</v>
      </c>
      <c r="F43">
        <v>427</v>
      </c>
    </row>
    <row r="44" spans="1:6" x14ac:dyDescent="0.2">
      <c r="A44" t="s">
        <v>36</v>
      </c>
      <c r="B44">
        <v>47</v>
      </c>
      <c r="C44">
        <v>1</v>
      </c>
      <c r="D44">
        <v>4329.4256800000003</v>
      </c>
      <c r="E44">
        <v>7.3047500000000003</v>
      </c>
      <c r="F44">
        <v>437</v>
      </c>
    </row>
    <row r="45" spans="1:6" x14ac:dyDescent="0.2">
      <c r="A45" t="s">
        <v>36</v>
      </c>
      <c r="B45">
        <v>47</v>
      </c>
      <c r="C45">
        <v>1</v>
      </c>
      <c r="D45">
        <v>4343.8772200000003</v>
      </c>
      <c r="E45">
        <v>7.2896700000000001</v>
      </c>
      <c r="F45">
        <v>452</v>
      </c>
    </row>
    <row r="46" spans="1:6" x14ac:dyDescent="0.2">
      <c r="A46" t="s">
        <v>36</v>
      </c>
      <c r="B46">
        <v>47</v>
      </c>
      <c r="C46">
        <v>1</v>
      </c>
      <c r="D46">
        <v>4329.4256800000003</v>
      </c>
      <c r="E46">
        <v>7.3051700000000004</v>
      </c>
      <c r="F46">
        <v>438</v>
      </c>
    </row>
    <row r="47" spans="1:6" x14ac:dyDescent="0.2">
      <c r="A47" t="s">
        <v>36</v>
      </c>
      <c r="B47">
        <v>47</v>
      </c>
      <c r="C47">
        <v>1</v>
      </c>
      <c r="D47">
        <v>4343.8772200000003</v>
      </c>
      <c r="E47">
        <v>7.27142</v>
      </c>
      <c r="F47">
        <v>450</v>
      </c>
    </row>
    <row r="48" spans="1:6" x14ac:dyDescent="0.2">
      <c r="A48" t="s">
        <v>36</v>
      </c>
      <c r="B48">
        <v>47</v>
      </c>
      <c r="C48">
        <v>1</v>
      </c>
      <c r="D48">
        <v>4343.8772200000003</v>
      </c>
      <c r="E48">
        <v>7.3119699999999996</v>
      </c>
      <c r="F48">
        <v>449</v>
      </c>
    </row>
    <row r="49" spans="1:6" x14ac:dyDescent="0.2">
      <c r="A49" t="s">
        <v>36</v>
      </c>
      <c r="B49">
        <v>47</v>
      </c>
      <c r="C49">
        <v>1</v>
      </c>
      <c r="D49">
        <v>4329.4256800000003</v>
      </c>
      <c r="E49">
        <v>7.2843</v>
      </c>
      <c r="F49">
        <v>436</v>
      </c>
    </row>
    <row r="50" spans="1:6" x14ac:dyDescent="0.2">
      <c r="A50" t="s">
        <v>36</v>
      </c>
      <c r="B50">
        <v>47</v>
      </c>
      <c r="C50">
        <v>1</v>
      </c>
      <c r="D50">
        <v>4343.8772200000003</v>
      </c>
      <c r="E50">
        <v>7.2753399999999999</v>
      </c>
      <c r="F50">
        <v>452</v>
      </c>
    </row>
    <row r="51" spans="1:6" x14ac:dyDescent="0.2">
      <c r="A51" t="s">
        <v>36</v>
      </c>
      <c r="B51">
        <v>100</v>
      </c>
      <c r="C51">
        <v>1</v>
      </c>
      <c r="D51">
        <v>35442.133549999999</v>
      </c>
      <c r="E51">
        <v>33.922690000000003</v>
      </c>
      <c r="F51">
        <v>420</v>
      </c>
    </row>
    <row r="52" spans="1:6" x14ac:dyDescent="0.2">
      <c r="A52" t="s">
        <v>36</v>
      </c>
      <c r="B52">
        <v>100</v>
      </c>
      <c r="C52">
        <v>1</v>
      </c>
      <c r="D52">
        <v>35562.853640000001</v>
      </c>
      <c r="E52">
        <v>33.949579999999997</v>
      </c>
      <c r="F52">
        <v>410</v>
      </c>
    </row>
    <row r="53" spans="1:6" x14ac:dyDescent="0.2">
      <c r="A53" t="s">
        <v>36</v>
      </c>
      <c r="B53">
        <v>100</v>
      </c>
      <c r="C53">
        <v>1</v>
      </c>
      <c r="D53">
        <v>35669.694770000002</v>
      </c>
      <c r="E53">
        <v>33.897680000000001</v>
      </c>
      <c r="F53">
        <v>410</v>
      </c>
    </row>
    <row r="54" spans="1:6" x14ac:dyDescent="0.2">
      <c r="A54" t="s">
        <v>36</v>
      </c>
      <c r="B54">
        <v>100</v>
      </c>
      <c r="C54">
        <v>1</v>
      </c>
      <c r="D54">
        <v>35370.078719999998</v>
      </c>
      <c r="E54">
        <v>33.980240000000002</v>
      </c>
      <c r="F54">
        <v>430</v>
      </c>
    </row>
    <row r="55" spans="1:6" x14ac:dyDescent="0.2">
      <c r="A55" t="s">
        <v>36</v>
      </c>
      <c r="B55">
        <v>100</v>
      </c>
      <c r="C55">
        <v>1</v>
      </c>
      <c r="D55">
        <v>35625.17338</v>
      </c>
      <c r="E55">
        <v>33.884590000000003</v>
      </c>
      <c r="F55">
        <v>412</v>
      </c>
    </row>
    <row r="56" spans="1:6" x14ac:dyDescent="0.2">
      <c r="A56" t="s">
        <v>36</v>
      </c>
      <c r="B56">
        <v>100</v>
      </c>
      <c r="C56">
        <v>1</v>
      </c>
      <c r="D56">
        <v>35669.694770000002</v>
      </c>
      <c r="E56">
        <v>33.882919999999999</v>
      </c>
      <c r="F56">
        <v>412</v>
      </c>
    </row>
    <row r="57" spans="1:6" x14ac:dyDescent="0.2">
      <c r="A57" t="s">
        <v>36</v>
      </c>
      <c r="B57">
        <v>100</v>
      </c>
      <c r="C57">
        <v>1</v>
      </c>
      <c r="D57">
        <v>35669.694770000002</v>
      </c>
      <c r="E57">
        <v>33.908729999999998</v>
      </c>
      <c r="F57">
        <v>405</v>
      </c>
    </row>
    <row r="58" spans="1:6" x14ac:dyDescent="0.2">
      <c r="A58" t="s">
        <v>36</v>
      </c>
      <c r="B58">
        <v>100</v>
      </c>
      <c r="C58">
        <v>1</v>
      </c>
      <c r="D58">
        <v>35669.694770000002</v>
      </c>
      <c r="E58">
        <v>33.898609999999998</v>
      </c>
      <c r="F58">
        <v>414</v>
      </c>
    </row>
    <row r="59" spans="1:6" x14ac:dyDescent="0.2">
      <c r="A59" t="s">
        <v>36</v>
      </c>
      <c r="B59">
        <v>100</v>
      </c>
      <c r="C59">
        <v>1</v>
      </c>
      <c r="D59">
        <v>35594.047169999998</v>
      </c>
      <c r="E59">
        <v>33.960500000000003</v>
      </c>
      <c r="F59">
        <v>409</v>
      </c>
    </row>
    <row r="60" spans="1:6" x14ac:dyDescent="0.2">
      <c r="A60" t="s">
        <v>36</v>
      </c>
      <c r="B60">
        <v>100</v>
      </c>
      <c r="C60">
        <v>1</v>
      </c>
      <c r="D60">
        <v>35669.694770000002</v>
      </c>
      <c r="E60">
        <v>33.926909999999999</v>
      </c>
      <c r="F60">
        <v>405</v>
      </c>
    </row>
    <row r="61" spans="1:6" x14ac:dyDescent="0.2">
      <c r="A61" t="s">
        <v>1</v>
      </c>
      <c r="B61">
        <v>30</v>
      </c>
      <c r="C61">
        <v>1</v>
      </c>
      <c r="D61">
        <v>660.62148999999999</v>
      </c>
      <c r="E61">
        <v>2.9105799999999999</v>
      </c>
      <c r="F61">
        <v>423</v>
      </c>
    </row>
    <row r="62" spans="1:6" x14ac:dyDescent="0.2">
      <c r="A62" t="s">
        <v>1</v>
      </c>
      <c r="B62">
        <v>30</v>
      </c>
      <c r="C62">
        <v>1</v>
      </c>
      <c r="D62">
        <v>660.62148999999999</v>
      </c>
      <c r="E62">
        <v>2.9083800000000002</v>
      </c>
      <c r="F62">
        <v>424</v>
      </c>
    </row>
    <row r="63" spans="1:6" x14ac:dyDescent="0.2">
      <c r="A63" t="s">
        <v>1</v>
      </c>
      <c r="B63">
        <v>30</v>
      </c>
      <c r="C63">
        <v>1</v>
      </c>
      <c r="D63">
        <v>660.62148999999999</v>
      </c>
      <c r="E63">
        <v>2.9115799999999998</v>
      </c>
      <c r="F63">
        <v>427</v>
      </c>
    </row>
    <row r="64" spans="1:6" x14ac:dyDescent="0.2">
      <c r="A64" t="s">
        <v>1</v>
      </c>
      <c r="B64">
        <v>30</v>
      </c>
      <c r="C64">
        <v>1</v>
      </c>
      <c r="D64">
        <v>660.62148999999999</v>
      </c>
      <c r="E64">
        <v>2.9095200000000001</v>
      </c>
      <c r="F64">
        <v>424</v>
      </c>
    </row>
    <row r="65" spans="1:6" x14ac:dyDescent="0.2">
      <c r="A65" t="s">
        <v>1</v>
      </c>
      <c r="B65">
        <v>30</v>
      </c>
      <c r="C65">
        <v>1</v>
      </c>
      <c r="D65">
        <v>660.62148999999999</v>
      </c>
      <c r="E65">
        <v>2.9054199999999999</v>
      </c>
      <c r="F65">
        <v>428</v>
      </c>
    </row>
    <row r="66" spans="1:6" x14ac:dyDescent="0.2">
      <c r="A66" t="s">
        <v>1</v>
      </c>
      <c r="B66">
        <v>30</v>
      </c>
      <c r="C66">
        <v>1</v>
      </c>
      <c r="D66">
        <v>660.62148999999999</v>
      </c>
      <c r="E66">
        <v>2.9028900000000002</v>
      </c>
      <c r="F66">
        <v>426</v>
      </c>
    </row>
    <row r="67" spans="1:6" x14ac:dyDescent="0.2">
      <c r="A67" t="s">
        <v>1</v>
      </c>
      <c r="B67">
        <v>30</v>
      </c>
      <c r="C67">
        <v>1</v>
      </c>
      <c r="D67">
        <v>659.84542999999996</v>
      </c>
      <c r="E67">
        <v>2.9135300000000002</v>
      </c>
      <c r="F67">
        <v>424</v>
      </c>
    </row>
    <row r="68" spans="1:6" x14ac:dyDescent="0.2">
      <c r="A68" t="s">
        <v>1</v>
      </c>
      <c r="B68">
        <v>30</v>
      </c>
      <c r="C68">
        <v>1</v>
      </c>
      <c r="D68">
        <v>676.78958</v>
      </c>
      <c r="E68">
        <v>2.9152800000000001</v>
      </c>
      <c r="F68">
        <v>434</v>
      </c>
    </row>
    <row r="69" spans="1:6" x14ac:dyDescent="0.2">
      <c r="A69" t="s">
        <v>1</v>
      </c>
      <c r="B69">
        <v>30</v>
      </c>
      <c r="C69">
        <v>1</v>
      </c>
      <c r="D69">
        <v>660.62148999999999</v>
      </c>
      <c r="E69">
        <v>2.9040400000000002</v>
      </c>
      <c r="F69">
        <v>429</v>
      </c>
    </row>
    <row r="70" spans="1:6" x14ac:dyDescent="0.2">
      <c r="A70" t="s">
        <v>1</v>
      </c>
      <c r="B70">
        <v>30</v>
      </c>
      <c r="C70">
        <v>1</v>
      </c>
      <c r="D70">
        <v>677.61883999999998</v>
      </c>
      <c r="E70">
        <v>2.9171999999999998</v>
      </c>
      <c r="F70">
        <v>432</v>
      </c>
    </row>
    <row r="71" spans="1:6" x14ac:dyDescent="0.2">
      <c r="A71" t="s">
        <v>1</v>
      </c>
      <c r="B71">
        <v>50</v>
      </c>
      <c r="C71">
        <v>1</v>
      </c>
      <c r="D71">
        <v>1015.95761</v>
      </c>
      <c r="E71">
        <v>6.3722700000000003</v>
      </c>
      <c r="F71">
        <v>343</v>
      </c>
    </row>
    <row r="72" spans="1:6" x14ac:dyDescent="0.2">
      <c r="A72" t="s">
        <v>1</v>
      </c>
      <c r="B72">
        <v>50</v>
      </c>
      <c r="C72">
        <v>1</v>
      </c>
      <c r="D72">
        <v>1017.24905</v>
      </c>
      <c r="E72">
        <v>6.3870399999999998</v>
      </c>
      <c r="F72">
        <v>343</v>
      </c>
    </row>
    <row r="73" spans="1:6" x14ac:dyDescent="0.2">
      <c r="A73" t="s">
        <v>1</v>
      </c>
      <c r="B73">
        <v>50</v>
      </c>
      <c r="C73">
        <v>1</v>
      </c>
      <c r="D73">
        <v>1015.02473</v>
      </c>
      <c r="E73">
        <v>6.3555599999999997</v>
      </c>
      <c r="F73">
        <v>342</v>
      </c>
    </row>
    <row r="74" spans="1:6" x14ac:dyDescent="0.2">
      <c r="A74" t="s">
        <v>1</v>
      </c>
      <c r="B74">
        <v>50</v>
      </c>
      <c r="C74">
        <v>1</v>
      </c>
      <c r="D74">
        <v>1006.03536</v>
      </c>
      <c r="E74">
        <v>6.3541800000000004</v>
      </c>
      <c r="F74">
        <v>356</v>
      </c>
    </row>
    <row r="75" spans="1:6" x14ac:dyDescent="0.2">
      <c r="A75" t="s">
        <v>1</v>
      </c>
      <c r="B75">
        <v>50</v>
      </c>
      <c r="C75">
        <v>1</v>
      </c>
      <c r="D75">
        <v>1003.80771</v>
      </c>
      <c r="E75">
        <v>6.35609</v>
      </c>
      <c r="F75">
        <v>358</v>
      </c>
    </row>
    <row r="76" spans="1:6" x14ac:dyDescent="0.2">
      <c r="A76" t="s">
        <v>1</v>
      </c>
      <c r="B76">
        <v>50</v>
      </c>
      <c r="C76">
        <v>1</v>
      </c>
      <c r="D76">
        <v>1015.01969</v>
      </c>
      <c r="E76">
        <v>6.3784000000000001</v>
      </c>
      <c r="F76">
        <v>341</v>
      </c>
    </row>
    <row r="77" spans="1:6" x14ac:dyDescent="0.2">
      <c r="A77" t="s">
        <v>1</v>
      </c>
      <c r="B77">
        <v>50</v>
      </c>
      <c r="C77">
        <v>1</v>
      </c>
      <c r="D77">
        <v>1017.24734</v>
      </c>
      <c r="E77">
        <v>6.3618800000000002</v>
      </c>
      <c r="F77">
        <v>341</v>
      </c>
    </row>
    <row r="78" spans="1:6" x14ac:dyDescent="0.2">
      <c r="A78" t="s">
        <v>1</v>
      </c>
      <c r="B78">
        <v>50</v>
      </c>
      <c r="C78">
        <v>1</v>
      </c>
      <c r="D78">
        <v>1003.58074</v>
      </c>
      <c r="E78">
        <v>6.3690699999999998</v>
      </c>
      <c r="F78">
        <v>354</v>
      </c>
    </row>
    <row r="79" spans="1:6" x14ac:dyDescent="0.2">
      <c r="A79" t="s">
        <v>1</v>
      </c>
      <c r="B79">
        <v>50</v>
      </c>
      <c r="C79">
        <v>1</v>
      </c>
      <c r="D79">
        <v>1003.80771</v>
      </c>
      <c r="E79">
        <v>6.3531500000000003</v>
      </c>
      <c r="F79">
        <v>350</v>
      </c>
    </row>
    <row r="80" spans="1:6" x14ac:dyDescent="0.2">
      <c r="A80" t="s">
        <v>1</v>
      </c>
      <c r="B80">
        <v>50</v>
      </c>
      <c r="C80">
        <v>1</v>
      </c>
      <c r="D80">
        <v>1003.80771</v>
      </c>
      <c r="E80">
        <v>6.35405</v>
      </c>
      <c r="F80">
        <v>355</v>
      </c>
    </row>
    <row r="81" spans="1:6" x14ac:dyDescent="0.2">
      <c r="A81" t="s">
        <v>1</v>
      </c>
      <c r="B81">
        <v>100</v>
      </c>
      <c r="C81">
        <v>1</v>
      </c>
      <c r="D81">
        <v>1770.85</v>
      </c>
      <c r="E81">
        <v>20.439730000000001</v>
      </c>
      <c r="F81">
        <v>309</v>
      </c>
    </row>
    <row r="82" spans="1:6" x14ac:dyDescent="0.2">
      <c r="A82" t="s">
        <v>1</v>
      </c>
      <c r="B82">
        <v>100</v>
      </c>
      <c r="C82">
        <v>1</v>
      </c>
      <c r="D82">
        <v>1771.6659299999999</v>
      </c>
      <c r="E82">
        <v>20.44211</v>
      </c>
      <c r="F82">
        <v>303</v>
      </c>
    </row>
    <row r="83" spans="1:6" x14ac:dyDescent="0.2">
      <c r="A83" t="s">
        <v>1</v>
      </c>
      <c r="B83">
        <v>100</v>
      </c>
      <c r="C83">
        <v>1</v>
      </c>
      <c r="D83">
        <v>1769.53316</v>
      </c>
      <c r="E83">
        <v>20.379259999999999</v>
      </c>
      <c r="F83">
        <v>293</v>
      </c>
    </row>
    <row r="84" spans="1:6" x14ac:dyDescent="0.2">
      <c r="A84" t="s">
        <v>1</v>
      </c>
      <c r="B84">
        <v>100</v>
      </c>
      <c r="C84">
        <v>1</v>
      </c>
      <c r="D84">
        <v>1774.48</v>
      </c>
      <c r="E84">
        <v>20.420259999999999</v>
      </c>
      <c r="F84">
        <v>310</v>
      </c>
    </row>
    <row r="85" spans="1:6" x14ac:dyDescent="0.2">
      <c r="A85" t="s">
        <v>1</v>
      </c>
      <c r="B85">
        <v>100</v>
      </c>
      <c r="C85">
        <v>1</v>
      </c>
      <c r="D85">
        <v>1774.48</v>
      </c>
      <c r="E85">
        <v>20.377949999999998</v>
      </c>
      <c r="F85">
        <v>298</v>
      </c>
    </row>
    <row r="86" spans="1:6" x14ac:dyDescent="0.2">
      <c r="A86" t="s">
        <v>1</v>
      </c>
      <c r="B86">
        <v>100</v>
      </c>
      <c r="C86">
        <v>1</v>
      </c>
      <c r="D86">
        <v>1774.48</v>
      </c>
      <c r="E86">
        <v>20.422329999999999</v>
      </c>
      <c r="F86">
        <v>299</v>
      </c>
    </row>
    <row r="87" spans="1:6" x14ac:dyDescent="0.2">
      <c r="A87" t="s">
        <v>1</v>
      </c>
      <c r="B87">
        <v>100</v>
      </c>
      <c r="C87">
        <v>1</v>
      </c>
      <c r="D87">
        <v>1774.48</v>
      </c>
      <c r="E87">
        <v>20.42474</v>
      </c>
      <c r="F87">
        <v>295</v>
      </c>
    </row>
    <row r="88" spans="1:6" x14ac:dyDescent="0.2">
      <c r="A88" t="s">
        <v>1</v>
      </c>
      <c r="B88">
        <v>100</v>
      </c>
      <c r="C88">
        <v>1</v>
      </c>
      <c r="D88">
        <v>1770.2484199999999</v>
      </c>
      <c r="E88">
        <v>20.439430000000002</v>
      </c>
      <c r="F88">
        <v>300</v>
      </c>
    </row>
    <row r="89" spans="1:6" x14ac:dyDescent="0.2">
      <c r="A89" t="s">
        <v>1</v>
      </c>
      <c r="B89">
        <v>100</v>
      </c>
      <c r="C89">
        <v>1</v>
      </c>
      <c r="D89">
        <v>1770.53782</v>
      </c>
      <c r="E89">
        <v>20.387440000000002</v>
      </c>
      <c r="F89">
        <v>308</v>
      </c>
    </row>
    <row r="90" spans="1:6" x14ac:dyDescent="0.2">
      <c r="A90" t="s">
        <v>1</v>
      </c>
      <c r="B90">
        <v>100</v>
      </c>
      <c r="C90">
        <v>1</v>
      </c>
      <c r="D90">
        <v>1774.48</v>
      </c>
      <c r="E90">
        <v>20.418479999999999</v>
      </c>
      <c r="F90">
        <v>304</v>
      </c>
    </row>
    <row r="91" spans="1:6" x14ac:dyDescent="0.2">
      <c r="A91" t="s">
        <v>0</v>
      </c>
      <c r="B91">
        <v>25</v>
      </c>
      <c r="C91">
        <v>1</v>
      </c>
      <c r="D91">
        <v>28.65213</v>
      </c>
      <c r="E91">
        <v>2.1471499999999999</v>
      </c>
      <c r="F91">
        <v>407</v>
      </c>
    </row>
    <row r="92" spans="1:6" x14ac:dyDescent="0.2">
      <c r="A92" t="s">
        <v>0</v>
      </c>
      <c r="B92">
        <v>25</v>
      </c>
      <c r="C92">
        <v>1</v>
      </c>
      <c r="D92">
        <v>28.65213</v>
      </c>
      <c r="E92">
        <v>2.1486499999999999</v>
      </c>
      <c r="F92">
        <v>408</v>
      </c>
    </row>
    <row r="93" spans="1:6" x14ac:dyDescent="0.2">
      <c r="A93" t="s">
        <v>0</v>
      </c>
      <c r="B93">
        <v>25</v>
      </c>
      <c r="C93">
        <v>1</v>
      </c>
      <c r="D93">
        <v>28.65213</v>
      </c>
      <c r="E93">
        <v>2.14655</v>
      </c>
      <c r="F93">
        <v>407</v>
      </c>
    </row>
    <row r="94" spans="1:6" x14ac:dyDescent="0.2">
      <c r="A94" t="s">
        <v>0</v>
      </c>
      <c r="B94">
        <v>25</v>
      </c>
      <c r="C94">
        <v>1</v>
      </c>
      <c r="D94">
        <v>28.65213</v>
      </c>
      <c r="E94">
        <v>2.14683</v>
      </c>
      <c r="F94">
        <v>412</v>
      </c>
    </row>
    <row r="95" spans="1:6" x14ac:dyDescent="0.2">
      <c r="A95" t="s">
        <v>0</v>
      </c>
      <c r="B95">
        <v>25</v>
      </c>
      <c r="C95">
        <v>1</v>
      </c>
      <c r="D95">
        <v>28.65213</v>
      </c>
      <c r="E95">
        <v>2.1467700000000001</v>
      </c>
      <c r="F95">
        <v>413</v>
      </c>
    </row>
    <row r="96" spans="1:6" x14ac:dyDescent="0.2">
      <c r="A96" t="s">
        <v>0</v>
      </c>
      <c r="B96">
        <v>25</v>
      </c>
      <c r="C96">
        <v>1</v>
      </c>
      <c r="D96">
        <v>28.65213</v>
      </c>
      <c r="E96">
        <v>2.1471</v>
      </c>
      <c r="F96">
        <v>409</v>
      </c>
    </row>
    <row r="97" spans="1:6" x14ac:dyDescent="0.2">
      <c r="A97" t="s">
        <v>0</v>
      </c>
      <c r="B97">
        <v>25</v>
      </c>
      <c r="C97">
        <v>1</v>
      </c>
      <c r="D97">
        <v>28.65213</v>
      </c>
      <c r="E97">
        <v>2.1485500000000002</v>
      </c>
      <c r="F97">
        <v>411</v>
      </c>
    </row>
    <row r="98" spans="1:6" x14ac:dyDescent="0.2">
      <c r="A98" t="s">
        <v>0</v>
      </c>
      <c r="B98">
        <v>25</v>
      </c>
      <c r="C98">
        <v>1</v>
      </c>
      <c r="D98">
        <v>28.65213</v>
      </c>
      <c r="E98">
        <v>2.1474000000000002</v>
      </c>
      <c r="F98">
        <v>408</v>
      </c>
    </row>
    <row r="99" spans="1:6" x14ac:dyDescent="0.2">
      <c r="A99" t="s">
        <v>0</v>
      </c>
      <c r="B99">
        <v>25</v>
      </c>
      <c r="C99">
        <v>1</v>
      </c>
      <c r="D99">
        <v>28.669799999999999</v>
      </c>
      <c r="E99">
        <v>2.1506099999999999</v>
      </c>
      <c r="F99">
        <v>413</v>
      </c>
    </row>
    <row r="100" spans="1:6" x14ac:dyDescent="0.2">
      <c r="A100" t="s">
        <v>0</v>
      </c>
      <c r="B100">
        <v>25</v>
      </c>
      <c r="C100">
        <v>1</v>
      </c>
      <c r="D100">
        <v>28.65213</v>
      </c>
      <c r="E100">
        <v>2.1448999999999998</v>
      </c>
      <c r="F100">
        <v>409</v>
      </c>
    </row>
    <row r="101" spans="1:6" x14ac:dyDescent="0.2">
      <c r="A101" t="s">
        <v>0</v>
      </c>
      <c r="B101">
        <v>50</v>
      </c>
      <c r="C101">
        <v>1</v>
      </c>
      <c r="D101">
        <v>57.917070000000002</v>
      </c>
      <c r="E101">
        <v>10.25005</v>
      </c>
      <c r="F101">
        <v>529</v>
      </c>
    </row>
    <row r="102" spans="1:6" x14ac:dyDescent="0.2">
      <c r="A102" t="s">
        <v>0</v>
      </c>
      <c r="B102">
        <v>50</v>
      </c>
      <c r="C102">
        <v>1</v>
      </c>
      <c r="D102">
        <v>57.917070000000002</v>
      </c>
      <c r="E102">
        <v>10.2348</v>
      </c>
      <c r="F102">
        <v>531</v>
      </c>
    </row>
    <row r="103" spans="1:6" x14ac:dyDescent="0.2">
      <c r="A103" t="s">
        <v>0</v>
      </c>
      <c r="B103">
        <v>50</v>
      </c>
      <c r="C103">
        <v>1</v>
      </c>
      <c r="D103">
        <v>57.917070000000002</v>
      </c>
      <c r="E103">
        <v>10.255380000000001</v>
      </c>
      <c r="F103">
        <v>535</v>
      </c>
    </row>
    <row r="104" spans="1:6" x14ac:dyDescent="0.2">
      <c r="A104" t="s">
        <v>0</v>
      </c>
      <c r="B104">
        <v>50</v>
      </c>
      <c r="C104">
        <v>1</v>
      </c>
      <c r="D104">
        <v>57.917070000000002</v>
      </c>
      <c r="E104">
        <v>10.263249999999999</v>
      </c>
      <c r="F104">
        <v>534</v>
      </c>
    </row>
    <row r="105" spans="1:6" x14ac:dyDescent="0.2">
      <c r="A105" t="s">
        <v>0</v>
      </c>
      <c r="B105">
        <v>50</v>
      </c>
      <c r="C105">
        <v>1</v>
      </c>
      <c r="D105">
        <v>57.917070000000002</v>
      </c>
      <c r="E105">
        <v>10.23175</v>
      </c>
      <c r="F105">
        <v>534</v>
      </c>
    </row>
    <row r="106" spans="1:6" x14ac:dyDescent="0.2">
      <c r="A106" t="s">
        <v>0</v>
      </c>
      <c r="B106">
        <v>50</v>
      </c>
      <c r="C106">
        <v>1</v>
      </c>
      <c r="D106">
        <v>57.917070000000002</v>
      </c>
      <c r="E106">
        <v>10.26304</v>
      </c>
      <c r="F106">
        <v>529</v>
      </c>
    </row>
    <row r="107" spans="1:6" x14ac:dyDescent="0.2">
      <c r="A107" t="s">
        <v>0</v>
      </c>
      <c r="B107">
        <v>50</v>
      </c>
      <c r="C107">
        <v>1</v>
      </c>
      <c r="D107">
        <v>57.917070000000002</v>
      </c>
      <c r="E107">
        <v>10.26305</v>
      </c>
      <c r="F107">
        <v>531</v>
      </c>
    </row>
    <row r="108" spans="1:6" x14ac:dyDescent="0.2">
      <c r="A108" t="s">
        <v>0</v>
      </c>
      <c r="B108">
        <v>50</v>
      </c>
      <c r="C108">
        <v>1</v>
      </c>
      <c r="D108">
        <v>57.917070000000002</v>
      </c>
      <c r="E108">
        <v>10.241860000000001</v>
      </c>
      <c r="F108">
        <v>534</v>
      </c>
    </row>
    <row r="109" spans="1:6" x14ac:dyDescent="0.2">
      <c r="A109" t="s">
        <v>0</v>
      </c>
      <c r="B109">
        <v>50</v>
      </c>
      <c r="C109">
        <v>1</v>
      </c>
      <c r="D109">
        <v>57.917070000000002</v>
      </c>
      <c r="E109">
        <v>10.22949</v>
      </c>
      <c r="F109">
        <v>527</v>
      </c>
    </row>
    <row r="110" spans="1:6" x14ac:dyDescent="0.2">
      <c r="A110" t="s">
        <v>0</v>
      </c>
      <c r="B110">
        <v>50</v>
      </c>
      <c r="C110">
        <v>1</v>
      </c>
      <c r="D110">
        <v>57.917070000000002</v>
      </c>
      <c r="E110">
        <v>10.26756</v>
      </c>
      <c r="F110">
        <v>529</v>
      </c>
    </row>
    <row r="111" spans="1:6" x14ac:dyDescent="0.2">
      <c r="A111" t="s">
        <v>0</v>
      </c>
      <c r="B111">
        <v>100</v>
      </c>
      <c r="C111">
        <v>1</v>
      </c>
      <c r="D111">
        <v>104.22427999999999</v>
      </c>
      <c r="E111">
        <v>24.460999999999999</v>
      </c>
      <c r="F111">
        <v>332</v>
      </c>
    </row>
    <row r="112" spans="1:6" x14ac:dyDescent="0.2">
      <c r="A112" t="s">
        <v>0</v>
      </c>
      <c r="B112">
        <v>100</v>
      </c>
      <c r="C112">
        <v>1</v>
      </c>
      <c r="D112">
        <v>104.19692000000001</v>
      </c>
      <c r="E112">
        <v>24.532509999999998</v>
      </c>
      <c r="F112">
        <v>328</v>
      </c>
    </row>
    <row r="113" spans="1:6" x14ac:dyDescent="0.2">
      <c r="A113" t="s">
        <v>0</v>
      </c>
      <c r="B113">
        <v>100</v>
      </c>
      <c r="C113">
        <v>1</v>
      </c>
      <c r="D113">
        <v>104.16095</v>
      </c>
      <c r="E113">
        <v>24.476559999999999</v>
      </c>
      <c r="F113">
        <v>327</v>
      </c>
    </row>
    <row r="114" spans="1:6" x14ac:dyDescent="0.2">
      <c r="A114" t="s">
        <v>0</v>
      </c>
      <c r="B114">
        <v>100</v>
      </c>
      <c r="C114">
        <v>1</v>
      </c>
      <c r="D114">
        <v>104.28691999999999</v>
      </c>
      <c r="E114">
        <v>24.448419999999999</v>
      </c>
      <c r="F114">
        <v>335</v>
      </c>
    </row>
    <row r="115" spans="1:6" x14ac:dyDescent="0.2">
      <c r="A115" t="s">
        <v>0</v>
      </c>
      <c r="B115">
        <v>100</v>
      </c>
      <c r="C115">
        <v>1</v>
      </c>
      <c r="D115">
        <v>104.23178</v>
      </c>
      <c r="E115">
        <v>24.4834</v>
      </c>
      <c r="F115">
        <v>327</v>
      </c>
    </row>
    <row r="116" spans="1:6" x14ac:dyDescent="0.2">
      <c r="A116" t="s">
        <v>0</v>
      </c>
      <c r="B116">
        <v>100</v>
      </c>
      <c r="C116">
        <v>1</v>
      </c>
      <c r="D116">
        <v>104.17928000000001</v>
      </c>
      <c r="E116">
        <v>24.500859999999999</v>
      </c>
      <c r="F116">
        <v>335</v>
      </c>
    </row>
    <row r="117" spans="1:6" x14ac:dyDescent="0.2">
      <c r="A117" t="s">
        <v>0</v>
      </c>
      <c r="B117">
        <v>100</v>
      </c>
      <c r="C117">
        <v>1</v>
      </c>
      <c r="D117">
        <v>104.14345</v>
      </c>
      <c r="E117">
        <v>24.511109999999999</v>
      </c>
      <c r="F117">
        <v>330</v>
      </c>
    </row>
    <row r="118" spans="1:6" x14ac:dyDescent="0.2">
      <c r="A118" t="s">
        <v>0</v>
      </c>
      <c r="B118">
        <v>100</v>
      </c>
      <c r="C118">
        <v>1</v>
      </c>
      <c r="D118">
        <v>104.20845</v>
      </c>
      <c r="E118">
        <v>24.440719999999999</v>
      </c>
      <c r="F118">
        <v>329</v>
      </c>
    </row>
    <row r="119" spans="1:6" x14ac:dyDescent="0.2">
      <c r="A119" t="s">
        <v>0</v>
      </c>
      <c r="B119">
        <v>100</v>
      </c>
      <c r="C119">
        <v>1</v>
      </c>
      <c r="D119">
        <v>104.21276</v>
      </c>
      <c r="E119">
        <v>24.50206</v>
      </c>
      <c r="F119">
        <v>331</v>
      </c>
    </row>
    <row r="120" spans="1:6" x14ac:dyDescent="0.2">
      <c r="A120" t="s">
        <v>0</v>
      </c>
      <c r="B120">
        <v>100</v>
      </c>
      <c r="C120">
        <v>1</v>
      </c>
      <c r="D120">
        <v>104.21913000000001</v>
      </c>
      <c r="E120">
        <v>24.514050000000001</v>
      </c>
      <c r="F120">
        <v>334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0"/>
  <sheetViews>
    <sheetView zoomScale="85" zoomScaleNormal="85" workbookViewId="0">
      <selection sqref="A1:F121"/>
    </sheetView>
  </sheetViews>
  <sheetFormatPr defaultRowHeight="14.25" x14ac:dyDescent="0.2"/>
  <sheetData>
    <row r="1" spans="1:37" x14ac:dyDescent="0.2">
      <c r="A1" t="s">
        <v>108</v>
      </c>
      <c r="B1">
        <v>30</v>
      </c>
      <c r="C1">
        <v>1</v>
      </c>
      <c r="D1">
        <v>156.12666999999999</v>
      </c>
      <c r="E1">
        <v>2.69109</v>
      </c>
      <c r="F1">
        <v>371</v>
      </c>
      <c r="H1" s="1" t="s">
        <v>2</v>
      </c>
      <c r="I1" s="1" t="s">
        <v>3</v>
      </c>
      <c r="J1" s="1" t="s">
        <v>4</v>
      </c>
      <c r="K1" s="2" t="s">
        <v>5</v>
      </c>
      <c r="L1" s="2" t="s">
        <v>6</v>
      </c>
      <c r="M1" s="2" t="s">
        <v>7</v>
      </c>
      <c r="N1" s="2" t="s">
        <v>109</v>
      </c>
      <c r="O1" s="2" t="s">
        <v>34</v>
      </c>
      <c r="P1" s="2" t="s">
        <v>35</v>
      </c>
      <c r="Q1" s="2" t="s">
        <v>110</v>
      </c>
      <c r="R1" s="2" t="s">
        <v>111</v>
      </c>
      <c r="S1" s="2" t="s">
        <v>112</v>
      </c>
      <c r="T1" s="2" t="s">
        <v>113</v>
      </c>
      <c r="U1" s="2" t="s">
        <v>114</v>
      </c>
      <c r="W1" s="2" t="s">
        <v>37</v>
      </c>
      <c r="AJ1" t="s">
        <v>38</v>
      </c>
    </row>
    <row r="2" spans="1:37" x14ac:dyDescent="0.2">
      <c r="A2" t="s">
        <v>108</v>
      </c>
      <c r="B2">
        <v>30</v>
      </c>
      <c r="C2">
        <v>1</v>
      </c>
      <c r="D2">
        <v>156.12666999999999</v>
      </c>
      <c r="E2">
        <v>2.6825299999999999</v>
      </c>
      <c r="F2">
        <v>371</v>
      </c>
      <c r="H2" t="s">
        <v>108</v>
      </c>
      <c r="I2">
        <v>30</v>
      </c>
      <c r="J2">
        <v>1</v>
      </c>
      <c r="L2">
        <f ca="1">INDIRECT("D"&amp;1+(ROW(D1)-1)*10+COLUMN(A1)-1)</f>
        <v>156.12666999999999</v>
      </c>
      <c r="M2">
        <f t="shared" ref="M2:U12" ca="1" si="0">INDIRECT("D"&amp;1+(ROW(E1)-1)*10+COLUMN(B1)-1)</f>
        <v>156.12666999999999</v>
      </c>
      <c r="N2">
        <f t="shared" ca="1" si="0"/>
        <v>156.12666999999999</v>
      </c>
      <c r="O2">
        <f t="shared" ca="1" si="0"/>
        <v>156.12666999999999</v>
      </c>
      <c r="P2">
        <f t="shared" ca="1" si="0"/>
        <v>156.12666999999999</v>
      </c>
      <c r="Q2">
        <f t="shared" ca="1" si="0"/>
        <v>156.12666999999999</v>
      </c>
      <c r="R2">
        <f t="shared" ca="1" si="0"/>
        <v>156.12666999999999</v>
      </c>
      <c r="S2">
        <f t="shared" ca="1" si="0"/>
        <v>156.12666999999999</v>
      </c>
      <c r="T2">
        <f t="shared" ca="1" si="0"/>
        <v>156.12666999999999</v>
      </c>
      <c r="U2">
        <f t="shared" ca="1" si="0"/>
        <v>156.12666999999999</v>
      </c>
      <c r="W2">
        <f ca="1">总!E2</f>
        <v>156.12666999999999</v>
      </c>
      <c r="Y2">
        <f ca="1">(L2-$W2)/$W2</f>
        <v>0</v>
      </c>
      <c r="Z2">
        <f t="shared" ref="Z2:AH13" ca="1" si="1">(M2-$W2)/$W2</f>
        <v>0</v>
      </c>
      <c r="AA2">
        <f t="shared" ca="1" si="1"/>
        <v>0</v>
      </c>
      <c r="AB2">
        <f t="shared" ca="1" si="1"/>
        <v>0</v>
      </c>
      <c r="AC2">
        <f t="shared" ca="1" si="1"/>
        <v>0</v>
      </c>
      <c r="AD2">
        <f t="shared" ca="1" si="1"/>
        <v>0</v>
      </c>
      <c r="AE2">
        <f t="shared" ca="1" si="1"/>
        <v>0</v>
      </c>
      <c r="AF2">
        <f t="shared" ca="1" si="1"/>
        <v>0</v>
      </c>
      <c r="AG2">
        <f t="shared" ca="1" si="1"/>
        <v>0</v>
      </c>
      <c r="AH2">
        <f t="shared" ca="1" si="1"/>
        <v>0</v>
      </c>
      <c r="AJ2">
        <f ca="1">SUM(Y2:AH2)</f>
        <v>0</v>
      </c>
      <c r="AK2" s="9"/>
    </row>
    <row r="3" spans="1:37" x14ac:dyDescent="0.2">
      <c r="A3" t="s">
        <v>108</v>
      </c>
      <c r="B3">
        <v>30</v>
      </c>
      <c r="C3">
        <v>1</v>
      </c>
      <c r="D3">
        <v>156.12666999999999</v>
      </c>
      <c r="E3">
        <v>2.6915800000000001</v>
      </c>
      <c r="F3">
        <v>376</v>
      </c>
      <c r="H3" t="s">
        <v>108</v>
      </c>
      <c r="I3">
        <v>50</v>
      </c>
      <c r="J3">
        <v>1</v>
      </c>
      <c r="L3">
        <f t="shared" ref="L3:U13" ca="1" si="2">INDIRECT("D"&amp;1+(ROW(D2)-1)*10+COLUMN(A2)-1)</f>
        <v>182.34583000000001</v>
      </c>
      <c r="M3">
        <f t="shared" ca="1" si="0"/>
        <v>179.94333</v>
      </c>
      <c r="N3">
        <f t="shared" ca="1" si="0"/>
        <v>181.5967</v>
      </c>
      <c r="O3">
        <f t="shared" ca="1" si="0"/>
        <v>179.95332999999999</v>
      </c>
      <c r="P3">
        <f t="shared" ca="1" si="0"/>
        <v>182.34583000000001</v>
      </c>
      <c r="Q3">
        <f t="shared" ca="1" si="0"/>
        <v>181.64518000000001</v>
      </c>
      <c r="R3">
        <f t="shared" ca="1" si="0"/>
        <v>180.05332999999999</v>
      </c>
      <c r="S3">
        <f t="shared" ca="1" si="0"/>
        <v>180.05332999999999</v>
      </c>
      <c r="T3">
        <f t="shared" ca="1" si="0"/>
        <v>181.62333000000001</v>
      </c>
      <c r="U3">
        <f t="shared" ca="1" si="0"/>
        <v>181.5967</v>
      </c>
      <c r="W3">
        <f ca="1">总!E3</f>
        <v>179.67332999999999</v>
      </c>
      <c r="Y3">
        <f t="shared" ref="Y3:Y13" ca="1" si="3">(L3-$W3)/$W3</f>
        <v>1.4874216446035779E-2</v>
      </c>
      <c r="Z3">
        <f t="shared" ca="1" si="1"/>
        <v>1.5027271994124572E-3</v>
      </c>
      <c r="AA3">
        <f t="shared" ca="1" si="1"/>
        <v>1.0704816346421618E-2</v>
      </c>
      <c r="AB3">
        <f t="shared" ca="1" si="1"/>
        <v>1.5583837623536067E-3</v>
      </c>
      <c r="AC3">
        <f t="shared" ca="1" si="1"/>
        <v>1.4874216446035779E-2</v>
      </c>
      <c r="AD3">
        <f t="shared" ca="1" si="1"/>
        <v>1.0974639363560622E-2</v>
      </c>
      <c r="AE3">
        <f t="shared" ca="1" si="1"/>
        <v>2.1149493917655754E-3</v>
      </c>
      <c r="AF3">
        <f t="shared" ca="1" si="1"/>
        <v>2.1149493917655754E-3</v>
      </c>
      <c r="AG3">
        <f t="shared" ca="1" si="1"/>
        <v>1.0853029773534098E-2</v>
      </c>
      <c r="AH3">
        <f t="shared" ca="1" si="1"/>
        <v>1.0704816346421618E-2</v>
      </c>
      <c r="AJ3">
        <f t="shared" ref="AJ3:AJ13" ca="1" si="4">SUM(Y3:AH3)</f>
        <v>8.0276744467306732E-2</v>
      </c>
      <c r="AK3" s="9"/>
    </row>
    <row r="4" spans="1:37" x14ac:dyDescent="0.2">
      <c r="A4" t="s">
        <v>108</v>
      </c>
      <c r="B4">
        <v>30</v>
      </c>
      <c r="C4">
        <v>1</v>
      </c>
      <c r="D4">
        <v>156.12666999999999</v>
      </c>
      <c r="E4">
        <v>2.67842</v>
      </c>
      <c r="F4">
        <v>368</v>
      </c>
      <c r="H4" t="s">
        <v>108</v>
      </c>
      <c r="I4">
        <v>100</v>
      </c>
      <c r="J4">
        <v>1</v>
      </c>
      <c r="L4">
        <f t="shared" ca="1" si="2"/>
        <v>245.63</v>
      </c>
      <c r="M4">
        <f t="shared" ca="1" si="2"/>
        <v>243.59</v>
      </c>
      <c r="N4">
        <f t="shared" ca="1" si="2"/>
        <v>245.93513999999999</v>
      </c>
      <c r="O4">
        <f t="shared" ca="1" si="2"/>
        <v>245.29474999999999</v>
      </c>
      <c r="P4">
        <f t="shared" ca="1" si="2"/>
        <v>245.10099</v>
      </c>
      <c r="Q4">
        <f t="shared" ca="1" si="2"/>
        <v>245.31953999999999</v>
      </c>
      <c r="R4">
        <f t="shared" ca="1" si="2"/>
        <v>243.58345</v>
      </c>
      <c r="S4">
        <f t="shared" ca="1" si="2"/>
        <v>245.05119999999999</v>
      </c>
      <c r="T4">
        <f t="shared" ca="1" si="2"/>
        <v>244.39146</v>
      </c>
      <c r="U4">
        <f t="shared" ca="1" si="2"/>
        <v>243.5</v>
      </c>
      <c r="W4">
        <f ca="1">总!E4</f>
        <v>239.59333000000001</v>
      </c>
      <c r="Y4">
        <f t="shared" ca="1" si="3"/>
        <v>2.5195484365111442E-2</v>
      </c>
      <c r="Z4">
        <f t="shared" ca="1" si="1"/>
        <v>1.6681057022747647E-2</v>
      </c>
      <c r="AA4">
        <f t="shared" ca="1" si="1"/>
        <v>2.6469059051017742E-2</v>
      </c>
      <c r="AB4">
        <f t="shared" ca="1" si="1"/>
        <v>2.3796238401127379E-2</v>
      </c>
      <c r="AC4">
        <f t="shared" ca="1" si="1"/>
        <v>2.2987534753158557E-2</v>
      </c>
      <c r="AD4">
        <f t="shared" ca="1" si="1"/>
        <v>2.3899705388292655E-2</v>
      </c>
      <c r="AE4">
        <f t="shared" ca="1" si="1"/>
        <v>1.6653719032996412E-2</v>
      </c>
      <c r="AF4">
        <f t="shared" ca="1" si="1"/>
        <v>2.2779724293660368E-2</v>
      </c>
      <c r="AG4">
        <f t="shared" ca="1" si="1"/>
        <v>2.0026141796184335E-2</v>
      </c>
      <c r="AH4">
        <f t="shared" ca="1" si="1"/>
        <v>1.6305420522349227E-2</v>
      </c>
      <c r="AJ4">
        <f t="shared" ca="1" si="4"/>
        <v>0.21479408462664579</v>
      </c>
      <c r="AK4" s="9"/>
    </row>
    <row r="5" spans="1:37" x14ac:dyDescent="0.2">
      <c r="A5" t="s">
        <v>108</v>
      </c>
      <c r="B5">
        <v>30</v>
      </c>
      <c r="C5">
        <v>1</v>
      </c>
      <c r="D5">
        <v>156.12666999999999</v>
      </c>
      <c r="E5">
        <v>2.6946599999999998</v>
      </c>
      <c r="F5">
        <v>376</v>
      </c>
      <c r="H5" t="s">
        <v>36</v>
      </c>
      <c r="I5">
        <v>24</v>
      </c>
      <c r="J5">
        <v>1</v>
      </c>
      <c r="L5">
        <f t="shared" ca="1" si="2"/>
        <v>2320.9075499999999</v>
      </c>
      <c r="M5">
        <f t="shared" ca="1" si="0"/>
        <v>2320.9075499999999</v>
      </c>
      <c r="N5">
        <f t="shared" ca="1" si="0"/>
        <v>2320.9075499999999</v>
      </c>
      <c r="O5">
        <f t="shared" ca="1" si="0"/>
        <v>2330.3946900000001</v>
      </c>
      <c r="P5">
        <f t="shared" ca="1" si="0"/>
        <v>2320.9075499999999</v>
      </c>
      <c r="Q5">
        <f t="shared" ca="1" si="0"/>
        <v>2320.9075499999999</v>
      </c>
      <c r="R5">
        <f t="shared" ca="1" si="0"/>
        <v>2330.3946900000001</v>
      </c>
      <c r="S5">
        <f t="shared" ca="1" si="0"/>
        <v>2320.9075499999999</v>
      </c>
      <c r="T5">
        <f t="shared" ca="1" si="0"/>
        <v>2320.9075499999999</v>
      </c>
      <c r="U5">
        <f t="shared" ca="1" si="0"/>
        <v>2320.9075499999999</v>
      </c>
      <c r="W5">
        <f ca="1">总!E5</f>
        <v>2320.9075499999999</v>
      </c>
      <c r="Y5">
        <f t="shared" ca="1" si="3"/>
        <v>0</v>
      </c>
      <c r="Z5">
        <f t="shared" ca="1" si="1"/>
        <v>0</v>
      </c>
      <c r="AA5">
        <f t="shared" ca="1" si="1"/>
        <v>0</v>
      </c>
      <c r="AB5">
        <f t="shared" ca="1" si="1"/>
        <v>4.0876854401202586E-3</v>
      </c>
      <c r="AC5">
        <f t="shared" ca="1" si="1"/>
        <v>0</v>
      </c>
      <c r="AD5">
        <f t="shared" ca="1" si="1"/>
        <v>0</v>
      </c>
      <c r="AE5">
        <f t="shared" ca="1" si="1"/>
        <v>4.0876854401202586E-3</v>
      </c>
      <c r="AF5">
        <f t="shared" ca="1" si="1"/>
        <v>0</v>
      </c>
      <c r="AG5">
        <f t="shared" ca="1" si="1"/>
        <v>0</v>
      </c>
      <c r="AH5">
        <f t="shared" ca="1" si="1"/>
        <v>0</v>
      </c>
      <c r="AJ5">
        <f t="shared" ca="1" si="4"/>
        <v>8.1753708802405171E-3</v>
      </c>
      <c r="AK5" s="9"/>
    </row>
    <row r="6" spans="1:37" x14ac:dyDescent="0.2">
      <c r="A6" t="s">
        <v>108</v>
      </c>
      <c r="B6">
        <v>30</v>
      </c>
      <c r="C6">
        <v>1</v>
      </c>
      <c r="D6">
        <v>156.12666999999999</v>
      </c>
      <c r="E6">
        <v>2.6791200000000002</v>
      </c>
      <c r="F6">
        <v>368</v>
      </c>
      <c r="H6" t="s">
        <v>36</v>
      </c>
      <c r="I6">
        <v>47</v>
      </c>
      <c r="J6">
        <v>1</v>
      </c>
      <c r="L6">
        <f t="shared" ca="1" si="2"/>
        <v>4321.0236500000001</v>
      </c>
      <c r="M6">
        <f t="shared" ca="1" si="0"/>
        <v>4321.0236500000001</v>
      </c>
      <c r="N6">
        <f t="shared" ca="1" si="0"/>
        <v>4321.0236500000001</v>
      </c>
      <c r="O6">
        <f t="shared" ca="1" si="0"/>
        <v>4321.0236500000001</v>
      </c>
      <c r="P6">
        <f t="shared" ca="1" si="0"/>
        <v>4321.0236500000001</v>
      </c>
      <c r="Q6">
        <f t="shared" ca="1" si="0"/>
        <v>4321.0236500000001</v>
      </c>
      <c r="R6">
        <f t="shared" ca="1" si="0"/>
        <v>4325.7879000000003</v>
      </c>
      <c r="S6">
        <f t="shared" ca="1" si="0"/>
        <v>4321.0236500000001</v>
      </c>
      <c r="T6">
        <f t="shared" ca="1" si="0"/>
        <v>4329.4256800000003</v>
      </c>
      <c r="U6">
        <f t="shared" ca="1" si="0"/>
        <v>4321.0236500000001</v>
      </c>
      <c r="W6">
        <f ca="1">总!E6</f>
        <v>4313.60977</v>
      </c>
      <c r="Y6">
        <f t="shared" ca="1" si="3"/>
        <v>1.71871828823312E-3</v>
      </c>
      <c r="Z6">
        <f t="shared" ca="1" si="1"/>
        <v>1.71871828823312E-3</v>
      </c>
      <c r="AA6">
        <f t="shared" ca="1" si="1"/>
        <v>1.71871828823312E-3</v>
      </c>
      <c r="AB6">
        <f t="shared" ca="1" si="1"/>
        <v>1.71871828823312E-3</v>
      </c>
      <c r="AC6">
        <f t="shared" ca="1" si="1"/>
        <v>1.71871828823312E-3</v>
      </c>
      <c r="AD6">
        <f t="shared" ca="1" si="1"/>
        <v>1.71871828823312E-3</v>
      </c>
      <c r="AE6">
        <f t="shared" ca="1" si="1"/>
        <v>2.823187689506795E-3</v>
      </c>
      <c r="AF6">
        <f t="shared" ca="1" si="1"/>
        <v>1.71871828823312E-3</v>
      </c>
      <c r="AG6">
        <f t="shared" ca="1" si="1"/>
        <v>3.6665138580674762E-3</v>
      </c>
      <c r="AH6">
        <f t="shared" ca="1" si="1"/>
        <v>1.71871828823312E-3</v>
      </c>
      <c r="AJ6">
        <f t="shared" ca="1" si="4"/>
        <v>2.023944785343923E-2</v>
      </c>
      <c r="AK6" s="9"/>
    </row>
    <row r="7" spans="1:37" x14ac:dyDescent="0.2">
      <c r="A7" t="s">
        <v>108</v>
      </c>
      <c r="B7">
        <v>30</v>
      </c>
      <c r="C7">
        <v>1</v>
      </c>
      <c r="D7">
        <v>156.12666999999999</v>
      </c>
      <c r="E7">
        <v>2.6778599999999999</v>
      </c>
      <c r="F7">
        <v>370</v>
      </c>
      <c r="H7" t="s">
        <v>36</v>
      </c>
      <c r="I7">
        <v>100</v>
      </c>
      <c r="J7">
        <v>1</v>
      </c>
      <c r="L7">
        <f t="shared" ca="1" si="2"/>
        <v>35456.964979999997</v>
      </c>
      <c r="M7">
        <f t="shared" ca="1" si="2"/>
        <v>35669.694770000002</v>
      </c>
      <c r="N7">
        <f t="shared" ca="1" si="2"/>
        <v>35669.694770000002</v>
      </c>
      <c r="O7">
        <f t="shared" ca="1" si="2"/>
        <v>35669.694770000002</v>
      </c>
      <c r="P7">
        <f t="shared" ca="1" si="2"/>
        <v>35669.694770000002</v>
      </c>
      <c r="Q7">
        <f t="shared" ca="1" si="2"/>
        <v>35669.694770000002</v>
      </c>
      <c r="R7">
        <f t="shared" ca="1" si="2"/>
        <v>35561.973570000002</v>
      </c>
      <c r="S7">
        <f t="shared" ca="1" si="2"/>
        <v>35669.694770000002</v>
      </c>
      <c r="T7">
        <f t="shared" ca="1" si="2"/>
        <v>35669.694770000002</v>
      </c>
      <c r="U7">
        <f t="shared" ca="1" si="2"/>
        <v>35669.694770000002</v>
      </c>
      <c r="W7">
        <f ca="1">总!E7</f>
        <v>35334.484790000002</v>
      </c>
      <c r="Y7">
        <f t="shared" ca="1" si="3"/>
        <v>3.4663075102953768E-3</v>
      </c>
      <c r="Z7">
        <f t="shared" ca="1" si="1"/>
        <v>9.4867657471792901E-3</v>
      </c>
      <c r="AA7">
        <f t="shared" ca="1" si="1"/>
        <v>9.4867657471792901E-3</v>
      </c>
      <c r="AB7">
        <f t="shared" ca="1" si="1"/>
        <v>9.4867657471792901E-3</v>
      </c>
      <c r="AC7">
        <f t="shared" ca="1" si="1"/>
        <v>9.4867657471792901E-3</v>
      </c>
      <c r="AD7">
        <f t="shared" ca="1" si="1"/>
        <v>9.4867657471792901E-3</v>
      </c>
      <c r="AE7">
        <f t="shared" ca="1" si="1"/>
        <v>6.4381518890684712E-3</v>
      </c>
      <c r="AF7">
        <f t="shared" ca="1" si="1"/>
        <v>9.4867657471792901E-3</v>
      </c>
      <c r="AG7">
        <f t="shared" ca="1" si="1"/>
        <v>9.4867657471792901E-3</v>
      </c>
      <c r="AH7">
        <f t="shared" ca="1" si="1"/>
        <v>9.4867657471792901E-3</v>
      </c>
      <c r="AJ7">
        <f t="shared" ca="1" si="4"/>
        <v>8.5798585376798159E-2</v>
      </c>
      <c r="AK7" s="9"/>
    </row>
    <row r="8" spans="1:37" x14ac:dyDescent="0.2">
      <c r="A8" t="s">
        <v>108</v>
      </c>
      <c r="B8">
        <v>30</v>
      </c>
      <c r="C8">
        <v>1</v>
      </c>
      <c r="D8">
        <v>156.12666999999999</v>
      </c>
      <c r="E8">
        <v>2.6814399999999998</v>
      </c>
      <c r="F8">
        <v>368</v>
      </c>
      <c r="H8" t="s">
        <v>1</v>
      </c>
      <c r="I8">
        <v>30</v>
      </c>
      <c r="J8">
        <v>1</v>
      </c>
      <c r="L8">
        <f t="shared" ca="1" si="2"/>
        <v>660.62148999999999</v>
      </c>
      <c r="M8">
        <f t="shared" ca="1" si="0"/>
        <v>659.84542999999996</v>
      </c>
      <c r="N8">
        <f t="shared" ca="1" si="0"/>
        <v>660.62148999999999</v>
      </c>
      <c r="O8">
        <f t="shared" ca="1" si="0"/>
        <v>660.62148999999999</v>
      </c>
      <c r="P8">
        <f t="shared" ref="P8:U10" ca="1" si="5">INDIRECT("D"&amp;1+(ROW(H7)-1)*10+COLUMN(E7)-1)</f>
        <v>660.62148999999999</v>
      </c>
      <c r="Q8">
        <f t="shared" ca="1" si="5"/>
        <v>664.53556000000003</v>
      </c>
      <c r="R8">
        <f t="shared" ca="1" si="5"/>
        <v>660.62148999999999</v>
      </c>
      <c r="S8">
        <f t="shared" ca="1" si="5"/>
        <v>660.62148999999999</v>
      </c>
      <c r="T8">
        <f t="shared" ca="1" si="5"/>
        <v>660.62148999999999</v>
      </c>
      <c r="U8">
        <f t="shared" ca="1" si="5"/>
        <v>660.62148999999999</v>
      </c>
      <c r="W8">
        <f ca="1">总!E8</f>
        <v>659.84542999999996</v>
      </c>
      <c r="Y8">
        <f t="shared" ca="1" si="3"/>
        <v>1.1761239295088087E-3</v>
      </c>
      <c r="Z8">
        <f t="shared" ca="1" si="1"/>
        <v>0</v>
      </c>
      <c r="AA8">
        <f t="shared" ca="1" si="1"/>
        <v>1.1761239295088087E-3</v>
      </c>
      <c r="AB8">
        <f t="shared" ca="1" si="1"/>
        <v>1.1761239295088087E-3</v>
      </c>
      <c r="AC8">
        <f t="shared" ca="1" si="1"/>
        <v>1.1761239295088087E-3</v>
      </c>
      <c r="AD8">
        <f t="shared" ca="1" si="1"/>
        <v>7.1079222296046938E-3</v>
      </c>
      <c r="AE8">
        <f t="shared" ca="1" si="1"/>
        <v>1.1761239295088087E-3</v>
      </c>
      <c r="AF8">
        <f t="shared" ca="1" si="1"/>
        <v>1.1761239295088087E-3</v>
      </c>
      <c r="AG8">
        <f t="shared" ca="1" si="1"/>
        <v>1.1761239295088087E-3</v>
      </c>
      <c r="AH8">
        <f t="shared" ca="1" si="1"/>
        <v>1.1761239295088087E-3</v>
      </c>
      <c r="AJ8">
        <f t="shared" ca="1" si="4"/>
        <v>1.6516913665675162E-2</v>
      </c>
      <c r="AK8" s="9"/>
    </row>
    <row r="9" spans="1:37" x14ac:dyDescent="0.2">
      <c r="A9" t="s">
        <v>108</v>
      </c>
      <c r="B9">
        <v>30</v>
      </c>
      <c r="C9">
        <v>1</v>
      </c>
      <c r="D9">
        <v>156.12666999999999</v>
      </c>
      <c r="E9">
        <v>2.68371</v>
      </c>
      <c r="F9">
        <v>358</v>
      </c>
      <c r="H9" t="s">
        <v>1</v>
      </c>
      <c r="I9">
        <v>50</v>
      </c>
      <c r="J9">
        <v>1</v>
      </c>
      <c r="L9">
        <f t="shared" ca="1" si="2"/>
        <v>1027.0157400000001</v>
      </c>
      <c r="M9">
        <f t="shared" ca="1" si="0"/>
        <v>1027.0157400000001</v>
      </c>
      <c r="N9">
        <f t="shared" ca="1" si="0"/>
        <v>1027.0157400000001</v>
      </c>
      <c r="O9">
        <f t="shared" ca="1" si="0"/>
        <v>1027.0157400000001</v>
      </c>
      <c r="P9">
        <f t="shared" ca="1" si="5"/>
        <v>1027.0157400000001</v>
      </c>
      <c r="Q9">
        <f t="shared" ca="1" si="5"/>
        <v>1027.0157400000001</v>
      </c>
      <c r="R9">
        <f t="shared" ca="1" si="5"/>
        <v>1027.0157400000001</v>
      </c>
      <c r="S9">
        <f t="shared" ca="1" si="5"/>
        <v>1027.0157400000001</v>
      </c>
      <c r="T9">
        <f t="shared" ca="1" si="5"/>
        <v>1027.0157400000001</v>
      </c>
      <c r="U9">
        <f t="shared" ca="1" si="5"/>
        <v>1027.0157400000001</v>
      </c>
      <c r="W9">
        <f ca="1">总!E9</f>
        <v>1003.58074</v>
      </c>
      <c r="Y9">
        <f t="shared" ca="1" si="3"/>
        <v>2.3351384762525493E-2</v>
      </c>
      <c r="Z9">
        <f t="shared" ca="1" si="1"/>
        <v>2.3351384762525493E-2</v>
      </c>
      <c r="AA9">
        <f t="shared" ca="1" si="1"/>
        <v>2.3351384762525493E-2</v>
      </c>
      <c r="AB9">
        <f t="shared" ca="1" si="1"/>
        <v>2.3351384762525493E-2</v>
      </c>
      <c r="AC9">
        <f t="shared" ca="1" si="1"/>
        <v>2.3351384762525493E-2</v>
      </c>
      <c r="AD9">
        <f t="shared" ca="1" si="1"/>
        <v>2.3351384762525493E-2</v>
      </c>
      <c r="AE9">
        <f t="shared" ca="1" si="1"/>
        <v>2.3351384762525493E-2</v>
      </c>
      <c r="AF9">
        <f t="shared" ca="1" si="1"/>
        <v>2.3351384762525493E-2</v>
      </c>
      <c r="AG9">
        <f t="shared" ca="1" si="1"/>
        <v>2.3351384762525493E-2</v>
      </c>
      <c r="AH9">
        <f t="shared" ca="1" si="1"/>
        <v>2.3351384762525493E-2</v>
      </c>
      <c r="AJ9">
        <f t="shared" ca="1" si="4"/>
        <v>0.23351384762525493</v>
      </c>
      <c r="AK9" s="9"/>
    </row>
    <row r="10" spans="1:37" x14ac:dyDescent="0.2">
      <c r="A10" t="s">
        <v>108</v>
      </c>
      <c r="B10">
        <v>30</v>
      </c>
      <c r="C10">
        <v>1</v>
      </c>
      <c r="D10">
        <v>156.12666999999999</v>
      </c>
      <c r="E10">
        <v>2.68086</v>
      </c>
      <c r="F10">
        <v>373</v>
      </c>
      <c r="H10" t="s">
        <v>1</v>
      </c>
      <c r="I10">
        <v>100</v>
      </c>
      <c r="J10">
        <v>1</v>
      </c>
      <c r="L10">
        <f t="shared" ca="1" si="2"/>
        <v>1767.74333</v>
      </c>
      <c r="M10">
        <f t="shared" ca="1" si="2"/>
        <v>1774.48</v>
      </c>
      <c r="N10">
        <f t="shared" ca="1" si="2"/>
        <v>1774.48</v>
      </c>
      <c r="O10">
        <f t="shared" ca="1" si="2"/>
        <v>1774.48</v>
      </c>
      <c r="P10">
        <f t="shared" ca="1" si="5"/>
        <v>1759.13905</v>
      </c>
      <c r="Q10">
        <f t="shared" ca="1" si="5"/>
        <v>1774.48</v>
      </c>
      <c r="R10">
        <f t="shared" ca="1" si="5"/>
        <v>1774.25</v>
      </c>
      <c r="S10">
        <f t="shared" ca="1" si="5"/>
        <v>1770.63249</v>
      </c>
      <c r="T10">
        <f t="shared" ca="1" si="5"/>
        <v>1764.2883099999999</v>
      </c>
      <c r="U10">
        <f t="shared" ca="1" si="5"/>
        <v>1758.45</v>
      </c>
      <c r="W10">
        <f ca="1">总!E10</f>
        <v>1755.1166700000001</v>
      </c>
      <c r="Y10">
        <f t="shared" ca="1" si="3"/>
        <v>7.1941998021133836E-3</v>
      </c>
      <c r="Z10">
        <f t="shared" ca="1" si="1"/>
        <v>1.1032503041521396E-2</v>
      </c>
      <c r="AA10">
        <f t="shared" ca="1" si="1"/>
        <v>1.1032503041521396E-2</v>
      </c>
      <c r="AB10">
        <f t="shared" ca="1" si="1"/>
        <v>1.1032503041521396E-2</v>
      </c>
      <c r="AC10">
        <f t="shared" ca="1" si="1"/>
        <v>2.2918020600874839E-3</v>
      </c>
      <c r="AD10">
        <f t="shared" ca="1" si="1"/>
        <v>1.1032503041521396E-2</v>
      </c>
      <c r="AE10">
        <f t="shared" ca="1" si="1"/>
        <v>1.0901457622187524E-2</v>
      </c>
      <c r="AF10">
        <f t="shared" ca="1" si="1"/>
        <v>8.8403353835160414E-3</v>
      </c>
      <c r="AG10">
        <f t="shared" ca="1" si="1"/>
        <v>5.2256583033877726E-3</v>
      </c>
      <c r="AH10">
        <f t="shared" ca="1" si="1"/>
        <v>1.8992070766440457E-3</v>
      </c>
      <c r="AJ10">
        <f t="shared" ca="1" si="4"/>
        <v>8.048267241402185E-2</v>
      </c>
      <c r="AK10" s="9"/>
    </row>
    <row r="11" spans="1:37" x14ac:dyDescent="0.2">
      <c r="A11" t="s">
        <v>108</v>
      </c>
      <c r="B11">
        <v>50</v>
      </c>
      <c r="C11">
        <v>1</v>
      </c>
      <c r="D11">
        <v>182.34583000000001</v>
      </c>
      <c r="E11">
        <v>7.3505599999999998</v>
      </c>
      <c r="F11">
        <v>339</v>
      </c>
      <c r="H11" t="s">
        <v>0</v>
      </c>
      <c r="I11">
        <v>25</v>
      </c>
      <c r="J11">
        <v>1</v>
      </c>
      <c r="L11">
        <f t="shared" ca="1" si="2"/>
        <v>28.65213</v>
      </c>
      <c r="M11">
        <f t="shared" ca="1" si="0"/>
        <v>28.65213</v>
      </c>
      <c r="N11">
        <f t="shared" ca="1" si="0"/>
        <v>28.65213</v>
      </c>
      <c r="O11">
        <f t="shared" ca="1" si="0"/>
        <v>28.65213</v>
      </c>
      <c r="P11">
        <f t="shared" ca="1" si="0"/>
        <v>28.65213</v>
      </c>
      <c r="Q11">
        <f t="shared" ca="1" si="0"/>
        <v>28.65213</v>
      </c>
      <c r="R11">
        <f t="shared" ca="1" si="0"/>
        <v>28.65213</v>
      </c>
      <c r="S11">
        <f t="shared" ca="1" si="0"/>
        <v>28.65213</v>
      </c>
      <c r="T11">
        <f t="shared" ca="1" si="0"/>
        <v>28.65213</v>
      </c>
      <c r="U11">
        <f t="shared" ca="1" si="0"/>
        <v>28.65213</v>
      </c>
      <c r="W11">
        <f ca="1">总!E11</f>
        <v>28.65213</v>
      </c>
      <c r="Y11">
        <f t="shared" ca="1" si="3"/>
        <v>0</v>
      </c>
      <c r="Z11">
        <f t="shared" ca="1" si="1"/>
        <v>0</v>
      </c>
      <c r="AA11">
        <f t="shared" ca="1" si="1"/>
        <v>0</v>
      </c>
      <c r="AB11">
        <f t="shared" ca="1" si="1"/>
        <v>0</v>
      </c>
      <c r="AC11">
        <f t="shared" ca="1" si="1"/>
        <v>0</v>
      </c>
      <c r="AD11">
        <f t="shared" ca="1" si="1"/>
        <v>0</v>
      </c>
      <c r="AE11">
        <f t="shared" ca="1" si="1"/>
        <v>0</v>
      </c>
      <c r="AF11">
        <f t="shared" ca="1" si="1"/>
        <v>0</v>
      </c>
      <c r="AG11">
        <f t="shared" ca="1" si="1"/>
        <v>0</v>
      </c>
      <c r="AH11">
        <f t="shared" ca="1" si="1"/>
        <v>0</v>
      </c>
      <c r="AJ11">
        <f t="shared" ca="1" si="4"/>
        <v>0</v>
      </c>
      <c r="AK11" s="9"/>
    </row>
    <row r="12" spans="1:37" x14ac:dyDescent="0.2">
      <c r="A12" t="s">
        <v>108</v>
      </c>
      <c r="B12">
        <v>50</v>
      </c>
      <c r="C12">
        <v>1</v>
      </c>
      <c r="D12">
        <v>179.94333</v>
      </c>
      <c r="E12">
        <v>7.3781400000000001</v>
      </c>
      <c r="F12">
        <v>337</v>
      </c>
      <c r="H12" t="s">
        <v>0</v>
      </c>
      <c r="I12">
        <v>50</v>
      </c>
      <c r="J12">
        <v>1</v>
      </c>
      <c r="L12">
        <f t="shared" ca="1" si="2"/>
        <v>57.917070000000002</v>
      </c>
      <c r="M12">
        <f t="shared" ca="1" si="0"/>
        <v>57.917070000000002</v>
      </c>
      <c r="N12">
        <f t="shared" ca="1" si="0"/>
        <v>57.917070000000002</v>
      </c>
      <c r="O12">
        <f t="shared" ca="1" si="0"/>
        <v>57.917070000000002</v>
      </c>
      <c r="P12">
        <f t="shared" ca="1" si="0"/>
        <v>57.917070000000002</v>
      </c>
      <c r="Q12">
        <f t="shared" ca="1" si="0"/>
        <v>57.917070000000002</v>
      </c>
      <c r="R12">
        <f t="shared" ca="1" si="0"/>
        <v>57.917070000000002</v>
      </c>
      <c r="S12">
        <f t="shared" ca="1" si="0"/>
        <v>57.917070000000002</v>
      </c>
      <c r="T12">
        <f t="shared" ca="1" si="0"/>
        <v>57.917070000000002</v>
      </c>
      <c r="U12">
        <f t="shared" ca="1" si="0"/>
        <v>57.917070000000002</v>
      </c>
      <c r="W12">
        <f ca="1">总!E12</f>
        <v>57.917070000000002</v>
      </c>
      <c r="Y12">
        <f t="shared" ca="1" si="3"/>
        <v>0</v>
      </c>
      <c r="Z12">
        <f t="shared" ca="1" si="1"/>
        <v>0</v>
      </c>
      <c r="AA12">
        <f t="shared" ca="1" si="1"/>
        <v>0</v>
      </c>
      <c r="AB12">
        <f t="shared" ca="1" si="1"/>
        <v>0</v>
      </c>
      <c r="AC12">
        <f t="shared" ca="1" si="1"/>
        <v>0</v>
      </c>
      <c r="AD12">
        <f t="shared" ca="1" si="1"/>
        <v>0</v>
      </c>
      <c r="AE12">
        <f t="shared" ca="1" si="1"/>
        <v>0</v>
      </c>
      <c r="AF12">
        <f t="shared" ca="1" si="1"/>
        <v>0</v>
      </c>
      <c r="AG12">
        <f t="shared" ca="1" si="1"/>
        <v>0</v>
      </c>
      <c r="AH12">
        <f t="shared" ca="1" si="1"/>
        <v>0</v>
      </c>
      <c r="AJ12">
        <f t="shared" ca="1" si="4"/>
        <v>0</v>
      </c>
      <c r="AK12" s="9"/>
    </row>
    <row r="13" spans="1:37" x14ac:dyDescent="0.2">
      <c r="A13" t="s">
        <v>108</v>
      </c>
      <c r="B13">
        <v>50</v>
      </c>
      <c r="C13">
        <v>1</v>
      </c>
      <c r="D13">
        <v>181.5967</v>
      </c>
      <c r="E13">
        <v>7.3900300000000003</v>
      </c>
      <c r="F13">
        <v>337</v>
      </c>
      <c r="H13" t="s">
        <v>0</v>
      </c>
      <c r="I13">
        <v>100</v>
      </c>
      <c r="J13">
        <v>1</v>
      </c>
      <c r="L13">
        <f t="shared" ca="1" si="2"/>
        <v>104.21760999999999</v>
      </c>
      <c r="M13">
        <f t="shared" ca="1" si="2"/>
        <v>104.29025</v>
      </c>
      <c r="N13">
        <f t="shared" ca="1" si="2"/>
        <v>104.25691999999999</v>
      </c>
      <c r="O13">
        <f t="shared" ca="1" si="2"/>
        <v>104.27678</v>
      </c>
      <c r="P13">
        <f t="shared" ca="1" si="2"/>
        <v>104.26025</v>
      </c>
      <c r="Q13">
        <f t="shared" ca="1" si="2"/>
        <v>104.19428000000001</v>
      </c>
      <c r="R13">
        <f t="shared" ca="1" si="2"/>
        <v>104.19428000000001</v>
      </c>
      <c r="S13">
        <f t="shared" ca="1" si="2"/>
        <v>104.24025</v>
      </c>
      <c r="T13">
        <f t="shared" ca="1" si="2"/>
        <v>104.22761</v>
      </c>
      <c r="U13">
        <f t="shared" ca="1" si="2"/>
        <v>104.31359</v>
      </c>
      <c r="W13">
        <f ca="1">总!E13</f>
        <v>104.10428</v>
      </c>
      <c r="Y13">
        <f t="shared" ca="1" si="3"/>
        <v>1.0886199875739077E-3</v>
      </c>
      <c r="Z13">
        <f t="shared" ca="1" si="1"/>
        <v>1.7863818855478133E-3</v>
      </c>
      <c r="AA13">
        <f t="shared" ca="1" si="1"/>
        <v>1.4662221380330473E-3</v>
      </c>
      <c r="AB13">
        <f t="shared" ca="1" si="1"/>
        <v>1.6569923926278481E-3</v>
      </c>
      <c r="AC13">
        <f t="shared" ca="1" si="1"/>
        <v>1.498209295525567E-3</v>
      </c>
      <c r="AD13">
        <f t="shared" ca="1" si="1"/>
        <v>8.6451777006673898E-4</v>
      </c>
      <c r="AE13">
        <f t="shared" ca="1" si="1"/>
        <v>8.6451777006673898E-4</v>
      </c>
      <c r="AF13">
        <f t="shared" ca="1" si="1"/>
        <v>1.3060942355107817E-3</v>
      </c>
      <c r="AG13">
        <f t="shared" ca="1" si="1"/>
        <v>1.1846775175813687E-3</v>
      </c>
      <c r="AH13">
        <f t="shared" ca="1" si="1"/>
        <v>2.0105801605851564E-3</v>
      </c>
      <c r="AJ13">
        <f t="shared" ca="1" si="4"/>
        <v>1.3726813153118966E-2</v>
      </c>
      <c r="AK13" s="9"/>
    </row>
    <row r="14" spans="1:37" x14ac:dyDescent="0.2">
      <c r="A14" t="s">
        <v>108</v>
      </c>
      <c r="B14">
        <v>50</v>
      </c>
      <c r="C14">
        <v>1</v>
      </c>
      <c r="D14">
        <v>179.95332999999999</v>
      </c>
      <c r="E14">
        <v>7.39</v>
      </c>
      <c r="F14">
        <v>336</v>
      </c>
      <c r="AK14" s="9"/>
    </row>
    <row r="15" spans="1:37" x14ac:dyDescent="0.2">
      <c r="A15" t="s">
        <v>108</v>
      </c>
      <c r="B15">
        <v>50</v>
      </c>
      <c r="C15">
        <v>1</v>
      </c>
      <c r="D15">
        <v>182.34583000000001</v>
      </c>
      <c r="E15">
        <v>7.3585399999999996</v>
      </c>
      <c r="F15">
        <v>338</v>
      </c>
      <c r="AK15" s="9"/>
    </row>
    <row r="16" spans="1:37" x14ac:dyDescent="0.2">
      <c r="A16" t="s">
        <v>108</v>
      </c>
      <c r="B16">
        <v>50</v>
      </c>
      <c r="C16">
        <v>1</v>
      </c>
      <c r="D16">
        <v>181.64518000000001</v>
      </c>
      <c r="E16">
        <v>7.3560400000000001</v>
      </c>
      <c r="F16">
        <v>337</v>
      </c>
      <c r="AK16" s="9"/>
    </row>
    <row r="17" spans="1:37" x14ac:dyDescent="0.2">
      <c r="A17" t="s">
        <v>108</v>
      </c>
      <c r="B17">
        <v>50</v>
      </c>
      <c r="C17">
        <v>1</v>
      </c>
      <c r="D17">
        <v>180.05332999999999</v>
      </c>
      <c r="E17">
        <v>7.3529499999999999</v>
      </c>
      <c r="F17">
        <v>339</v>
      </c>
      <c r="AK17" s="9"/>
    </row>
    <row r="18" spans="1:37" x14ac:dyDescent="0.2">
      <c r="A18" t="s">
        <v>108</v>
      </c>
      <c r="B18">
        <v>50</v>
      </c>
      <c r="C18">
        <v>1</v>
      </c>
      <c r="D18">
        <v>180.05332999999999</v>
      </c>
      <c r="E18">
        <v>7.3770100000000003</v>
      </c>
      <c r="F18">
        <v>344</v>
      </c>
      <c r="AK18" s="9"/>
    </row>
    <row r="19" spans="1:37" x14ac:dyDescent="0.2">
      <c r="A19" t="s">
        <v>108</v>
      </c>
      <c r="B19">
        <v>50</v>
      </c>
      <c r="C19">
        <v>1</v>
      </c>
      <c r="D19">
        <v>181.62333000000001</v>
      </c>
      <c r="E19">
        <v>7.3490900000000003</v>
      </c>
      <c r="F19">
        <v>338</v>
      </c>
      <c r="AK19" s="9"/>
    </row>
    <row r="20" spans="1:37" x14ac:dyDescent="0.2">
      <c r="A20" t="s">
        <v>108</v>
      </c>
      <c r="B20">
        <v>50</v>
      </c>
      <c r="C20">
        <v>1</v>
      </c>
      <c r="D20">
        <v>181.5967</v>
      </c>
      <c r="E20">
        <v>7.3594499999999998</v>
      </c>
      <c r="F20">
        <v>338</v>
      </c>
      <c r="AK20" s="9"/>
    </row>
    <row r="21" spans="1:37" x14ac:dyDescent="0.2">
      <c r="A21" t="s">
        <v>108</v>
      </c>
      <c r="B21">
        <v>100</v>
      </c>
      <c r="C21">
        <v>1</v>
      </c>
      <c r="D21">
        <v>245.63</v>
      </c>
      <c r="E21">
        <v>21.227270000000001</v>
      </c>
      <c r="F21">
        <v>228</v>
      </c>
      <c r="AK21" s="9"/>
    </row>
    <row r="22" spans="1:37" x14ac:dyDescent="0.2">
      <c r="A22" t="s">
        <v>108</v>
      </c>
      <c r="B22">
        <v>100</v>
      </c>
      <c r="C22">
        <v>1</v>
      </c>
      <c r="D22">
        <v>243.59</v>
      </c>
      <c r="E22">
        <v>21.241769999999999</v>
      </c>
      <c r="F22">
        <v>230</v>
      </c>
      <c r="AK22" s="9"/>
    </row>
    <row r="23" spans="1:37" x14ac:dyDescent="0.2">
      <c r="A23" t="s">
        <v>108</v>
      </c>
      <c r="B23">
        <v>100</v>
      </c>
      <c r="C23">
        <v>1</v>
      </c>
      <c r="D23">
        <v>245.93513999999999</v>
      </c>
      <c r="E23">
        <v>21.25188</v>
      </c>
      <c r="F23">
        <v>228</v>
      </c>
      <c r="AK23" s="9"/>
    </row>
    <row r="24" spans="1:37" x14ac:dyDescent="0.2">
      <c r="A24" t="s">
        <v>108</v>
      </c>
      <c r="B24">
        <v>100</v>
      </c>
      <c r="C24">
        <v>1</v>
      </c>
      <c r="D24">
        <v>245.29474999999999</v>
      </c>
      <c r="E24">
        <v>21.206620000000001</v>
      </c>
      <c r="F24">
        <v>228</v>
      </c>
      <c r="AK24" s="9"/>
    </row>
    <row r="25" spans="1:37" x14ac:dyDescent="0.2">
      <c r="A25" t="s">
        <v>108</v>
      </c>
      <c r="B25">
        <v>100</v>
      </c>
      <c r="C25">
        <v>1</v>
      </c>
      <c r="D25">
        <v>245.10099</v>
      </c>
      <c r="E25">
        <v>21.225930000000002</v>
      </c>
      <c r="F25">
        <v>228</v>
      </c>
      <c r="AK25" s="9"/>
    </row>
    <row r="26" spans="1:37" x14ac:dyDescent="0.2">
      <c r="A26" t="s">
        <v>108</v>
      </c>
      <c r="B26">
        <v>100</v>
      </c>
      <c r="C26">
        <v>1</v>
      </c>
      <c r="D26">
        <v>245.31953999999999</v>
      </c>
      <c r="E26">
        <v>21.26998</v>
      </c>
      <c r="F26">
        <v>229</v>
      </c>
      <c r="AK26" s="9"/>
    </row>
    <row r="27" spans="1:37" x14ac:dyDescent="0.2">
      <c r="A27" t="s">
        <v>108</v>
      </c>
      <c r="B27">
        <v>100</v>
      </c>
      <c r="C27">
        <v>1</v>
      </c>
      <c r="D27">
        <v>243.58345</v>
      </c>
      <c r="E27">
        <v>21.251329999999999</v>
      </c>
      <c r="F27">
        <v>230</v>
      </c>
      <c r="AK27" s="9"/>
    </row>
    <row r="28" spans="1:37" x14ac:dyDescent="0.2">
      <c r="A28" t="s">
        <v>108</v>
      </c>
      <c r="B28">
        <v>100</v>
      </c>
      <c r="C28">
        <v>1</v>
      </c>
      <c r="D28">
        <v>245.05119999999999</v>
      </c>
      <c r="E28">
        <v>21.233239999999999</v>
      </c>
      <c r="F28">
        <v>227</v>
      </c>
      <c r="AK28" s="9"/>
    </row>
    <row r="29" spans="1:37" x14ac:dyDescent="0.2">
      <c r="A29" t="s">
        <v>108</v>
      </c>
      <c r="B29">
        <v>100</v>
      </c>
      <c r="C29">
        <v>1</v>
      </c>
      <c r="D29">
        <v>244.39146</v>
      </c>
      <c r="E29">
        <v>21.29232</v>
      </c>
      <c r="F29">
        <v>230</v>
      </c>
    </row>
    <row r="30" spans="1:37" x14ac:dyDescent="0.2">
      <c r="A30" t="s">
        <v>108</v>
      </c>
      <c r="B30">
        <v>100</v>
      </c>
      <c r="C30">
        <v>1</v>
      </c>
      <c r="D30">
        <v>243.5</v>
      </c>
      <c r="E30">
        <v>21.204689999999999</v>
      </c>
      <c r="F30">
        <v>230</v>
      </c>
    </row>
    <row r="31" spans="1:37" x14ac:dyDescent="0.2">
      <c r="A31" t="s">
        <v>36</v>
      </c>
      <c r="B31">
        <v>24</v>
      </c>
      <c r="C31">
        <v>1</v>
      </c>
      <c r="D31">
        <v>2320.9075499999999</v>
      </c>
      <c r="E31">
        <v>2.02908</v>
      </c>
      <c r="F31">
        <v>478</v>
      </c>
    </row>
    <row r="32" spans="1:37" x14ac:dyDescent="0.2">
      <c r="A32" t="s">
        <v>36</v>
      </c>
      <c r="B32">
        <v>24</v>
      </c>
      <c r="C32">
        <v>1</v>
      </c>
      <c r="D32">
        <v>2320.9075499999999</v>
      </c>
      <c r="E32">
        <v>2.03437</v>
      </c>
      <c r="F32">
        <v>483</v>
      </c>
    </row>
    <row r="33" spans="1:6" x14ac:dyDescent="0.2">
      <c r="A33" t="s">
        <v>36</v>
      </c>
      <c r="B33">
        <v>24</v>
      </c>
      <c r="C33">
        <v>1</v>
      </c>
      <c r="D33">
        <v>2320.9075499999999</v>
      </c>
      <c r="E33">
        <v>2.0367500000000001</v>
      </c>
      <c r="F33">
        <v>482</v>
      </c>
    </row>
    <row r="34" spans="1:6" x14ac:dyDescent="0.2">
      <c r="A34" t="s">
        <v>36</v>
      </c>
      <c r="B34">
        <v>24</v>
      </c>
      <c r="C34">
        <v>1</v>
      </c>
      <c r="D34">
        <v>2330.3946900000001</v>
      </c>
      <c r="E34">
        <v>2.0316999999999998</v>
      </c>
      <c r="F34">
        <v>476</v>
      </c>
    </row>
    <row r="35" spans="1:6" x14ac:dyDescent="0.2">
      <c r="A35" t="s">
        <v>36</v>
      </c>
      <c r="B35">
        <v>24</v>
      </c>
      <c r="C35">
        <v>1</v>
      </c>
      <c r="D35">
        <v>2320.9075499999999</v>
      </c>
      <c r="E35">
        <v>2.0297900000000002</v>
      </c>
      <c r="F35">
        <v>480</v>
      </c>
    </row>
    <row r="36" spans="1:6" x14ac:dyDescent="0.2">
      <c r="A36" t="s">
        <v>36</v>
      </c>
      <c r="B36">
        <v>24</v>
      </c>
      <c r="C36">
        <v>1</v>
      </c>
      <c r="D36">
        <v>2320.9075499999999</v>
      </c>
      <c r="E36">
        <v>2.0354399999999999</v>
      </c>
      <c r="F36">
        <v>491</v>
      </c>
    </row>
    <row r="37" spans="1:6" x14ac:dyDescent="0.2">
      <c r="A37" t="s">
        <v>36</v>
      </c>
      <c r="B37">
        <v>24</v>
      </c>
      <c r="C37">
        <v>1</v>
      </c>
      <c r="D37">
        <v>2330.3946900000001</v>
      </c>
      <c r="E37">
        <v>2.0329700000000002</v>
      </c>
      <c r="F37">
        <v>475</v>
      </c>
    </row>
    <row r="38" spans="1:6" x14ac:dyDescent="0.2">
      <c r="A38" t="s">
        <v>36</v>
      </c>
      <c r="B38">
        <v>24</v>
      </c>
      <c r="C38">
        <v>1</v>
      </c>
      <c r="D38">
        <v>2320.9075499999999</v>
      </c>
      <c r="E38">
        <v>2.0304199999999999</v>
      </c>
      <c r="F38">
        <v>481</v>
      </c>
    </row>
    <row r="39" spans="1:6" x14ac:dyDescent="0.2">
      <c r="A39" t="s">
        <v>36</v>
      </c>
      <c r="B39">
        <v>24</v>
      </c>
      <c r="C39">
        <v>1</v>
      </c>
      <c r="D39">
        <v>2320.9075499999999</v>
      </c>
      <c r="E39">
        <v>2.0377399999999999</v>
      </c>
      <c r="F39">
        <v>489</v>
      </c>
    </row>
    <row r="40" spans="1:6" x14ac:dyDescent="0.2">
      <c r="A40" t="s">
        <v>36</v>
      </c>
      <c r="B40">
        <v>24</v>
      </c>
      <c r="C40">
        <v>1</v>
      </c>
      <c r="D40">
        <v>2320.9075499999999</v>
      </c>
      <c r="E40">
        <v>2.03668</v>
      </c>
      <c r="F40">
        <v>482</v>
      </c>
    </row>
    <row r="41" spans="1:6" x14ac:dyDescent="0.2">
      <c r="A41" t="s">
        <v>36</v>
      </c>
      <c r="B41">
        <v>47</v>
      </c>
      <c r="C41">
        <v>1</v>
      </c>
      <c r="D41">
        <v>4321.0236500000001</v>
      </c>
      <c r="E41">
        <v>7.2717400000000003</v>
      </c>
      <c r="F41">
        <v>468</v>
      </c>
    </row>
    <row r="42" spans="1:6" x14ac:dyDescent="0.2">
      <c r="A42" t="s">
        <v>36</v>
      </c>
      <c r="B42">
        <v>47</v>
      </c>
      <c r="C42">
        <v>1</v>
      </c>
      <c r="D42">
        <v>4321.0236500000001</v>
      </c>
      <c r="E42">
        <v>7.3089399999999998</v>
      </c>
      <c r="F42">
        <v>459</v>
      </c>
    </row>
    <row r="43" spans="1:6" x14ac:dyDescent="0.2">
      <c r="A43" t="s">
        <v>36</v>
      </c>
      <c r="B43">
        <v>47</v>
      </c>
      <c r="C43">
        <v>1</v>
      </c>
      <c r="D43">
        <v>4321.0236500000001</v>
      </c>
      <c r="E43">
        <v>7.2857700000000003</v>
      </c>
      <c r="F43">
        <v>457</v>
      </c>
    </row>
    <row r="44" spans="1:6" x14ac:dyDescent="0.2">
      <c r="A44" t="s">
        <v>36</v>
      </c>
      <c r="B44">
        <v>47</v>
      </c>
      <c r="C44">
        <v>1</v>
      </c>
      <c r="D44">
        <v>4321.0236500000001</v>
      </c>
      <c r="E44">
        <v>7.2955500000000004</v>
      </c>
      <c r="F44">
        <v>441</v>
      </c>
    </row>
    <row r="45" spans="1:6" x14ac:dyDescent="0.2">
      <c r="A45" t="s">
        <v>36</v>
      </c>
      <c r="B45">
        <v>47</v>
      </c>
      <c r="C45">
        <v>1</v>
      </c>
      <c r="D45">
        <v>4321.0236500000001</v>
      </c>
      <c r="E45">
        <v>7.2843200000000001</v>
      </c>
      <c r="F45">
        <v>452</v>
      </c>
    </row>
    <row r="46" spans="1:6" x14ac:dyDescent="0.2">
      <c r="A46" t="s">
        <v>36</v>
      </c>
      <c r="B46">
        <v>47</v>
      </c>
      <c r="C46">
        <v>1</v>
      </c>
      <c r="D46">
        <v>4321.0236500000001</v>
      </c>
      <c r="E46">
        <v>7.27163</v>
      </c>
      <c r="F46">
        <v>459</v>
      </c>
    </row>
    <row r="47" spans="1:6" x14ac:dyDescent="0.2">
      <c r="A47" t="s">
        <v>36</v>
      </c>
      <c r="B47">
        <v>47</v>
      </c>
      <c r="C47">
        <v>1</v>
      </c>
      <c r="D47">
        <v>4325.7879000000003</v>
      </c>
      <c r="E47">
        <v>7.2922700000000003</v>
      </c>
      <c r="F47">
        <v>457</v>
      </c>
    </row>
    <row r="48" spans="1:6" x14ac:dyDescent="0.2">
      <c r="A48" t="s">
        <v>36</v>
      </c>
      <c r="B48">
        <v>47</v>
      </c>
      <c r="C48">
        <v>1</v>
      </c>
      <c r="D48">
        <v>4321.0236500000001</v>
      </c>
      <c r="E48">
        <v>7.2836400000000001</v>
      </c>
      <c r="F48">
        <v>457</v>
      </c>
    </row>
    <row r="49" spans="1:6" x14ac:dyDescent="0.2">
      <c r="A49" t="s">
        <v>36</v>
      </c>
      <c r="B49">
        <v>47</v>
      </c>
      <c r="C49">
        <v>1</v>
      </c>
      <c r="D49">
        <v>4329.4256800000003</v>
      </c>
      <c r="E49">
        <v>7.2809900000000001</v>
      </c>
      <c r="F49">
        <v>447</v>
      </c>
    </row>
    <row r="50" spans="1:6" x14ac:dyDescent="0.2">
      <c r="A50" t="s">
        <v>36</v>
      </c>
      <c r="B50">
        <v>47</v>
      </c>
      <c r="C50">
        <v>1</v>
      </c>
      <c r="D50">
        <v>4321.0236500000001</v>
      </c>
      <c r="E50">
        <v>7.2788899999999996</v>
      </c>
      <c r="F50">
        <v>454</v>
      </c>
    </row>
    <row r="51" spans="1:6" x14ac:dyDescent="0.2">
      <c r="A51" t="s">
        <v>36</v>
      </c>
      <c r="B51">
        <v>100</v>
      </c>
      <c r="C51">
        <v>1</v>
      </c>
      <c r="D51">
        <v>35456.964979999997</v>
      </c>
      <c r="E51">
        <v>33.90475</v>
      </c>
      <c r="F51">
        <v>408</v>
      </c>
    </row>
    <row r="52" spans="1:6" x14ac:dyDescent="0.2">
      <c r="A52" t="s">
        <v>36</v>
      </c>
      <c r="B52">
        <v>100</v>
      </c>
      <c r="C52">
        <v>1</v>
      </c>
      <c r="D52">
        <v>35669.694770000002</v>
      </c>
      <c r="E52">
        <v>33.923459999999999</v>
      </c>
      <c r="F52">
        <v>417</v>
      </c>
    </row>
    <row r="53" spans="1:6" x14ac:dyDescent="0.2">
      <c r="A53" t="s">
        <v>36</v>
      </c>
      <c r="B53">
        <v>100</v>
      </c>
      <c r="C53">
        <v>1</v>
      </c>
      <c r="D53">
        <v>35669.694770000002</v>
      </c>
      <c r="E53">
        <v>33.917920000000002</v>
      </c>
      <c r="F53">
        <v>408</v>
      </c>
    </row>
    <row r="54" spans="1:6" x14ac:dyDescent="0.2">
      <c r="A54" t="s">
        <v>36</v>
      </c>
      <c r="B54">
        <v>100</v>
      </c>
      <c r="C54">
        <v>1</v>
      </c>
      <c r="D54">
        <v>35669.694770000002</v>
      </c>
      <c r="E54">
        <v>33.965499999999999</v>
      </c>
      <c r="F54">
        <v>412</v>
      </c>
    </row>
    <row r="55" spans="1:6" x14ac:dyDescent="0.2">
      <c r="A55" t="s">
        <v>36</v>
      </c>
      <c r="B55">
        <v>100</v>
      </c>
      <c r="C55">
        <v>1</v>
      </c>
      <c r="D55">
        <v>35669.694770000002</v>
      </c>
      <c r="E55">
        <v>33.893410000000003</v>
      </c>
      <c r="F55">
        <v>419</v>
      </c>
    </row>
    <row r="56" spans="1:6" x14ac:dyDescent="0.2">
      <c r="A56" t="s">
        <v>36</v>
      </c>
      <c r="B56">
        <v>100</v>
      </c>
      <c r="C56">
        <v>1</v>
      </c>
      <c r="D56">
        <v>35669.694770000002</v>
      </c>
      <c r="E56">
        <v>33.929989999999997</v>
      </c>
      <c r="F56">
        <v>409</v>
      </c>
    </row>
    <row r="57" spans="1:6" x14ac:dyDescent="0.2">
      <c r="A57" t="s">
        <v>36</v>
      </c>
      <c r="B57">
        <v>100</v>
      </c>
      <c r="C57">
        <v>1</v>
      </c>
      <c r="D57">
        <v>35561.973570000002</v>
      </c>
      <c r="E57">
        <v>33.937719999999999</v>
      </c>
      <c r="F57">
        <v>417</v>
      </c>
    </row>
    <row r="58" spans="1:6" x14ac:dyDescent="0.2">
      <c r="A58" t="s">
        <v>36</v>
      </c>
      <c r="B58">
        <v>100</v>
      </c>
      <c r="C58">
        <v>1</v>
      </c>
      <c r="D58">
        <v>35669.694770000002</v>
      </c>
      <c r="E58">
        <v>33.963180000000001</v>
      </c>
      <c r="F58">
        <v>409</v>
      </c>
    </row>
    <row r="59" spans="1:6" x14ac:dyDescent="0.2">
      <c r="A59" t="s">
        <v>36</v>
      </c>
      <c r="B59">
        <v>100</v>
      </c>
      <c r="C59">
        <v>1</v>
      </c>
      <c r="D59">
        <v>35669.694770000002</v>
      </c>
      <c r="E59">
        <v>33.920920000000002</v>
      </c>
      <c r="F59">
        <v>417</v>
      </c>
    </row>
    <row r="60" spans="1:6" x14ac:dyDescent="0.2">
      <c r="A60" t="s">
        <v>36</v>
      </c>
      <c r="B60">
        <v>100</v>
      </c>
      <c r="C60">
        <v>1</v>
      </c>
      <c r="D60">
        <v>35669.694770000002</v>
      </c>
      <c r="E60">
        <v>33.889470000000003</v>
      </c>
      <c r="F60">
        <v>422</v>
      </c>
    </row>
    <row r="61" spans="1:6" x14ac:dyDescent="0.2">
      <c r="A61" t="s">
        <v>1</v>
      </c>
      <c r="B61">
        <v>30</v>
      </c>
      <c r="C61">
        <v>1</v>
      </c>
      <c r="D61">
        <v>660.62148999999999</v>
      </c>
      <c r="E61">
        <v>2.9071699999999998</v>
      </c>
      <c r="F61">
        <v>448</v>
      </c>
    </row>
    <row r="62" spans="1:6" x14ac:dyDescent="0.2">
      <c r="A62" t="s">
        <v>1</v>
      </c>
      <c r="B62">
        <v>30</v>
      </c>
      <c r="C62">
        <v>1</v>
      </c>
      <c r="D62">
        <v>659.84542999999996</v>
      </c>
      <c r="E62">
        <v>2.9122400000000002</v>
      </c>
      <c r="F62">
        <v>445</v>
      </c>
    </row>
    <row r="63" spans="1:6" x14ac:dyDescent="0.2">
      <c r="A63" t="s">
        <v>1</v>
      </c>
      <c r="B63">
        <v>30</v>
      </c>
      <c r="C63">
        <v>1</v>
      </c>
      <c r="D63">
        <v>660.62148999999999</v>
      </c>
      <c r="E63">
        <v>2.9019400000000002</v>
      </c>
      <c r="F63">
        <v>448</v>
      </c>
    </row>
    <row r="64" spans="1:6" x14ac:dyDescent="0.2">
      <c r="A64" t="s">
        <v>1</v>
      </c>
      <c r="B64">
        <v>30</v>
      </c>
      <c r="C64">
        <v>1</v>
      </c>
      <c r="D64">
        <v>660.62148999999999</v>
      </c>
      <c r="E64">
        <v>2.9044599999999998</v>
      </c>
      <c r="F64">
        <v>447</v>
      </c>
    </row>
    <row r="65" spans="1:6" x14ac:dyDescent="0.2">
      <c r="A65" t="s">
        <v>1</v>
      </c>
      <c r="B65">
        <v>30</v>
      </c>
      <c r="C65">
        <v>1</v>
      </c>
      <c r="D65">
        <v>660.62148999999999</v>
      </c>
      <c r="E65">
        <v>2.9113600000000002</v>
      </c>
      <c r="F65">
        <v>450</v>
      </c>
    </row>
    <row r="66" spans="1:6" x14ac:dyDescent="0.2">
      <c r="A66" t="s">
        <v>1</v>
      </c>
      <c r="B66">
        <v>30</v>
      </c>
      <c r="C66">
        <v>1</v>
      </c>
      <c r="D66">
        <v>664.53556000000003</v>
      </c>
      <c r="E66">
        <v>2.9118200000000001</v>
      </c>
      <c r="F66">
        <v>457</v>
      </c>
    </row>
    <row r="67" spans="1:6" x14ac:dyDescent="0.2">
      <c r="A67" t="s">
        <v>1</v>
      </c>
      <c r="B67">
        <v>30</v>
      </c>
      <c r="C67">
        <v>1</v>
      </c>
      <c r="D67">
        <v>660.62148999999999</v>
      </c>
      <c r="E67">
        <v>2.9062700000000001</v>
      </c>
      <c r="F67">
        <v>444</v>
      </c>
    </row>
    <row r="68" spans="1:6" x14ac:dyDescent="0.2">
      <c r="A68" t="s">
        <v>1</v>
      </c>
      <c r="B68">
        <v>30</v>
      </c>
      <c r="C68">
        <v>1</v>
      </c>
      <c r="D68">
        <v>660.62148999999999</v>
      </c>
      <c r="E68">
        <v>2.9041800000000002</v>
      </c>
      <c r="F68">
        <v>446</v>
      </c>
    </row>
    <row r="69" spans="1:6" x14ac:dyDescent="0.2">
      <c r="A69" t="s">
        <v>1</v>
      </c>
      <c r="B69">
        <v>30</v>
      </c>
      <c r="C69">
        <v>1</v>
      </c>
      <c r="D69">
        <v>660.62148999999999</v>
      </c>
      <c r="E69">
        <v>2.9161100000000002</v>
      </c>
      <c r="F69">
        <v>445</v>
      </c>
    </row>
    <row r="70" spans="1:6" x14ac:dyDescent="0.2">
      <c r="A70" t="s">
        <v>1</v>
      </c>
      <c r="B70">
        <v>30</v>
      </c>
      <c r="C70">
        <v>1</v>
      </c>
      <c r="D70">
        <v>660.62148999999999</v>
      </c>
      <c r="E70">
        <v>2.9089900000000002</v>
      </c>
      <c r="F70">
        <v>442</v>
      </c>
    </row>
    <row r="71" spans="1:6" x14ac:dyDescent="0.2">
      <c r="A71" t="s">
        <v>1</v>
      </c>
      <c r="B71">
        <v>50</v>
      </c>
      <c r="C71">
        <v>1</v>
      </c>
      <c r="D71">
        <v>1027.0157400000001</v>
      </c>
      <c r="E71">
        <v>6.4038500000000003</v>
      </c>
      <c r="F71">
        <v>360</v>
      </c>
    </row>
    <row r="72" spans="1:6" x14ac:dyDescent="0.2">
      <c r="A72" t="s">
        <v>1</v>
      </c>
      <c r="B72">
        <v>50</v>
      </c>
      <c r="C72">
        <v>1</v>
      </c>
      <c r="D72">
        <v>1027.0157400000001</v>
      </c>
      <c r="E72">
        <v>6.3680599999999998</v>
      </c>
      <c r="F72">
        <v>359</v>
      </c>
    </row>
    <row r="73" spans="1:6" x14ac:dyDescent="0.2">
      <c r="A73" t="s">
        <v>1</v>
      </c>
      <c r="B73">
        <v>50</v>
      </c>
      <c r="C73">
        <v>1</v>
      </c>
      <c r="D73">
        <v>1027.0157400000001</v>
      </c>
      <c r="E73">
        <v>6.3533799999999996</v>
      </c>
      <c r="F73">
        <v>356</v>
      </c>
    </row>
    <row r="74" spans="1:6" x14ac:dyDescent="0.2">
      <c r="A74" t="s">
        <v>1</v>
      </c>
      <c r="B74">
        <v>50</v>
      </c>
      <c r="C74">
        <v>1</v>
      </c>
      <c r="D74">
        <v>1027.0157400000001</v>
      </c>
      <c r="E74">
        <v>6.3758900000000001</v>
      </c>
      <c r="F74">
        <v>351</v>
      </c>
    </row>
    <row r="75" spans="1:6" x14ac:dyDescent="0.2">
      <c r="A75" t="s">
        <v>1</v>
      </c>
      <c r="B75">
        <v>50</v>
      </c>
      <c r="C75">
        <v>1</v>
      </c>
      <c r="D75">
        <v>1027.0157400000001</v>
      </c>
      <c r="E75">
        <v>6.3680700000000003</v>
      </c>
      <c r="F75">
        <v>352</v>
      </c>
    </row>
    <row r="76" spans="1:6" x14ac:dyDescent="0.2">
      <c r="A76" t="s">
        <v>1</v>
      </c>
      <c r="B76">
        <v>50</v>
      </c>
      <c r="C76">
        <v>1</v>
      </c>
      <c r="D76">
        <v>1027.0157400000001</v>
      </c>
      <c r="E76">
        <v>6.3589500000000001</v>
      </c>
      <c r="F76">
        <v>351</v>
      </c>
    </row>
    <row r="77" spans="1:6" x14ac:dyDescent="0.2">
      <c r="A77" t="s">
        <v>1</v>
      </c>
      <c r="B77">
        <v>50</v>
      </c>
      <c r="C77">
        <v>1</v>
      </c>
      <c r="D77">
        <v>1027.0157400000001</v>
      </c>
      <c r="E77">
        <v>6.3466899999999997</v>
      </c>
      <c r="F77">
        <v>356</v>
      </c>
    </row>
    <row r="78" spans="1:6" x14ac:dyDescent="0.2">
      <c r="A78" t="s">
        <v>1</v>
      </c>
      <c r="B78">
        <v>50</v>
      </c>
      <c r="C78">
        <v>1</v>
      </c>
      <c r="D78">
        <v>1027.0157400000001</v>
      </c>
      <c r="E78">
        <v>6.36808</v>
      </c>
      <c r="F78">
        <v>357</v>
      </c>
    </row>
    <row r="79" spans="1:6" x14ac:dyDescent="0.2">
      <c r="A79" t="s">
        <v>1</v>
      </c>
      <c r="B79">
        <v>50</v>
      </c>
      <c r="C79">
        <v>1</v>
      </c>
      <c r="D79">
        <v>1027.0157400000001</v>
      </c>
      <c r="E79">
        <v>6.3803299999999998</v>
      </c>
      <c r="F79">
        <v>355</v>
      </c>
    </row>
    <row r="80" spans="1:6" x14ac:dyDescent="0.2">
      <c r="A80" t="s">
        <v>1</v>
      </c>
      <c r="B80">
        <v>50</v>
      </c>
      <c r="C80">
        <v>1</v>
      </c>
      <c r="D80">
        <v>1027.0157400000001</v>
      </c>
      <c r="E80">
        <v>6.3475599999999996</v>
      </c>
      <c r="F80">
        <v>352</v>
      </c>
    </row>
    <row r="81" spans="1:6" x14ac:dyDescent="0.2">
      <c r="A81" t="s">
        <v>1</v>
      </c>
      <c r="B81">
        <v>100</v>
      </c>
      <c r="C81">
        <v>1</v>
      </c>
      <c r="D81">
        <v>1767.74333</v>
      </c>
      <c r="E81">
        <v>20.347359999999998</v>
      </c>
      <c r="F81">
        <v>318</v>
      </c>
    </row>
    <row r="82" spans="1:6" x14ac:dyDescent="0.2">
      <c r="A82" t="s">
        <v>1</v>
      </c>
      <c r="B82">
        <v>100</v>
      </c>
      <c r="C82">
        <v>1</v>
      </c>
      <c r="D82">
        <v>1774.48</v>
      </c>
      <c r="E82">
        <v>20.397500000000001</v>
      </c>
      <c r="F82">
        <v>310</v>
      </c>
    </row>
    <row r="83" spans="1:6" x14ac:dyDescent="0.2">
      <c r="A83" t="s">
        <v>1</v>
      </c>
      <c r="B83">
        <v>100</v>
      </c>
      <c r="C83">
        <v>1</v>
      </c>
      <c r="D83">
        <v>1774.48</v>
      </c>
      <c r="E83">
        <v>20.436530000000001</v>
      </c>
      <c r="F83">
        <v>319</v>
      </c>
    </row>
    <row r="84" spans="1:6" x14ac:dyDescent="0.2">
      <c r="A84" t="s">
        <v>1</v>
      </c>
      <c r="B84">
        <v>100</v>
      </c>
      <c r="C84">
        <v>1</v>
      </c>
      <c r="D84">
        <v>1774.48</v>
      </c>
      <c r="E84">
        <v>20.392309999999998</v>
      </c>
      <c r="F84">
        <v>316</v>
      </c>
    </row>
    <row r="85" spans="1:6" x14ac:dyDescent="0.2">
      <c r="A85" t="s">
        <v>1</v>
      </c>
      <c r="B85">
        <v>100</v>
      </c>
      <c r="C85">
        <v>1</v>
      </c>
      <c r="D85">
        <v>1759.13905</v>
      </c>
      <c r="E85">
        <v>20.37086</v>
      </c>
      <c r="F85">
        <v>310</v>
      </c>
    </row>
    <row r="86" spans="1:6" x14ac:dyDescent="0.2">
      <c r="A86" t="s">
        <v>1</v>
      </c>
      <c r="B86">
        <v>100</v>
      </c>
      <c r="C86">
        <v>1</v>
      </c>
      <c r="D86">
        <v>1774.48</v>
      </c>
      <c r="E86">
        <v>20.414269999999998</v>
      </c>
      <c r="F86">
        <v>315</v>
      </c>
    </row>
    <row r="87" spans="1:6" x14ac:dyDescent="0.2">
      <c r="A87" t="s">
        <v>1</v>
      </c>
      <c r="B87">
        <v>100</v>
      </c>
      <c r="C87">
        <v>1</v>
      </c>
      <c r="D87">
        <v>1774.25</v>
      </c>
      <c r="E87">
        <v>20.358309999999999</v>
      </c>
      <c r="F87">
        <v>317</v>
      </c>
    </row>
    <row r="88" spans="1:6" x14ac:dyDescent="0.2">
      <c r="A88" t="s">
        <v>1</v>
      </c>
      <c r="B88">
        <v>100</v>
      </c>
      <c r="C88">
        <v>1</v>
      </c>
      <c r="D88">
        <v>1770.63249</v>
      </c>
      <c r="E88">
        <v>20.357240000000001</v>
      </c>
      <c r="F88">
        <v>325</v>
      </c>
    </row>
    <row r="89" spans="1:6" x14ac:dyDescent="0.2">
      <c r="A89" t="s">
        <v>1</v>
      </c>
      <c r="B89">
        <v>100</v>
      </c>
      <c r="C89">
        <v>1</v>
      </c>
      <c r="D89">
        <v>1764.2883099999999</v>
      </c>
      <c r="E89">
        <v>20.38599</v>
      </c>
      <c r="F89">
        <v>314</v>
      </c>
    </row>
    <row r="90" spans="1:6" x14ac:dyDescent="0.2">
      <c r="A90" t="s">
        <v>1</v>
      </c>
      <c r="B90">
        <v>100</v>
      </c>
      <c r="C90">
        <v>1</v>
      </c>
      <c r="D90">
        <v>1758.45</v>
      </c>
      <c r="E90">
        <v>20.419309999999999</v>
      </c>
      <c r="F90">
        <v>317</v>
      </c>
    </row>
    <row r="91" spans="1:6" x14ac:dyDescent="0.2">
      <c r="A91" t="s">
        <v>0</v>
      </c>
      <c r="B91">
        <v>25</v>
      </c>
      <c r="C91">
        <v>1</v>
      </c>
      <c r="D91">
        <v>28.65213</v>
      </c>
      <c r="E91">
        <v>2.1515399999999998</v>
      </c>
      <c r="F91">
        <v>431</v>
      </c>
    </row>
    <row r="92" spans="1:6" x14ac:dyDescent="0.2">
      <c r="A92" t="s">
        <v>0</v>
      </c>
      <c r="B92">
        <v>25</v>
      </c>
      <c r="C92">
        <v>1</v>
      </c>
      <c r="D92">
        <v>28.65213</v>
      </c>
      <c r="E92">
        <v>2.1515900000000001</v>
      </c>
      <c r="F92">
        <v>430</v>
      </c>
    </row>
    <row r="93" spans="1:6" x14ac:dyDescent="0.2">
      <c r="A93" t="s">
        <v>0</v>
      </c>
      <c r="B93">
        <v>25</v>
      </c>
      <c r="C93">
        <v>1</v>
      </c>
      <c r="D93">
        <v>28.65213</v>
      </c>
      <c r="E93">
        <v>2.1473800000000001</v>
      </c>
      <c r="F93">
        <v>430</v>
      </c>
    </row>
    <row r="94" spans="1:6" x14ac:dyDescent="0.2">
      <c r="A94" t="s">
        <v>0</v>
      </c>
      <c r="B94">
        <v>25</v>
      </c>
      <c r="C94">
        <v>1</v>
      </c>
      <c r="D94">
        <v>28.65213</v>
      </c>
      <c r="E94">
        <v>2.15008</v>
      </c>
      <c r="F94">
        <v>429</v>
      </c>
    </row>
    <row r="95" spans="1:6" x14ac:dyDescent="0.2">
      <c r="A95" t="s">
        <v>0</v>
      </c>
      <c r="B95">
        <v>25</v>
      </c>
      <c r="C95">
        <v>1</v>
      </c>
      <c r="D95">
        <v>28.65213</v>
      </c>
      <c r="E95">
        <v>2.1501299999999999</v>
      </c>
      <c r="F95">
        <v>426</v>
      </c>
    </row>
    <row r="96" spans="1:6" x14ac:dyDescent="0.2">
      <c r="A96" t="s">
        <v>0</v>
      </c>
      <c r="B96">
        <v>25</v>
      </c>
      <c r="C96">
        <v>1</v>
      </c>
      <c r="D96">
        <v>28.65213</v>
      </c>
      <c r="E96">
        <v>2.14818</v>
      </c>
      <c r="F96">
        <v>427</v>
      </c>
    </row>
    <row r="97" spans="1:6" x14ac:dyDescent="0.2">
      <c r="A97" t="s">
        <v>0</v>
      </c>
      <c r="B97">
        <v>25</v>
      </c>
      <c r="C97">
        <v>1</v>
      </c>
      <c r="D97">
        <v>28.65213</v>
      </c>
      <c r="E97">
        <v>2.1473300000000002</v>
      </c>
      <c r="F97">
        <v>413</v>
      </c>
    </row>
    <row r="98" spans="1:6" x14ac:dyDescent="0.2">
      <c r="A98" t="s">
        <v>0</v>
      </c>
      <c r="B98">
        <v>25</v>
      </c>
      <c r="C98">
        <v>1</v>
      </c>
      <c r="D98">
        <v>28.65213</v>
      </c>
      <c r="E98">
        <v>2.14798</v>
      </c>
      <c r="F98">
        <v>431</v>
      </c>
    </row>
    <row r="99" spans="1:6" x14ac:dyDescent="0.2">
      <c r="A99" t="s">
        <v>0</v>
      </c>
      <c r="B99">
        <v>25</v>
      </c>
      <c r="C99">
        <v>1</v>
      </c>
      <c r="D99">
        <v>28.65213</v>
      </c>
      <c r="E99">
        <v>2.14777</v>
      </c>
      <c r="F99">
        <v>433</v>
      </c>
    </row>
    <row r="100" spans="1:6" x14ac:dyDescent="0.2">
      <c r="A100" t="s">
        <v>0</v>
      </c>
      <c r="B100">
        <v>25</v>
      </c>
      <c r="C100">
        <v>1</v>
      </c>
      <c r="D100">
        <v>28.65213</v>
      </c>
      <c r="E100">
        <v>2.14967</v>
      </c>
      <c r="F100">
        <v>430</v>
      </c>
    </row>
    <row r="101" spans="1:6" x14ac:dyDescent="0.2">
      <c r="A101" t="s">
        <v>0</v>
      </c>
      <c r="B101">
        <v>50</v>
      </c>
      <c r="C101">
        <v>1</v>
      </c>
      <c r="D101">
        <v>57.917070000000002</v>
      </c>
      <c r="E101">
        <v>10.2392</v>
      </c>
      <c r="F101">
        <v>552</v>
      </c>
    </row>
    <row r="102" spans="1:6" x14ac:dyDescent="0.2">
      <c r="A102" t="s">
        <v>0</v>
      </c>
      <c r="B102">
        <v>50</v>
      </c>
      <c r="C102">
        <v>1</v>
      </c>
      <c r="D102">
        <v>57.917070000000002</v>
      </c>
      <c r="E102">
        <v>10.257569999999999</v>
      </c>
      <c r="F102">
        <v>556</v>
      </c>
    </row>
    <row r="103" spans="1:6" x14ac:dyDescent="0.2">
      <c r="A103" t="s">
        <v>0</v>
      </c>
      <c r="B103">
        <v>50</v>
      </c>
      <c r="C103">
        <v>1</v>
      </c>
      <c r="D103">
        <v>57.917070000000002</v>
      </c>
      <c r="E103">
        <v>10.24769</v>
      </c>
      <c r="F103">
        <v>555</v>
      </c>
    </row>
    <row r="104" spans="1:6" x14ac:dyDescent="0.2">
      <c r="A104" t="s">
        <v>0</v>
      </c>
      <c r="B104">
        <v>50</v>
      </c>
      <c r="C104">
        <v>1</v>
      </c>
      <c r="D104">
        <v>57.917070000000002</v>
      </c>
      <c r="E104">
        <v>10.2431</v>
      </c>
      <c r="F104">
        <v>553</v>
      </c>
    </row>
    <row r="105" spans="1:6" x14ac:dyDescent="0.2">
      <c r="A105" t="s">
        <v>0</v>
      </c>
      <c r="B105">
        <v>50</v>
      </c>
      <c r="C105">
        <v>1</v>
      </c>
      <c r="D105">
        <v>57.917070000000002</v>
      </c>
      <c r="E105">
        <v>10.247579999999999</v>
      </c>
      <c r="F105">
        <v>553</v>
      </c>
    </row>
    <row r="106" spans="1:6" x14ac:dyDescent="0.2">
      <c r="A106" t="s">
        <v>0</v>
      </c>
      <c r="B106">
        <v>50</v>
      </c>
      <c r="C106">
        <v>1</v>
      </c>
      <c r="D106">
        <v>57.917070000000002</v>
      </c>
      <c r="E106">
        <v>10.23747</v>
      </c>
      <c r="F106">
        <v>554</v>
      </c>
    </row>
    <row r="107" spans="1:6" x14ac:dyDescent="0.2">
      <c r="A107" t="s">
        <v>0</v>
      </c>
      <c r="B107">
        <v>50</v>
      </c>
      <c r="C107">
        <v>1</v>
      </c>
      <c r="D107">
        <v>57.917070000000002</v>
      </c>
      <c r="E107">
        <v>10.23752</v>
      </c>
      <c r="F107">
        <v>551</v>
      </c>
    </row>
    <row r="108" spans="1:6" x14ac:dyDescent="0.2">
      <c r="A108" t="s">
        <v>0</v>
      </c>
      <c r="B108">
        <v>50</v>
      </c>
      <c r="C108">
        <v>1</v>
      </c>
      <c r="D108">
        <v>57.917070000000002</v>
      </c>
      <c r="E108">
        <v>10.233969999999999</v>
      </c>
      <c r="F108">
        <v>553</v>
      </c>
    </row>
    <row r="109" spans="1:6" x14ac:dyDescent="0.2">
      <c r="A109" t="s">
        <v>0</v>
      </c>
      <c r="B109">
        <v>50</v>
      </c>
      <c r="C109">
        <v>1</v>
      </c>
      <c r="D109">
        <v>57.917070000000002</v>
      </c>
      <c r="E109">
        <v>10.266400000000001</v>
      </c>
      <c r="F109">
        <v>555</v>
      </c>
    </row>
    <row r="110" spans="1:6" x14ac:dyDescent="0.2">
      <c r="A110" t="s">
        <v>0</v>
      </c>
      <c r="B110">
        <v>50</v>
      </c>
      <c r="C110">
        <v>1</v>
      </c>
      <c r="D110">
        <v>57.917070000000002</v>
      </c>
      <c r="E110">
        <v>10.26671</v>
      </c>
      <c r="F110">
        <v>555</v>
      </c>
    </row>
    <row r="111" spans="1:6" x14ac:dyDescent="0.2">
      <c r="A111" t="s">
        <v>0</v>
      </c>
      <c r="B111">
        <v>100</v>
      </c>
      <c r="C111">
        <v>1</v>
      </c>
      <c r="D111">
        <v>104.21760999999999</v>
      </c>
      <c r="E111">
        <v>24.504200000000001</v>
      </c>
      <c r="F111">
        <v>342</v>
      </c>
    </row>
    <row r="112" spans="1:6" x14ac:dyDescent="0.2">
      <c r="A112" t="s">
        <v>0</v>
      </c>
      <c r="B112">
        <v>100</v>
      </c>
      <c r="C112">
        <v>1</v>
      </c>
      <c r="D112">
        <v>104.29025</v>
      </c>
      <c r="E112">
        <v>24.52216</v>
      </c>
      <c r="F112">
        <v>342</v>
      </c>
    </row>
    <row r="113" spans="1:6" x14ac:dyDescent="0.2">
      <c r="A113" t="s">
        <v>0</v>
      </c>
      <c r="B113">
        <v>100</v>
      </c>
      <c r="C113">
        <v>1</v>
      </c>
      <c r="D113">
        <v>104.25691999999999</v>
      </c>
      <c r="E113">
        <v>24.49522</v>
      </c>
      <c r="F113">
        <v>346</v>
      </c>
    </row>
    <row r="114" spans="1:6" x14ac:dyDescent="0.2">
      <c r="A114" t="s">
        <v>0</v>
      </c>
      <c r="B114">
        <v>100</v>
      </c>
      <c r="C114">
        <v>1</v>
      </c>
      <c r="D114">
        <v>104.27678</v>
      </c>
      <c r="E114">
        <v>24.500910000000001</v>
      </c>
      <c r="F114">
        <v>344</v>
      </c>
    </row>
    <row r="115" spans="1:6" x14ac:dyDescent="0.2">
      <c r="A115" t="s">
        <v>0</v>
      </c>
      <c r="B115">
        <v>100</v>
      </c>
      <c r="C115">
        <v>1</v>
      </c>
      <c r="D115">
        <v>104.26025</v>
      </c>
      <c r="E115">
        <v>24.532520000000002</v>
      </c>
      <c r="F115">
        <v>344</v>
      </c>
    </row>
    <row r="116" spans="1:6" x14ac:dyDescent="0.2">
      <c r="A116" t="s">
        <v>0</v>
      </c>
      <c r="B116">
        <v>100</v>
      </c>
      <c r="C116">
        <v>1</v>
      </c>
      <c r="D116">
        <v>104.19428000000001</v>
      </c>
      <c r="E116">
        <v>24.477550000000001</v>
      </c>
      <c r="F116">
        <v>340</v>
      </c>
    </row>
    <row r="117" spans="1:6" x14ac:dyDescent="0.2">
      <c r="A117" t="s">
        <v>0</v>
      </c>
      <c r="B117">
        <v>100</v>
      </c>
      <c r="C117">
        <v>1</v>
      </c>
      <c r="D117">
        <v>104.19428000000001</v>
      </c>
      <c r="E117">
        <v>24.50027</v>
      </c>
      <c r="F117">
        <v>339</v>
      </c>
    </row>
    <row r="118" spans="1:6" x14ac:dyDescent="0.2">
      <c r="A118" t="s">
        <v>0</v>
      </c>
      <c r="B118">
        <v>100</v>
      </c>
      <c r="C118">
        <v>1</v>
      </c>
      <c r="D118">
        <v>104.24025</v>
      </c>
      <c r="E118">
        <v>24.438829999999999</v>
      </c>
      <c r="F118">
        <v>340</v>
      </c>
    </row>
    <row r="119" spans="1:6" x14ac:dyDescent="0.2">
      <c r="A119" t="s">
        <v>0</v>
      </c>
      <c r="B119">
        <v>100</v>
      </c>
      <c r="C119">
        <v>1</v>
      </c>
      <c r="D119">
        <v>104.22761</v>
      </c>
      <c r="E119">
        <v>24.43899</v>
      </c>
      <c r="F119">
        <v>346</v>
      </c>
    </row>
    <row r="120" spans="1:6" x14ac:dyDescent="0.2">
      <c r="A120" t="s">
        <v>0</v>
      </c>
      <c r="B120">
        <v>100</v>
      </c>
      <c r="C120">
        <v>1</v>
      </c>
      <c r="D120">
        <v>104.31359</v>
      </c>
      <c r="E120">
        <v>24.520389999999999</v>
      </c>
      <c r="F120">
        <v>346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0"/>
  <sheetViews>
    <sheetView zoomScale="85" zoomScaleNormal="85" workbookViewId="0">
      <selection sqref="A1:F121"/>
    </sheetView>
  </sheetViews>
  <sheetFormatPr defaultRowHeight="14.25" x14ac:dyDescent="0.2"/>
  <sheetData>
    <row r="1" spans="1:37" x14ac:dyDescent="0.2">
      <c r="A1" t="s">
        <v>108</v>
      </c>
      <c r="B1">
        <v>30</v>
      </c>
      <c r="C1">
        <v>1</v>
      </c>
      <c r="D1">
        <v>156.12666999999999</v>
      </c>
      <c r="E1">
        <v>2.6852499999999999</v>
      </c>
      <c r="F1">
        <v>293</v>
      </c>
      <c r="H1" s="1" t="s">
        <v>2</v>
      </c>
      <c r="I1" s="1" t="s">
        <v>3</v>
      </c>
      <c r="J1" s="1" t="s">
        <v>4</v>
      </c>
      <c r="K1" s="2" t="s">
        <v>5</v>
      </c>
      <c r="L1" s="2" t="s">
        <v>6</v>
      </c>
      <c r="M1" s="2" t="s">
        <v>7</v>
      </c>
      <c r="N1" s="2" t="s">
        <v>109</v>
      </c>
      <c r="O1" s="2" t="s">
        <v>34</v>
      </c>
      <c r="P1" s="2" t="s">
        <v>35</v>
      </c>
      <c r="Q1" s="2" t="s">
        <v>110</v>
      </c>
      <c r="R1" s="2" t="s">
        <v>111</v>
      </c>
      <c r="S1" s="2" t="s">
        <v>112</v>
      </c>
      <c r="T1" s="2" t="s">
        <v>113</v>
      </c>
      <c r="U1" s="2" t="s">
        <v>114</v>
      </c>
      <c r="W1" s="2" t="s">
        <v>37</v>
      </c>
      <c r="AJ1" t="s">
        <v>38</v>
      </c>
    </row>
    <row r="2" spans="1:37" x14ac:dyDescent="0.2">
      <c r="A2" t="s">
        <v>108</v>
      </c>
      <c r="B2">
        <v>30</v>
      </c>
      <c r="C2">
        <v>1</v>
      </c>
      <c r="D2">
        <v>156.12666999999999</v>
      </c>
      <c r="E2">
        <v>2.6793800000000001</v>
      </c>
      <c r="F2">
        <v>285</v>
      </c>
      <c r="H2" t="s">
        <v>108</v>
      </c>
      <c r="I2">
        <v>30</v>
      </c>
      <c r="J2">
        <v>1</v>
      </c>
      <c r="L2">
        <f ca="1">INDIRECT("D"&amp;1+(ROW(D1)-1)*10+COLUMN(A1)-1)</f>
        <v>156.12666999999999</v>
      </c>
      <c r="M2">
        <f t="shared" ref="M2:U12" ca="1" si="0">INDIRECT("D"&amp;1+(ROW(E1)-1)*10+COLUMN(B1)-1)</f>
        <v>156.12666999999999</v>
      </c>
      <c r="N2">
        <f t="shared" ca="1" si="0"/>
        <v>156.12666999999999</v>
      </c>
      <c r="O2">
        <f t="shared" ca="1" si="0"/>
        <v>156.12666999999999</v>
      </c>
      <c r="P2">
        <f t="shared" ca="1" si="0"/>
        <v>156.12666999999999</v>
      </c>
      <c r="Q2">
        <f t="shared" ca="1" si="0"/>
        <v>156.12666999999999</v>
      </c>
      <c r="R2">
        <f t="shared" ca="1" si="0"/>
        <v>156.12666999999999</v>
      </c>
      <c r="S2">
        <f t="shared" ca="1" si="0"/>
        <v>156.12666999999999</v>
      </c>
      <c r="T2">
        <f t="shared" ca="1" si="0"/>
        <v>156.12666999999999</v>
      </c>
      <c r="U2">
        <f t="shared" ca="1" si="0"/>
        <v>156.12666999999999</v>
      </c>
      <c r="W2">
        <f ca="1">总!E2</f>
        <v>156.12666999999999</v>
      </c>
      <c r="Y2">
        <f ca="1">(L2-$W2)/$W2</f>
        <v>0</v>
      </c>
      <c r="Z2">
        <f t="shared" ref="Z2:AH13" ca="1" si="1">(M2-$W2)/$W2</f>
        <v>0</v>
      </c>
      <c r="AA2">
        <f t="shared" ca="1" si="1"/>
        <v>0</v>
      </c>
      <c r="AB2">
        <f t="shared" ca="1" si="1"/>
        <v>0</v>
      </c>
      <c r="AC2">
        <f t="shared" ca="1" si="1"/>
        <v>0</v>
      </c>
      <c r="AD2">
        <f t="shared" ca="1" si="1"/>
        <v>0</v>
      </c>
      <c r="AE2">
        <f t="shared" ca="1" si="1"/>
        <v>0</v>
      </c>
      <c r="AF2">
        <f t="shared" ca="1" si="1"/>
        <v>0</v>
      </c>
      <c r="AG2">
        <f t="shared" ca="1" si="1"/>
        <v>0</v>
      </c>
      <c r="AH2">
        <f t="shared" ca="1" si="1"/>
        <v>0</v>
      </c>
      <c r="AJ2">
        <f ca="1">SUM(Y2:AH2)</f>
        <v>0</v>
      </c>
      <c r="AK2" s="9"/>
    </row>
    <row r="3" spans="1:37" x14ac:dyDescent="0.2">
      <c r="A3" t="s">
        <v>108</v>
      </c>
      <c r="B3">
        <v>30</v>
      </c>
      <c r="C3">
        <v>1</v>
      </c>
      <c r="D3">
        <v>156.12666999999999</v>
      </c>
      <c r="E3">
        <v>2.6979899999999999</v>
      </c>
      <c r="F3">
        <v>292</v>
      </c>
      <c r="H3" t="s">
        <v>108</v>
      </c>
      <c r="I3">
        <v>50</v>
      </c>
      <c r="J3">
        <v>1</v>
      </c>
      <c r="L3">
        <f t="shared" ref="L3:U13" ca="1" si="2">INDIRECT("D"&amp;1+(ROW(D2)-1)*10+COLUMN(A2)-1)</f>
        <v>182.20334</v>
      </c>
      <c r="M3">
        <f t="shared" ca="1" si="0"/>
        <v>181.74332999999999</v>
      </c>
      <c r="N3">
        <f t="shared" ca="1" si="0"/>
        <v>179.95332999999999</v>
      </c>
      <c r="O3">
        <f t="shared" ca="1" si="0"/>
        <v>179.93772999999999</v>
      </c>
      <c r="P3">
        <f t="shared" ca="1" si="0"/>
        <v>180.62098</v>
      </c>
      <c r="Q3">
        <f t="shared" ca="1" si="0"/>
        <v>181.40834000000001</v>
      </c>
      <c r="R3">
        <f t="shared" ca="1" si="0"/>
        <v>182.34583000000001</v>
      </c>
      <c r="S3">
        <f t="shared" ca="1" si="0"/>
        <v>181.40834000000001</v>
      </c>
      <c r="T3">
        <f t="shared" ca="1" si="0"/>
        <v>179.93772999999999</v>
      </c>
      <c r="U3">
        <f t="shared" ca="1" si="0"/>
        <v>182.34583000000001</v>
      </c>
      <c r="W3">
        <f ca="1">总!E3</f>
        <v>179.67332999999999</v>
      </c>
      <c r="Y3">
        <f t="shared" ref="Y3:Y13" ca="1" si="3">(L3-$W3)/$W3</f>
        <v>1.4081166080686568E-2</v>
      </c>
      <c r="Z3">
        <f t="shared" ca="1" si="1"/>
        <v>1.1520908528828365E-2</v>
      </c>
      <c r="AA3">
        <f t="shared" ca="1" si="1"/>
        <v>1.5583837623536067E-3</v>
      </c>
      <c r="AB3">
        <f t="shared" ca="1" si="1"/>
        <v>1.4715595241652998E-3</v>
      </c>
      <c r="AC3">
        <f t="shared" ca="1" si="1"/>
        <v>5.274294187122875E-3</v>
      </c>
      <c r="AD3">
        <f t="shared" ca="1" si="1"/>
        <v>9.6564693268612369E-3</v>
      </c>
      <c r="AE3">
        <f t="shared" ca="1" si="1"/>
        <v>1.4874216446035779E-2</v>
      </c>
      <c r="AF3">
        <f t="shared" ca="1" si="1"/>
        <v>9.6564693268612369E-3</v>
      </c>
      <c r="AG3">
        <f t="shared" ca="1" si="1"/>
        <v>1.4715595241652998E-3</v>
      </c>
      <c r="AH3">
        <f t="shared" ca="1" si="1"/>
        <v>1.4874216446035779E-2</v>
      </c>
      <c r="AJ3">
        <f t="shared" ref="AJ3:AJ13" ca="1" si="4">SUM(Y3:AH3)</f>
        <v>8.4439243153116045E-2</v>
      </c>
      <c r="AK3" s="9"/>
    </row>
    <row r="4" spans="1:37" x14ac:dyDescent="0.2">
      <c r="A4" t="s">
        <v>108</v>
      </c>
      <c r="B4">
        <v>30</v>
      </c>
      <c r="C4">
        <v>1</v>
      </c>
      <c r="D4">
        <v>156.12666999999999</v>
      </c>
      <c r="E4">
        <v>2.69861</v>
      </c>
      <c r="F4">
        <v>291</v>
      </c>
      <c r="H4" t="s">
        <v>108</v>
      </c>
      <c r="I4">
        <v>100</v>
      </c>
      <c r="J4">
        <v>1</v>
      </c>
      <c r="L4">
        <f t="shared" ca="1" si="2"/>
        <v>245.82919999999999</v>
      </c>
      <c r="M4">
        <f t="shared" ca="1" si="2"/>
        <v>246.43340000000001</v>
      </c>
      <c r="N4">
        <f t="shared" ca="1" si="2"/>
        <v>243.67556999999999</v>
      </c>
      <c r="O4">
        <f t="shared" ca="1" si="2"/>
        <v>246.42541</v>
      </c>
      <c r="P4">
        <f t="shared" ca="1" si="2"/>
        <v>244.70484999999999</v>
      </c>
      <c r="Q4">
        <f t="shared" ca="1" si="2"/>
        <v>245.7448</v>
      </c>
      <c r="R4">
        <f t="shared" ca="1" si="2"/>
        <v>244.87307999999999</v>
      </c>
      <c r="S4">
        <f t="shared" ca="1" si="2"/>
        <v>244.34312</v>
      </c>
      <c r="T4">
        <f t="shared" ca="1" si="2"/>
        <v>246.73621</v>
      </c>
      <c r="U4">
        <f t="shared" ca="1" si="2"/>
        <v>246.51840000000001</v>
      </c>
      <c r="W4">
        <f ca="1">总!E4</f>
        <v>239.59333000000001</v>
      </c>
      <c r="Y4">
        <f t="shared" ca="1" si="3"/>
        <v>2.602689315265987E-2</v>
      </c>
      <c r="Z4">
        <f t="shared" ca="1" si="1"/>
        <v>2.8548666192001242E-2</v>
      </c>
      <c r="AA4">
        <f t="shared" ca="1" si="1"/>
        <v>1.7038203859848621E-2</v>
      </c>
      <c r="AB4">
        <f t="shared" ca="1" si="1"/>
        <v>2.8515318018243623E-2</v>
      </c>
      <c r="AC4">
        <f t="shared" ca="1" si="1"/>
        <v>2.1334149827960506E-2</v>
      </c>
      <c r="AD4">
        <f t="shared" ca="1" si="1"/>
        <v>2.5674629590064085E-2</v>
      </c>
      <c r="AE4">
        <f t="shared" ca="1" si="1"/>
        <v>2.2036297921982962E-2</v>
      </c>
      <c r="AF4">
        <f t="shared" ca="1" si="1"/>
        <v>1.9824383258081474E-2</v>
      </c>
      <c r="AG4">
        <f t="shared" ca="1" si="1"/>
        <v>2.9812516066286113E-2</v>
      </c>
      <c r="AH4">
        <f t="shared" ca="1" si="1"/>
        <v>2.89034339979331E-2</v>
      </c>
      <c r="AJ4">
        <f t="shared" ca="1" si="4"/>
        <v>0.24771449188506162</v>
      </c>
      <c r="AK4" s="9"/>
    </row>
    <row r="5" spans="1:37" x14ac:dyDescent="0.2">
      <c r="A5" t="s">
        <v>108</v>
      </c>
      <c r="B5">
        <v>30</v>
      </c>
      <c r="C5">
        <v>1</v>
      </c>
      <c r="D5">
        <v>156.12666999999999</v>
      </c>
      <c r="E5">
        <v>2.6852399999999998</v>
      </c>
      <c r="F5">
        <v>289</v>
      </c>
      <c r="H5" t="s">
        <v>36</v>
      </c>
      <c r="I5">
        <v>24</v>
      </c>
      <c r="J5">
        <v>1</v>
      </c>
      <c r="L5">
        <f t="shared" ca="1" si="2"/>
        <v>2320.9075499999999</v>
      </c>
      <c r="M5">
        <f t="shared" ca="1" si="0"/>
        <v>2320.9075499999999</v>
      </c>
      <c r="N5">
        <f t="shared" ca="1" si="0"/>
        <v>2320.9075499999999</v>
      </c>
      <c r="O5">
        <f t="shared" ca="1" si="0"/>
        <v>2320.9075499999999</v>
      </c>
      <c r="P5">
        <f t="shared" ca="1" si="0"/>
        <v>2320.9075499999999</v>
      </c>
      <c r="Q5">
        <f t="shared" ca="1" si="0"/>
        <v>2320.9075499999999</v>
      </c>
      <c r="R5">
        <f t="shared" ca="1" si="0"/>
        <v>2320.9075499999999</v>
      </c>
      <c r="S5">
        <f t="shared" ca="1" si="0"/>
        <v>2320.9075499999999</v>
      </c>
      <c r="T5">
        <f t="shared" ca="1" si="0"/>
        <v>2320.9075499999999</v>
      </c>
      <c r="U5">
        <f t="shared" ca="1" si="0"/>
        <v>2320.9075499999999</v>
      </c>
      <c r="W5">
        <f ca="1">总!E5</f>
        <v>2320.9075499999999</v>
      </c>
      <c r="Y5">
        <f t="shared" ca="1" si="3"/>
        <v>0</v>
      </c>
      <c r="Z5">
        <f t="shared" ca="1" si="1"/>
        <v>0</v>
      </c>
      <c r="AA5">
        <f t="shared" ca="1" si="1"/>
        <v>0</v>
      </c>
      <c r="AB5">
        <f t="shared" ca="1" si="1"/>
        <v>0</v>
      </c>
      <c r="AC5">
        <f t="shared" ca="1" si="1"/>
        <v>0</v>
      </c>
      <c r="AD5">
        <f t="shared" ca="1" si="1"/>
        <v>0</v>
      </c>
      <c r="AE5">
        <f t="shared" ca="1" si="1"/>
        <v>0</v>
      </c>
      <c r="AF5">
        <f t="shared" ca="1" si="1"/>
        <v>0</v>
      </c>
      <c r="AG5">
        <f t="shared" ca="1" si="1"/>
        <v>0</v>
      </c>
      <c r="AH5">
        <f t="shared" ca="1" si="1"/>
        <v>0</v>
      </c>
      <c r="AJ5">
        <f t="shared" ca="1" si="4"/>
        <v>0</v>
      </c>
      <c r="AK5" s="9"/>
    </row>
    <row r="6" spans="1:37" x14ac:dyDescent="0.2">
      <c r="A6" t="s">
        <v>108</v>
      </c>
      <c r="B6">
        <v>30</v>
      </c>
      <c r="C6">
        <v>1</v>
      </c>
      <c r="D6">
        <v>156.12666999999999</v>
      </c>
      <c r="E6">
        <v>2.6948500000000002</v>
      </c>
      <c r="F6">
        <v>294</v>
      </c>
      <c r="H6" t="s">
        <v>36</v>
      </c>
      <c r="I6">
        <v>47</v>
      </c>
      <c r="J6">
        <v>1</v>
      </c>
      <c r="L6">
        <f t="shared" ca="1" si="2"/>
        <v>4321.0236500000001</v>
      </c>
      <c r="M6">
        <f t="shared" ca="1" si="0"/>
        <v>4329.4256800000003</v>
      </c>
      <c r="N6">
        <f t="shared" ca="1" si="0"/>
        <v>4321.0236500000001</v>
      </c>
      <c r="O6">
        <f t="shared" ca="1" si="0"/>
        <v>4321.0236500000001</v>
      </c>
      <c r="P6">
        <f t="shared" ca="1" si="0"/>
        <v>4321.0236500000001</v>
      </c>
      <c r="Q6">
        <f t="shared" ca="1" si="0"/>
        <v>4321.0236500000001</v>
      </c>
      <c r="R6">
        <f t="shared" ca="1" si="0"/>
        <v>4321.0236500000001</v>
      </c>
      <c r="S6">
        <f t="shared" ca="1" si="0"/>
        <v>4329.4256800000003</v>
      </c>
      <c r="T6">
        <f t="shared" ca="1" si="0"/>
        <v>4321.0236500000001</v>
      </c>
      <c r="U6">
        <f t="shared" ca="1" si="0"/>
        <v>4321.0236500000001</v>
      </c>
      <c r="W6">
        <f ca="1">总!E6</f>
        <v>4313.60977</v>
      </c>
      <c r="Y6">
        <f t="shared" ca="1" si="3"/>
        <v>1.71871828823312E-3</v>
      </c>
      <c r="Z6">
        <f t="shared" ca="1" si="1"/>
        <v>3.6665138580674762E-3</v>
      </c>
      <c r="AA6">
        <f t="shared" ca="1" si="1"/>
        <v>1.71871828823312E-3</v>
      </c>
      <c r="AB6">
        <f t="shared" ca="1" si="1"/>
        <v>1.71871828823312E-3</v>
      </c>
      <c r="AC6">
        <f t="shared" ca="1" si="1"/>
        <v>1.71871828823312E-3</v>
      </c>
      <c r="AD6">
        <f t="shared" ca="1" si="1"/>
        <v>1.71871828823312E-3</v>
      </c>
      <c r="AE6">
        <f t="shared" ca="1" si="1"/>
        <v>1.71871828823312E-3</v>
      </c>
      <c r="AF6">
        <f t="shared" ca="1" si="1"/>
        <v>3.6665138580674762E-3</v>
      </c>
      <c r="AG6">
        <f t="shared" ca="1" si="1"/>
        <v>1.71871828823312E-3</v>
      </c>
      <c r="AH6">
        <f t="shared" ca="1" si="1"/>
        <v>1.71871828823312E-3</v>
      </c>
      <c r="AJ6">
        <f t="shared" ca="1" si="4"/>
        <v>2.1082774021999914E-2</v>
      </c>
      <c r="AK6" s="9"/>
    </row>
    <row r="7" spans="1:37" x14ac:dyDescent="0.2">
      <c r="A7" t="s">
        <v>108</v>
      </c>
      <c r="B7">
        <v>30</v>
      </c>
      <c r="C7">
        <v>1</v>
      </c>
      <c r="D7">
        <v>156.12666999999999</v>
      </c>
      <c r="E7">
        <v>2.69529</v>
      </c>
      <c r="F7">
        <v>292</v>
      </c>
      <c r="H7" t="s">
        <v>36</v>
      </c>
      <c r="I7">
        <v>100</v>
      </c>
      <c r="J7">
        <v>1</v>
      </c>
      <c r="L7">
        <f t="shared" ca="1" si="2"/>
        <v>35669.694770000002</v>
      </c>
      <c r="M7">
        <f t="shared" ca="1" si="2"/>
        <v>35598.211190000002</v>
      </c>
      <c r="N7">
        <f t="shared" ca="1" si="2"/>
        <v>35669.694770000002</v>
      </c>
      <c r="O7">
        <f t="shared" ca="1" si="2"/>
        <v>35669.694770000002</v>
      </c>
      <c r="P7">
        <f t="shared" ca="1" si="2"/>
        <v>35669.694770000002</v>
      </c>
      <c r="Q7">
        <f t="shared" ca="1" si="2"/>
        <v>35669.694770000002</v>
      </c>
      <c r="R7">
        <f t="shared" ca="1" si="2"/>
        <v>35669.694770000002</v>
      </c>
      <c r="S7">
        <f t="shared" ca="1" si="2"/>
        <v>35669.694770000002</v>
      </c>
      <c r="T7">
        <f t="shared" ca="1" si="2"/>
        <v>35669.694770000002</v>
      </c>
      <c r="U7">
        <f t="shared" ca="1" si="2"/>
        <v>35669.694770000002</v>
      </c>
      <c r="W7">
        <f ca="1">总!E7</f>
        <v>35334.484790000002</v>
      </c>
      <c r="Y7">
        <f t="shared" ca="1" si="3"/>
        <v>9.4867657471792901E-3</v>
      </c>
      <c r="Z7">
        <f t="shared" ca="1" si="1"/>
        <v>7.4637114865938742E-3</v>
      </c>
      <c r="AA7">
        <f t="shared" ca="1" si="1"/>
        <v>9.4867657471792901E-3</v>
      </c>
      <c r="AB7">
        <f t="shared" ca="1" si="1"/>
        <v>9.4867657471792901E-3</v>
      </c>
      <c r="AC7">
        <f t="shared" ca="1" si="1"/>
        <v>9.4867657471792901E-3</v>
      </c>
      <c r="AD7">
        <f t="shared" ca="1" si="1"/>
        <v>9.4867657471792901E-3</v>
      </c>
      <c r="AE7">
        <f t="shared" ca="1" si="1"/>
        <v>9.4867657471792901E-3</v>
      </c>
      <c r="AF7">
        <f t="shared" ca="1" si="1"/>
        <v>9.4867657471792901E-3</v>
      </c>
      <c r="AG7">
        <f t="shared" ca="1" si="1"/>
        <v>9.4867657471792901E-3</v>
      </c>
      <c r="AH7">
        <f t="shared" ca="1" si="1"/>
        <v>9.4867657471792901E-3</v>
      </c>
      <c r="AJ7">
        <f t="shared" ca="1" si="4"/>
        <v>9.284460321120748E-2</v>
      </c>
      <c r="AK7" s="9"/>
    </row>
    <row r="8" spans="1:37" x14ac:dyDescent="0.2">
      <c r="A8" t="s">
        <v>108</v>
      </c>
      <c r="B8">
        <v>30</v>
      </c>
      <c r="C8">
        <v>1</v>
      </c>
      <c r="D8">
        <v>156.12666999999999</v>
      </c>
      <c r="E8">
        <v>2.7003699999999999</v>
      </c>
      <c r="F8">
        <v>290</v>
      </c>
      <c r="H8" t="s">
        <v>1</v>
      </c>
      <c r="I8">
        <v>30</v>
      </c>
      <c r="J8">
        <v>1</v>
      </c>
      <c r="L8">
        <f t="shared" ca="1" si="2"/>
        <v>660.62148999999999</v>
      </c>
      <c r="M8">
        <f t="shared" ca="1" si="0"/>
        <v>664.53556000000003</v>
      </c>
      <c r="N8">
        <f t="shared" ca="1" si="0"/>
        <v>660.62148999999999</v>
      </c>
      <c r="O8">
        <f t="shared" ca="1" si="0"/>
        <v>660.62148999999999</v>
      </c>
      <c r="P8">
        <f t="shared" ref="P8:U10" ca="1" si="5">INDIRECT("D"&amp;1+(ROW(H7)-1)*10+COLUMN(E7)-1)</f>
        <v>660.62148999999999</v>
      </c>
      <c r="Q8">
        <f t="shared" ca="1" si="5"/>
        <v>659.84542999999996</v>
      </c>
      <c r="R8">
        <f t="shared" ca="1" si="5"/>
        <v>660.62148999999999</v>
      </c>
      <c r="S8">
        <f t="shared" ca="1" si="5"/>
        <v>660.62148999999999</v>
      </c>
      <c r="T8">
        <f t="shared" ca="1" si="5"/>
        <v>660.62148999999999</v>
      </c>
      <c r="U8">
        <f t="shared" ca="1" si="5"/>
        <v>660.62148999999999</v>
      </c>
      <c r="W8">
        <f ca="1">总!E8</f>
        <v>659.84542999999996</v>
      </c>
      <c r="Y8">
        <f t="shared" ca="1" si="3"/>
        <v>1.1761239295088087E-3</v>
      </c>
      <c r="Z8">
        <f t="shared" ca="1" si="1"/>
        <v>7.1079222296046938E-3</v>
      </c>
      <c r="AA8">
        <f t="shared" ca="1" si="1"/>
        <v>1.1761239295088087E-3</v>
      </c>
      <c r="AB8">
        <f t="shared" ca="1" si="1"/>
        <v>1.1761239295088087E-3</v>
      </c>
      <c r="AC8">
        <f t="shared" ca="1" si="1"/>
        <v>1.1761239295088087E-3</v>
      </c>
      <c r="AD8">
        <f t="shared" ca="1" si="1"/>
        <v>0</v>
      </c>
      <c r="AE8">
        <f t="shared" ca="1" si="1"/>
        <v>1.1761239295088087E-3</v>
      </c>
      <c r="AF8">
        <f t="shared" ca="1" si="1"/>
        <v>1.1761239295088087E-3</v>
      </c>
      <c r="AG8">
        <f t="shared" ca="1" si="1"/>
        <v>1.1761239295088087E-3</v>
      </c>
      <c r="AH8">
        <f t="shared" ca="1" si="1"/>
        <v>1.1761239295088087E-3</v>
      </c>
      <c r="AJ8">
        <f t="shared" ca="1" si="4"/>
        <v>1.6516913665675158E-2</v>
      </c>
      <c r="AK8" s="9"/>
    </row>
    <row r="9" spans="1:37" x14ac:dyDescent="0.2">
      <c r="A9" t="s">
        <v>108</v>
      </c>
      <c r="B9">
        <v>30</v>
      </c>
      <c r="C9">
        <v>1</v>
      </c>
      <c r="D9">
        <v>156.12666999999999</v>
      </c>
      <c r="E9">
        <v>2.6992400000000001</v>
      </c>
      <c r="F9">
        <v>294</v>
      </c>
      <c r="H9" t="s">
        <v>1</v>
      </c>
      <c r="I9">
        <v>50</v>
      </c>
      <c r="J9">
        <v>1</v>
      </c>
      <c r="L9">
        <f t="shared" ca="1" si="2"/>
        <v>1027.0157400000001</v>
      </c>
      <c r="M9">
        <f t="shared" ca="1" si="0"/>
        <v>1027.0157400000001</v>
      </c>
      <c r="N9">
        <f t="shared" ca="1" si="0"/>
        <v>1027.0157400000001</v>
      </c>
      <c r="O9">
        <f t="shared" ca="1" si="0"/>
        <v>1027.0157400000001</v>
      </c>
      <c r="P9">
        <f t="shared" ca="1" si="5"/>
        <v>1027.0157400000001</v>
      </c>
      <c r="Q9">
        <f t="shared" ca="1" si="5"/>
        <v>1027.0157400000001</v>
      </c>
      <c r="R9">
        <f t="shared" ca="1" si="5"/>
        <v>1027.0157400000001</v>
      </c>
      <c r="S9">
        <f t="shared" ca="1" si="5"/>
        <v>1027.0157400000001</v>
      </c>
      <c r="T9">
        <f t="shared" ca="1" si="5"/>
        <v>1027.0157400000001</v>
      </c>
      <c r="U9">
        <f t="shared" ca="1" si="5"/>
        <v>1027.0157400000001</v>
      </c>
      <c r="W9">
        <f ca="1">总!E9</f>
        <v>1003.58074</v>
      </c>
      <c r="Y9">
        <f t="shared" ca="1" si="3"/>
        <v>2.3351384762525493E-2</v>
      </c>
      <c r="Z9">
        <f t="shared" ca="1" si="1"/>
        <v>2.3351384762525493E-2</v>
      </c>
      <c r="AA9">
        <f t="shared" ca="1" si="1"/>
        <v>2.3351384762525493E-2</v>
      </c>
      <c r="AB9">
        <f t="shared" ca="1" si="1"/>
        <v>2.3351384762525493E-2</v>
      </c>
      <c r="AC9">
        <f t="shared" ca="1" si="1"/>
        <v>2.3351384762525493E-2</v>
      </c>
      <c r="AD9">
        <f t="shared" ca="1" si="1"/>
        <v>2.3351384762525493E-2</v>
      </c>
      <c r="AE9">
        <f t="shared" ca="1" si="1"/>
        <v>2.3351384762525493E-2</v>
      </c>
      <c r="AF9">
        <f t="shared" ca="1" si="1"/>
        <v>2.3351384762525493E-2</v>
      </c>
      <c r="AG9">
        <f t="shared" ca="1" si="1"/>
        <v>2.3351384762525493E-2</v>
      </c>
      <c r="AH9">
        <f t="shared" ca="1" si="1"/>
        <v>2.3351384762525493E-2</v>
      </c>
      <c r="AJ9">
        <f t="shared" ca="1" si="4"/>
        <v>0.23351384762525493</v>
      </c>
      <c r="AK9" s="9"/>
    </row>
    <row r="10" spans="1:37" x14ac:dyDescent="0.2">
      <c r="A10" t="s">
        <v>108</v>
      </c>
      <c r="B10">
        <v>30</v>
      </c>
      <c r="C10">
        <v>1</v>
      </c>
      <c r="D10">
        <v>156.12666999999999</v>
      </c>
      <c r="E10">
        <v>2.69916</v>
      </c>
      <c r="F10">
        <v>292</v>
      </c>
      <c r="H10" t="s">
        <v>1</v>
      </c>
      <c r="I10">
        <v>100</v>
      </c>
      <c r="J10">
        <v>1</v>
      </c>
      <c r="L10">
        <f t="shared" ca="1" si="2"/>
        <v>1773.74434</v>
      </c>
      <c r="M10">
        <f t="shared" ca="1" si="2"/>
        <v>1774.48</v>
      </c>
      <c r="N10">
        <f t="shared" ca="1" si="2"/>
        <v>1760.84782</v>
      </c>
      <c r="O10">
        <f t="shared" ca="1" si="2"/>
        <v>1772.1861699999999</v>
      </c>
      <c r="P10">
        <f t="shared" ca="1" si="5"/>
        <v>1774.48</v>
      </c>
      <c r="Q10">
        <f t="shared" ca="1" si="5"/>
        <v>1774.48</v>
      </c>
      <c r="R10">
        <f t="shared" ca="1" si="5"/>
        <v>1770.83</v>
      </c>
      <c r="S10">
        <f t="shared" ca="1" si="5"/>
        <v>1764.8472400000001</v>
      </c>
      <c r="T10">
        <f t="shared" ca="1" si="5"/>
        <v>1770.1361400000001</v>
      </c>
      <c r="U10">
        <f t="shared" ca="1" si="5"/>
        <v>1770.49945</v>
      </c>
      <c r="W10">
        <f ca="1">总!E10</f>
        <v>1755.1166700000001</v>
      </c>
      <c r="Y10">
        <f t="shared" ca="1" si="3"/>
        <v>1.0613351418968547E-2</v>
      </c>
      <c r="Z10">
        <f t="shared" ca="1" si="1"/>
        <v>1.1032503041521396E-2</v>
      </c>
      <c r="AA10">
        <f t="shared" ca="1" si="1"/>
        <v>3.26539545658799E-3</v>
      </c>
      <c r="AB10">
        <f t="shared" ca="1" si="1"/>
        <v>9.7255642839970489E-3</v>
      </c>
      <c r="AC10">
        <f t="shared" ca="1" si="1"/>
        <v>1.1032503041521396E-2</v>
      </c>
      <c r="AD10">
        <f t="shared" ca="1" si="1"/>
        <v>1.1032503041521396E-2</v>
      </c>
      <c r="AE10">
        <f t="shared" ca="1" si="1"/>
        <v>8.9528692129622438E-3</v>
      </c>
      <c r="AF10">
        <f t="shared" ca="1" si="1"/>
        <v>5.5441157652499212E-3</v>
      </c>
      <c r="AG10">
        <f t="shared" ca="1" si="1"/>
        <v>8.5575336709667032E-3</v>
      </c>
      <c r="AH10">
        <f t="shared" ca="1" si="1"/>
        <v>8.7645341548718298E-3</v>
      </c>
      <c r="AJ10">
        <f t="shared" ca="1" si="4"/>
        <v>8.8520873088168472E-2</v>
      </c>
      <c r="AK10" s="9"/>
    </row>
    <row r="11" spans="1:37" x14ac:dyDescent="0.2">
      <c r="A11" t="s">
        <v>108</v>
      </c>
      <c r="B11">
        <v>50</v>
      </c>
      <c r="C11">
        <v>1</v>
      </c>
      <c r="D11">
        <v>182.20334</v>
      </c>
      <c r="E11">
        <v>7.37974</v>
      </c>
      <c r="F11">
        <v>270</v>
      </c>
      <c r="H11" t="s">
        <v>0</v>
      </c>
      <c r="I11">
        <v>25</v>
      </c>
      <c r="J11">
        <v>1</v>
      </c>
      <c r="L11">
        <f t="shared" ca="1" si="2"/>
        <v>28.65213</v>
      </c>
      <c r="M11">
        <f t="shared" ca="1" si="0"/>
        <v>28.65213</v>
      </c>
      <c r="N11">
        <f t="shared" ca="1" si="0"/>
        <v>28.65213</v>
      </c>
      <c r="O11">
        <f t="shared" ca="1" si="0"/>
        <v>28.65213</v>
      </c>
      <c r="P11">
        <f t="shared" ca="1" si="0"/>
        <v>28.669799999999999</v>
      </c>
      <c r="Q11">
        <f t="shared" ca="1" si="0"/>
        <v>28.65213</v>
      </c>
      <c r="R11">
        <f t="shared" ca="1" si="0"/>
        <v>28.65213</v>
      </c>
      <c r="S11">
        <f t="shared" ca="1" si="0"/>
        <v>28.65213</v>
      </c>
      <c r="T11">
        <f t="shared" ca="1" si="0"/>
        <v>28.65213</v>
      </c>
      <c r="U11">
        <f t="shared" ca="1" si="0"/>
        <v>28.669799999999999</v>
      </c>
      <c r="W11">
        <f ca="1">总!E11</f>
        <v>28.65213</v>
      </c>
      <c r="Y11">
        <f t="shared" ca="1" si="3"/>
        <v>0</v>
      </c>
      <c r="Z11">
        <f t="shared" ca="1" si="1"/>
        <v>0</v>
      </c>
      <c r="AA11">
        <f t="shared" ca="1" si="1"/>
        <v>0</v>
      </c>
      <c r="AB11">
        <f t="shared" ca="1" si="1"/>
        <v>0</v>
      </c>
      <c r="AC11">
        <f t="shared" ca="1" si="1"/>
        <v>6.1670807720050705E-4</v>
      </c>
      <c r="AD11">
        <f t="shared" ca="1" si="1"/>
        <v>0</v>
      </c>
      <c r="AE11">
        <f t="shared" ca="1" si="1"/>
        <v>0</v>
      </c>
      <c r="AF11">
        <f t="shared" ca="1" si="1"/>
        <v>0</v>
      </c>
      <c r="AG11">
        <f t="shared" ca="1" si="1"/>
        <v>0</v>
      </c>
      <c r="AH11">
        <f t="shared" ca="1" si="1"/>
        <v>6.1670807720050705E-4</v>
      </c>
      <c r="AJ11">
        <f t="shared" ca="1" si="4"/>
        <v>1.2334161544010141E-3</v>
      </c>
      <c r="AK11" s="9"/>
    </row>
    <row r="12" spans="1:37" x14ac:dyDescent="0.2">
      <c r="A12" t="s">
        <v>108</v>
      </c>
      <c r="B12">
        <v>50</v>
      </c>
      <c r="C12">
        <v>1</v>
      </c>
      <c r="D12">
        <v>181.74332999999999</v>
      </c>
      <c r="E12">
        <v>7.4047299999999998</v>
      </c>
      <c r="F12">
        <v>271</v>
      </c>
      <c r="H12" t="s">
        <v>0</v>
      </c>
      <c r="I12">
        <v>50</v>
      </c>
      <c r="J12">
        <v>1</v>
      </c>
      <c r="L12">
        <f t="shared" ca="1" si="2"/>
        <v>57.917070000000002</v>
      </c>
      <c r="M12">
        <f t="shared" ca="1" si="0"/>
        <v>57.917070000000002</v>
      </c>
      <c r="N12">
        <f t="shared" ca="1" si="0"/>
        <v>57.917070000000002</v>
      </c>
      <c r="O12">
        <f t="shared" ca="1" si="0"/>
        <v>57.917070000000002</v>
      </c>
      <c r="P12">
        <f t="shared" ca="1" si="0"/>
        <v>57.917070000000002</v>
      </c>
      <c r="Q12">
        <f t="shared" ca="1" si="0"/>
        <v>57.917070000000002</v>
      </c>
      <c r="R12">
        <f t="shared" ca="1" si="0"/>
        <v>57.917070000000002</v>
      </c>
      <c r="S12">
        <f t="shared" ca="1" si="0"/>
        <v>57.917070000000002</v>
      </c>
      <c r="T12">
        <f t="shared" ca="1" si="0"/>
        <v>57.917070000000002</v>
      </c>
      <c r="U12">
        <f t="shared" ca="1" si="0"/>
        <v>57.917070000000002</v>
      </c>
      <c r="W12">
        <f ca="1">总!E12</f>
        <v>57.917070000000002</v>
      </c>
      <c r="Y12">
        <f t="shared" ca="1" si="3"/>
        <v>0</v>
      </c>
      <c r="Z12">
        <f t="shared" ca="1" si="1"/>
        <v>0</v>
      </c>
      <c r="AA12">
        <f t="shared" ca="1" si="1"/>
        <v>0</v>
      </c>
      <c r="AB12">
        <f t="shared" ca="1" si="1"/>
        <v>0</v>
      </c>
      <c r="AC12">
        <f t="shared" ca="1" si="1"/>
        <v>0</v>
      </c>
      <c r="AD12">
        <f t="shared" ca="1" si="1"/>
        <v>0</v>
      </c>
      <c r="AE12">
        <f t="shared" ca="1" si="1"/>
        <v>0</v>
      </c>
      <c r="AF12">
        <f t="shared" ca="1" si="1"/>
        <v>0</v>
      </c>
      <c r="AG12">
        <f t="shared" ca="1" si="1"/>
        <v>0</v>
      </c>
      <c r="AH12">
        <f t="shared" ca="1" si="1"/>
        <v>0</v>
      </c>
      <c r="AJ12">
        <f t="shared" ca="1" si="4"/>
        <v>0</v>
      </c>
      <c r="AK12" s="9"/>
    </row>
    <row r="13" spans="1:37" x14ac:dyDescent="0.2">
      <c r="A13" t="s">
        <v>108</v>
      </c>
      <c r="B13">
        <v>50</v>
      </c>
      <c r="C13">
        <v>1</v>
      </c>
      <c r="D13">
        <v>179.95332999999999</v>
      </c>
      <c r="E13">
        <v>7.3805100000000001</v>
      </c>
      <c r="F13">
        <v>270</v>
      </c>
      <c r="H13" t="s">
        <v>0</v>
      </c>
      <c r="I13">
        <v>100</v>
      </c>
      <c r="J13">
        <v>1</v>
      </c>
      <c r="L13">
        <f t="shared" ca="1" si="2"/>
        <v>104.29025</v>
      </c>
      <c r="M13">
        <f t="shared" ca="1" si="2"/>
        <v>104.33025000000001</v>
      </c>
      <c r="N13">
        <f t="shared" ca="1" si="2"/>
        <v>104.25761</v>
      </c>
      <c r="O13">
        <f t="shared" ca="1" si="2"/>
        <v>104.25691999999999</v>
      </c>
      <c r="P13">
        <f t="shared" ca="1" si="2"/>
        <v>104.33359</v>
      </c>
      <c r="Q13">
        <f t="shared" ca="1" si="2"/>
        <v>104.20761</v>
      </c>
      <c r="R13">
        <f t="shared" ca="1" si="2"/>
        <v>104.28359</v>
      </c>
      <c r="S13">
        <f t="shared" ca="1" si="2"/>
        <v>104.25359</v>
      </c>
      <c r="T13">
        <f t="shared" ca="1" si="2"/>
        <v>104.27025</v>
      </c>
      <c r="U13">
        <f t="shared" ca="1" si="2"/>
        <v>104.24943</v>
      </c>
      <c r="W13">
        <f ca="1">总!E13</f>
        <v>104.10428</v>
      </c>
      <c r="Y13">
        <f t="shared" ca="1" si="3"/>
        <v>1.7863818855478133E-3</v>
      </c>
      <c r="Z13">
        <f t="shared" ca="1" si="1"/>
        <v>2.1706120055775208E-3</v>
      </c>
      <c r="AA13">
        <f t="shared" ca="1" si="1"/>
        <v>1.472850107603615E-3</v>
      </c>
      <c r="AB13">
        <f t="shared" ca="1" si="1"/>
        <v>1.4662221380330473E-3</v>
      </c>
      <c r="AC13">
        <f t="shared" ca="1" si="1"/>
        <v>2.2026952205999417E-3</v>
      </c>
      <c r="AD13">
        <f t="shared" ca="1" si="1"/>
        <v>9.9256245756658315E-4</v>
      </c>
      <c r="AE13">
        <f t="shared" ca="1" si="1"/>
        <v>1.7224075705629103E-3</v>
      </c>
      <c r="AF13">
        <f t="shared" ca="1" si="1"/>
        <v>1.434234980540664E-3</v>
      </c>
      <c r="AG13">
        <f t="shared" ca="1" si="1"/>
        <v>1.594266825533028E-3</v>
      </c>
      <c r="AH13">
        <f t="shared" ca="1" si="1"/>
        <v>1.3942750480575919E-3</v>
      </c>
      <c r="AJ13">
        <f t="shared" ca="1" si="4"/>
        <v>1.6236508239622714E-2</v>
      </c>
      <c r="AK13" s="9"/>
    </row>
    <row r="14" spans="1:37" x14ac:dyDescent="0.2">
      <c r="A14" t="s">
        <v>108</v>
      </c>
      <c r="B14">
        <v>50</v>
      </c>
      <c r="C14">
        <v>1</v>
      </c>
      <c r="D14">
        <v>179.93772999999999</v>
      </c>
      <c r="E14">
        <v>7.3739400000000002</v>
      </c>
      <c r="F14">
        <v>271</v>
      </c>
      <c r="AK14" s="9"/>
    </row>
    <row r="15" spans="1:37" x14ac:dyDescent="0.2">
      <c r="A15" t="s">
        <v>108</v>
      </c>
      <c r="B15">
        <v>50</v>
      </c>
      <c r="C15">
        <v>1</v>
      </c>
      <c r="D15">
        <v>180.62098</v>
      </c>
      <c r="E15">
        <v>7.3932000000000002</v>
      </c>
      <c r="F15">
        <v>268</v>
      </c>
      <c r="AK15" s="9"/>
    </row>
    <row r="16" spans="1:37" x14ac:dyDescent="0.2">
      <c r="A16" t="s">
        <v>108</v>
      </c>
      <c r="B16">
        <v>50</v>
      </c>
      <c r="C16">
        <v>1</v>
      </c>
      <c r="D16">
        <v>181.40834000000001</v>
      </c>
      <c r="E16">
        <v>7.3579100000000004</v>
      </c>
      <c r="F16">
        <v>272</v>
      </c>
      <c r="AK16" s="9"/>
    </row>
    <row r="17" spans="1:37" x14ac:dyDescent="0.2">
      <c r="A17" t="s">
        <v>108</v>
      </c>
      <c r="B17">
        <v>50</v>
      </c>
      <c r="C17">
        <v>1</v>
      </c>
      <c r="D17">
        <v>182.34583000000001</v>
      </c>
      <c r="E17">
        <v>7.3813000000000004</v>
      </c>
      <c r="F17">
        <v>270</v>
      </c>
      <c r="AK17" s="9"/>
    </row>
    <row r="18" spans="1:37" x14ac:dyDescent="0.2">
      <c r="A18" t="s">
        <v>108</v>
      </c>
      <c r="B18">
        <v>50</v>
      </c>
      <c r="C18">
        <v>1</v>
      </c>
      <c r="D18">
        <v>181.40834000000001</v>
      </c>
      <c r="E18">
        <v>7.3596399999999997</v>
      </c>
      <c r="F18">
        <v>270</v>
      </c>
      <c r="AK18" s="9"/>
    </row>
    <row r="19" spans="1:37" x14ac:dyDescent="0.2">
      <c r="A19" t="s">
        <v>108</v>
      </c>
      <c r="B19">
        <v>50</v>
      </c>
      <c r="C19">
        <v>1</v>
      </c>
      <c r="D19">
        <v>179.93772999999999</v>
      </c>
      <c r="E19">
        <v>7.35968</v>
      </c>
      <c r="F19">
        <v>268</v>
      </c>
      <c r="AK19" s="9"/>
    </row>
    <row r="20" spans="1:37" x14ac:dyDescent="0.2">
      <c r="A20" t="s">
        <v>108</v>
      </c>
      <c r="B20">
        <v>50</v>
      </c>
      <c r="C20">
        <v>1</v>
      </c>
      <c r="D20">
        <v>182.34583000000001</v>
      </c>
      <c r="E20">
        <v>7.3738000000000001</v>
      </c>
      <c r="F20">
        <v>269</v>
      </c>
      <c r="AK20" s="9"/>
    </row>
    <row r="21" spans="1:37" x14ac:dyDescent="0.2">
      <c r="A21" t="s">
        <v>108</v>
      </c>
      <c r="B21">
        <v>100</v>
      </c>
      <c r="C21">
        <v>1</v>
      </c>
      <c r="D21">
        <v>245.82919999999999</v>
      </c>
      <c r="E21">
        <v>21.241540000000001</v>
      </c>
      <c r="F21">
        <v>183</v>
      </c>
      <c r="AK21" s="9"/>
    </row>
    <row r="22" spans="1:37" x14ac:dyDescent="0.2">
      <c r="A22" t="s">
        <v>108</v>
      </c>
      <c r="B22">
        <v>100</v>
      </c>
      <c r="C22">
        <v>1</v>
      </c>
      <c r="D22">
        <v>246.43340000000001</v>
      </c>
      <c r="E22">
        <v>21.19408</v>
      </c>
      <c r="F22">
        <v>184</v>
      </c>
      <c r="AK22" s="9"/>
    </row>
    <row r="23" spans="1:37" x14ac:dyDescent="0.2">
      <c r="A23" t="s">
        <v>108</v>
      </c>
      <c r="B23">
        <v>100</v>
      </c>
      <c r="C23">
        <v>1</v>
      </c>
      <c r="D23">
        <v>243.67556999999999</v>
      </c>
      <c r="E23">
        <v>21.200119999999998</v>
      </c>
      <c r="F23">
        <v>183</v>
      </c>
      <c r="AK23" s="9"/>
    </row>
    <row r="24" spans="1:37" x14ac:dyDescent="0.2">
      <c r="A24" t="s">
        <v>108</v>
      </c>
      <c r="B24">
        <v>100</v>
      </c>
      <c r="C24">
        <v>1</v>
      </c>
      <c r="D24">
        <v>246.42541</v>
      </c>
      <c r="E24">
        <v>21.218170000000001</v>
      </c>
      <c r="F24">
        <v>184</v>
      </c>
      <c r="AK24" s="9"/>
    </row>
    <row r="25" spans="1:37" x14ac:dyDescent="0.2">
      <c r="A25" t="s">
        <v>108</v>
      </c>
      <c r="B25">
        <v>100</v>
      </c>
      <c r="C25">
        <v>1</v>
      </c>
      <c r="D25">
        <v>244.70484999999999</v>
      </c>
      <c r="E25">
        <v>21.22775</v>
      </c>
      <c r="F25">
        <v>185</v>
      </c>
      <c r="AK25" s="9"/>
    </row>
    <row r="26" spans="1:37" x14ac:dyDescent="0.2">
      <c r="A26" t="s">
        <v>108</v>
      </c>
      <c r="B26">
        <v>100</v>
      </c>
      <c r="C26">
        <v>1</v>
      </c>
      <c r="D26">
        <v>245.7448</v>
      </c>
      <c r="E26">
        <v>21.186859999999999</v>
      </c>
      <c r="F26">
        <v>185</v>
      </c>
      <c r="AK26" s="9"/>
    </row>
    <row r="27" spans="1:37" x14ac:dyDescent="0.2">
      <c r="A27" t="s">
        <v>108</v>
      </c>
      <c r="B27">
        <v>100</v>
      </c>
      <c r="C27">
        <v>1</v>
      </c>
      <c r="D27">
        <v>244.87307999999999</v>
      </c>
      <c r="E27">
        <v>21.208670000000001</v>
      </c>
      <c r="F27">
        <v>183</v>
      </c>
      <c r="AK27" s="9"/>
    </row>
    <row r="28" spans="1:37" x14ac:dyDescent="0.2">
      <c r="A28" t="s">
        <v>108</v>
      </c>
      <c r="B28">
        <v>100</v>
      </c>
      <c r="C28">
        <v>1</v>
      </c>
      <c r="D28">
        <v>244.34312</v>
      </c>
      <c r="E28">
        <v>21.211480000000002</v>
      </c>
      <c r="F28">
        <v>182</v>
      </c>
      <c r="AK28" s="9"/>
    </row>
    <row r="29" spans="1:37" x14ac:dyDescent="0.2">
      <c r="A29" t="s">
        <v>108</v>
      </c>
      <c r="B29">
        <v>100</v>
      </c>
      <c r="C29">
        <v>1</v>
      </c>
      <c r="D29">
        <v>246.73621</v>
      </c>
      <c r="E29">
        <v>21.221630000000001</v>
      </c>
      <c r="F29">
        <v>183</v>
      </c>
    </row>
    <row r="30" spans="1:37" x14ac:dyDescent="0.2">
      <c r="A30" t="s">
        <v>108</v>
      </c>
      <c r="B30">
        <v>100</v>
      </c>
      <c r="C30">
        <v>1</v>
      </c>
      <c r="D30">
        <v>246.51840000000001</v>
      </c>
      <c r="E30">
        <v>21.249420000000001</v>
      </c>
      <c r="F30">
        <v>183</v>
      </c>
    </row>
    <row r="31" spans="1:37" x14ac:dyDescent="0.2">
      <c r="A31" t="s">
        <v>36</v>
      </c>
      <c r="B31">
        <v>24</v>
      </c>
      <c r="C31">
        <v>1</v>
      </c>
      <c r="D31">
        <v>2320.9075499999999</v>
      </c>
      <c r="E31">
        <v>2.0365600000000001</v>
      </c>
      <c r="F31">
        <v>381</v>
      </c>
    </row>
    <row r="32" spans="1:37" x14ac:dyDescent="0.2">
      <c r="A32" t="s">
        <v>36</v>
      </c>
      <c r="B32">
        <v>24</v>
      </c>
      <c r="C32">
        <v>1</v>
      </c>
      <c r="D32">
        <v>2320.9075499999999</v>
      </c>
      <c r="E32">
        <v>2.0291100000000002</v>
      </c>
      <c r="F32">
        <v>384</v>
      </c>
    </row>
    <row r="33" spans="1:6" x14ac:dyDescent="0.2">
      <c r="A33" t="s">
        <v>36</v>
      </c>
      <c r="B33">
        <v>24</v>
      </c>
      <c r="C33">
        <v>1</v>
      </c>
      <c r="D33">
        <v>2320.9075499999999</v>
      </c>
      <c r="E33">
        <v>2.0310000000000001</v>
      </c>
      <c r="F33">
        <v>384</v>
      </c>
    </row>
    <row r="34" spans="1:6" x14ac:dyDescent="0.2">
      <c r="A34" t="s">
        <v>36</v>
      </c>
      <c r="B34">
        <v>24</v>
      </c>
      <c r="C34">
        <v>1</v>
      </c>
      <c r="D34">
        <v>2320.9075499999999</v>
      </c>
      <c r="E34">
        <v>2.03722</v>
      </c>
      <c r="F34">
        <v>388</v>
      </c>
    </row>
    <row r="35" spans="1:6" x14ac:dyDescent="0.2">
      <c r="A35" t="s">
        <v>36</v>
      </c>
      <c r="B35">
        <v>24</v>
      </c>
      <c r="C35">
        <v>1</v>
      </c>
      <c r="D35">
        <v>2320.9075499999999</v>
      </c>
      <c r="E35">
        <v>2.0385300000000002</v>
      </c>
      <c r="F35">
        <v>383</v>
      </c>
    </row>
    <row r="36" spans="1:6" x14ac:dyDescent="0.2">
      <c r="A36" t="s">
        <v>36</v>
      </c>
      <c r="B36">
        <v>24</v>
      </c>
      <c r="C36">
        <v>1</v>
      </c>
      <c r="D36">
        <v>2320.9075499999999</v>
      </c>
      <c r="E36">
        <v>2.0399099999999999</v>
      </c>
      <c r="F36">
        <v>380</v>
      </c>
    </row>
    <row r="37" spans="1:6" x14ac:dyDescent="0.2">
      <c r="A37" t="s">
        <v>36</v>
      </c>
      <c r="B37">
        <v>24</v>
      </c>
      <c r="C37">
        <v>1</v>
      </c>
      <c r="D37">
        <v>2320.9075499999999</v>
      </c>
      <c r="E37">
        <v>2.0314700000000001</v>
      </c>
      <c r="F37">
        <v>382</v>
      </c>
    </row>
    <row r="38" spans="1:6" x14ac:dyDescent="0.2">
      <c r="A38" t="s">
        <v>36</v>
      </c>
      <c r="B38">
        <v>24</v>
      </c>
      <c r="C38">
        <v>1</v>
      </c>
      <c r="D38">
        <v>2320.9075499999999</v>
      </c>
      <c r="E38">
        <v>2.0320900000000002</v>
      </c>
      <c r="F38">
        <v>386</v>
      </c>
    </row>
    <row r="39" spans="1:6" x14ac:dyDescent="0.2">
      <c r="A39" t="s">
        <v>36</v>
      </c>
      <c r="B39">
        <v>24</v>
      </c>
      <c r="C39">
        <v>1</v>
      </c>
      <c r="D39">
        <v>2320.9075499999999</v>
      </c>
      <c r="E39">
        <v>2.0351599999999999</v>
      </c>
      <c r="F39">
        <v>386</v>
      </c>
    </row>
    <row r="40" spans="1:6" x14ac:dyDescent="0.2">
      <c r="A40" t="s">
        <v>36</v>
      </c>
      <c r="B40">
        <v>24</v>
      </c>
      <c r="C40">
        <v>1</v>
      </c>
      <c r="D40">
        <v>2320.9075499999999</v>
      </c>
      <c r="E40">
        <v>2.0362800000000001</v>
      </c>
      <c r="F40">
        <v>387</v>
      </c>
    </row>
    <row r="41" spans="1:6" x14ac:dyDescent="0.2">
      <c r="A41" t="s">
        <v>36</v>
      </c>
      <c r="B41">
        <v>47</v>
      </c>
      <c r="C41">
        <v>1</v>
      </c>
      <c r="D41">
        <v>4321.0236500000001</v>
      </c>
      <c r="E41">
        <v>7.2728700000000002</v>
      </c>
      <c r="F41">
        <v>356</v>
      </c>
    </row>
    <row r="42" spans="1:6" x14ac:dyDescent="0.2">
      <c r="A42" t="s">
        <v>36</v>
      </c>
      <c r="B42">
        <v>47</v>
      </c>
      <c r="C42">
        <v>1</v>
      </c>
      <c r="D42">
        <v>4329.4256800000003</v>
      </c>
      <c r="E42">
        <v>7.2993199999999998</v>
      </c>
      <c r="F42">
        <v>352</v>
      </c>
    </row>
    <row r="43" spans="1:6" x14ac:dyDescent="0.2">
      <c r="A43" t="s">
        <v>36</v>
      </c>
      <c r="B43">
        <v>47</v>
      </c>
      <c r="C43">
        <v>1</v>
      </c>
      <c r="D43">
        <v>4321.0236500000001</v>
      </c>
      <c r="E43">
        <v>7.2780500000000004</v>
      </c>
      <c r="F43">
        <v>363</v>
      </c>
    </row>
    <row r="44" spans="1:6" x14ac:dyDescent="0.2">
      <c r="A44" t="s">
        <v>36</v>
      </c>
      <c r="B44">
        <v>47</v>
      </c>
      <c r="C44">
        <v>1</v>
      </c>
      <c r="D44">
        <v>4321.0236500000001</v>
      </c>
      <c r="E44">
        <v>7.2798100000000003</v>
      </c>
      <c r="F44">
        <v>360</v>
      </c>
    </row>
    <row r="45" spans="1:6" x14ac:dyDescent="0.2">
      <c r="A45" t="s">
        <v>36</v>
      </c>
      <c r="B45">
        <v>47</v>
      </c>
      <c r="C45">
        <v>1</v>
      </c>
      <c r="D45">
        <v>4321.0236500000001</v>
      </c>
      <c r="E45">
        <v>7.2959300000000002</v>
      </c>
      <c r="F45">
        <v>359</v>
      </c>
    </row>
    <row r="46" spans="1:6" x14ac:dyDescent="0.2">
      <c r="A46" t="s">
        <v>36</v>
      </c>
      <c r="B46">
        <v>47</v>
      </c>
      <c r="C46">
        <v>1</v>
      </c>
      <c r="D46">
        <v>4321.0236500000001</v>
      </c>
      <c r="E46">
        <v>7.2861799999999999</v>
      </c>
      <c r="F46">
        <v>362</v>
      </c>
    </row>
    <row r="47" spans="1:6" x14ac:dyDescent="0.2">
      <c r="A47" t="s">
        <v>36</v>
      </c>
      <c r="B47">
        <v>47</v>
      </c>
      <c r="C47">
        <v>1</v>
      </c>
      <c r="D47">
        <v>4321.0236500000001</v>
      </c>
      <c r="E47">
        <v>7.3154300000000001</v>
      </c>
      <c r="F47">
        <v>356</v>
      </c>
    </row>
    <row r="48" spans="1:6" x14ac:dyDescent="0.2">
      <c r="A48" t="s">
        <v>36</v>
      </c>
      <c r="B48">
        <v>47</v>
      </c>
      <c r="C48">
        <v>1</v>
      </c>
      <c r="D48">
        <v>4329.4256800000003</v>
      </c>
      <c r="E48">
        <v>7.2904999999999998</v>
      </c>
      <c r="F48">
        <v>360</v>
      </c>
    </row>
    <row r="49" spans="1:6" x14ac:dyDescent="0.2">
      <c r="A49" t="s">
        <v>36</v>
      </c>
      <c r="B49">
        <v>47</v>
      </c>
      <c r="C49">
        <v>1</v>
      </c>
      <c r="D49">
        <v>4321.0236500000001</v>
      </c>
      <c r="E49">
        <v>7.3265200000000004</v>
      </c>
      <c r="F49">
        <v>362</v>
      </c>
    </row>
    <row r="50" spans="1:6" x14ac:dyDescent="0.2">
      <c r="A50" t="s">
        <v>36</v>
      </c>
      <c r="B50">
        <v>47</v>
      </c>
      <c r="C50">
        <v>1</v>
      </c>
      <c r="D50">
        <v>4321.0236500000001</v>
      </c>
      <c r="E50">
        <v>7.2762599999999997</v>
      </c>
      <c r="F50">
        <v>369</v>
      </c>
    </row>
    <row r="51" spans="1:6" x14ac:dyDescent="0.2">
      <c r="A51" t="s">
        <v>36</v>
      </c>
      <c r="B51">
        <v>100</v>
      </c>
      <c r="C51">
        <v>1</v>
      </c>
      <c r="D51">
        <v>35669.694770000002</v>
      </c>
      <c r="E51">
        <v>33.889690000000002</v>
      </c>
      <c r="F51">
        <v>331</v>
      </c>
    </row>
    <row r="52" spans="1:6" x14ac:dyDescent="0.2">
      <c r="A52" t="s">
        <v>36</v>
      </c>
      <c r="B52">
        <v>100</v>
      </c>
      <c r="C52">
        <v>1</v>
      </c>
      <c r="D52">
        <v>35598.211190000002</v>
      </c>
      <c r="E52">
        <v>33.972790000000003</v>
      </c>
      <c r="F52">
        <v>339</v>
      </c>
    </row>
    <row r="53" spans="1:6" x14ac:dyDescent="0.2">
      <c r="A53" t="s">
        <v>36</v>
      </c>
      <c r="B53">
        <v>100</v>
      </c>
      <c r="C53">
        <v>1</v>
      </c>
      <c r="D53">
        <v>35669.694770000002</v>
      </c>
      <c r="E53">
        <v>33.98995</v>
      </c>
      <c r="F53">
        <v>334</v>
      </c>
    </row>
    <row r="54" spans="1:6" x14ac:dyDescent="0.2">
      <c r="A54" t="s">
        <v>36</v>
      </c>
      <c r="B54">
        <v>100</v>
      </c>
      <c r="C54">
        <v>1</v>
      </c>
      <c r="D54">
        <v>35669.694770000002</v>
      </c>
      <c r="E54">
        <v>33.892670000000003</v>
      </c>
      <c r="F54">
        <v>329</v>
      </c>
    </row>
    <row r="55" spans="1:6" x14ac:dyDescent="0.2">
      <c r="A55" t="s">
        <v>36</v>
      </c>
      <c r="B55">
        <v>100</v>
      </c>
      <c r="C55">
        <v>1</v>
      </c>
      <c r="D55">
        <v>35669.694770000002</v>
      </c>
      <c r="E55">
        <v>33.976149999999997</v>
      </c>
      <c r="F55">
        <v>331</v>
      </c>
    </row>
    <row r="56" spans="1:6" x14ac:dyDescent="0.2">
      <c r="A56" t="s">
        <v>36</v>
      </c>
      <c r="B56">
        <v>100</v>
      </c>
      <c r="C56">
        <v>1</v>
      </c>
      <c r="D56">
        <v>35669.694770000002</v>
      </c>
      <c r="E56">
        <v>33.960650000000001</v>
      </c>
      <c r="F56">
        <v>332</v>
      </c>
    </row>
    <row r="57" spans="1:6" x14ac:dyDescent="0.2">
      <c r="A57" t="s">
        <v>36</v>
      </c>
      <c r="B57">
        <v>100</v>
      </c>
      <c r="C57">
        <v>1</v>
      </c>
      <c r="D57">
        <v>35669.694770000002</v>
      </c>
      <c r="E57">
        <v>33.98001</v>
      </c>
      <c r="F57">
        <v>331</v>
      </c>
    </row>
    <row r="58" spans="1:6" x14ac:dyDescent="0.2">
      <c r="A58" t="s">
        <v>36</v>
      </c>
      <c r="B58">
        <v>100</v>
      </c>
      <c r="C58">
        <v>1</v>
      </c>
      <c r="D58">
        <v>35669.694770000002</v>
      </c>
      <c r="E58">
        <v>34.007730000000002</v>
      </c>
      <c r="F58">
        <v>333</v>
      </c>
    </row>
    <row r="59" spans="1:6" x14ac:dyDescent="0.2">
      <c r="A59" t="s">
        <v>36</v>
      </c>
      <c r="B59">
        <v>100</v>
      </c>
      <c r="C59">
        <v>1</v>
      </c>
      <c r="D59">
        <v>35669.694770000002</v>
      </c>
      <c r="E59">
        <v>33.988610000000001</v>
      </c>
      <c r="F59">
        <v>338</v>
      </c>
    </row>
    <row r="60" spans="1:6" x14ac:dyDescent="0.2">
      <c r="A60" t="s">
        <v>36</v>
      </c>
      <c r="B60">
        <v>100</v>
      </c>
      <c r="C60">
        <v>1</v>
      </c>
      <c r="D60">
        <v>35669.694770000002</v>
      </c>
      <c r="E60">
        <v>33.999250000000004</v>
      </c>
      <c r="F60">
        <v>335</v>
      </c>
    </row>
    <row r="61" spans="1:6" x14ac:dyDescent="0.2">
      <c r="A61" t="s">
        <v>1</v>
      </c>
      <c r="B61">
        <v>30</v>
      </c>
      <c r="C61">
        <v>1</v>
      </c>
      <c r="D61">
        <v>660.62148999999999</v>
      </c>
      <c r="E61">
        <v>2.9136299999999999</v>
      </c>
      <c r="F61">
        <v>341</v>
      </c>
    </row>
    <row r="62" spans="1:6" x14ac:dyDescent="0.2">
      <c r="A62" t="s">
        <v>1</v>
      </c>
      <c r="B62">
        <v>30</v>
      </c>
      <c r="C62">
        <v>1</v>
      </c>
      <c r="D62">
        <v>664.53556000000003</v>
      </c>
      <c r="E62">
        <v>2.91716</v>
      </c>
      <c r="F62">
        <v>350</v>
      </c>
    </row>
    <row r="63" spans="1:6" x14ac:dyDescent="0.2">
      <c r="A63" t="s">
        <v>1</v>
      </c>
      <c r="B63">
        <v>30</v>
      </c>
      <c r="C63">
        <v>1</v>
      </c>
      <c r="D63">
        <v>660.62148999999999</v>
      </c>
      <c r="E63">
        <v>2.9174699999999998</v>
      </c>
      <c r="F63">
        <v>345</v>
      </c>
    </row>
    <row r="64" spans="1:6" x14ac:dyDescent="0.2">
      <c r="A64" t="s">
        <v>1</v>
      </c>
      <c r="B64">
        <v>30</v>
      </c>
      <c r="C64">
        <v>1</v>
      </c>
      <c r="D64">
        <v>660.62148999999999</v>
      </c>
      <c r="E64">
        <v>2.9075500000000001</v>
      </c>
      <c r="F64">
        <v>346</v>
      </c>
    </row>
    <row r="65" spans="1:6" x14ac:dyDescent="0.2">
      <c r="A65" t="s">
        <v>1</v>
      </c>
      <c r="B65">
        <v>30</v>
      </c>
      <c r="C65">
        <v>1</v>
      </c>
      <c r="D65">
        <v>660.62148999999999</v>
      </c>
      <c r="E65">
        <v>2.90774</v>
      </c>
      <c r="F65">
        <v>348</v>
      </c>
    </row>
    <row r="66" spans="1:6" x14ac:dyDescent="0.2">
      <c r="A66" t="s">
        <v>1</v>
      </c>
      <c r="B66">
        <v>30</v>
      </c>
      <c r="C66">
        <v>1</v>
      </c>
      <c r="D66">
        <v>659.84542999999996</v>
      </c>
      <c r="E66">
        <v>2.90204</v>
      </c>
      <c r="F66">
        <v>344</v>
      </c>
    </row>
    <row r="67" spans="1:6" x14ac:dyDescent="0.2">
      <c r="A67" t="s">
        <v>1</v>
      </c>
      <c r="B67">
        <v>30</v>
      </c>
      <c r="C67">
        <v>1</v>
      </c>
      <c r="D67">
        <v>660.62148999999999</v>
      </c>
      <c r="E67">
        <v>2.9090600000000002</v>
      </c>
      <c r="F67">
        <v>347</v>
      </c>
    </row>
    <row r="68" spans="1:6" x14ac:dyDescent="0.2">
      <c r="A68" t="s">
        <v>1</v>
      </c>
      <c r="B68">
        <v>30</v>
      </c>
      <c r="C68">
        <v>1</v>
      </c>
      <c r="D68">
        <v>660.62148999999999</v>
      </c>
      <c r="E68">
        <v>2.9014500000000001</v>
      </c>
      <c r="F68">
        <v>346</v>
      </c>
    </row>
    <row r="69" spans="1:6" x14ac:dyDescent="0.2">
      <c r="A69" t="s">
        <v>1</v>
      </c>
      <c r="B69">
        <v>30</v>
      </c>
      <c r="C69">
        <v>1</v>
      </c>
      <c r="D69">
        <v>660.62148999999999</v>
      </c>
      <c r="E69">
        <v>2.9380899999999999</v>
      </c>
      <c r="F69">
        <v>347</v>
      </c>
    </row>
    <row r="70" spans="1:6" x14ac:dyDescent="0.2">
      <c r="A70" t="s">
        <v>1</v>
      </c>
      <c r="B70">
        <v>30</v>
      </c>
      <c r="C70">
        <v>1</v>
      </c>
      <c r="D70">
        <v>660.62148999999999</v>
      </c>
      <c r="E70">
        <v>2.9103300000000001</v>
      </c>
      <c r="F70">
        <v>344</v>
      </c>
    </row>
    <row r="71" spans="1:6" x14ac:dyDescent="0.2">
      <c r="A71" t="s">
        <v>1</v>
      </c>
      <c r="B71">
        <v>50</v>
      </c>
      <c r="C71">
        <v>1</v>
      </c>
      <c r="D71">
        <v>1027.0157400000001</v>
      </c>
      <c r="E71">
        <v>6.3963900000000002</v>
      </c>
      <c r="F71">
        <v>279</v>
      </c>
    </row>
    <row r="72" spans="1:6" x14ac:dyDescent="0.2">
      <c r="A72" t="s">
        <v>1</v>
      </c>
      <c r="B72">
        <v>50</v>
      </c>
      <c r="C72">
        <v>1</v>
      </c>
      <c r="D72">
        <v>1027.0157400000001</v>
      </c>
      <c r="E72">
        <v>6.3829399999999996</v>
      </c>
      <c r="F72">
        <v>280</v>
      </c>
    </row>
    <row r="73" spans="1:6" x14ac:dyDescent="0.2">
      <c r="A73" t="s">
        <v>1</v>
      </c>
      <c r="B73">
        <v>50</v>
      </c>
      <c r="C73">
        <v>1</v>
      </c>
      <c r="D73">
        <v>1027.0157400000001</v>
      </c>
      <c r="E73">
        <v>6.3884800000000004</v>
      </c>
      <c r="F73">
        <v>282</v>
      </c>
    </row>
    <row r="74" spans="1:6" x14ac:dyDescent="0.2">
      <c r="A74" t="s">
        <v>1</v>
      </c>
      <c r="B74">
        <v>50</v>
      </c>
      <c r="C74">
        <v>1</v>
      </c>
      <c r="D74">
        <v>1027.0157400000001</v>
      </c>
      <c r="E74">
        <v>6.3822799999999997</v>
      </c>
      <c r="F74">
        <v>281</v>
      </c>
    </row>
    <row r="75" spans="1:6" x14ac:dyDescent="0.2">
      <c r="A75" t="s">
        <v>1</v>
      </c>
      <c r="B75">
        <v>50</v>
      </c>
      <c r="C75">
        <v>1</v>
      </c>
      <c r="D75">
        <v>1027.0157400000001</v>
      </c>
      <c r="E75">
        <v>6.3807799999999997</v>
      </c>
      <c r="F75">
        <v>283</v>
      </c>
    </row>
    <row r="76" spans="1:6" x14ac:dyDescent="0.2">
      <c r="A76" t="s">
        <v>1</v>
      </c>
      <c r="B76">
        <v>50</v>
      </c>
      <c r="C76">
        <v>1</v>
      </c>
      <c r="D76">
        <v>1027.0157400000001</v>
      </c>
      <c r="E76">
        <v>6.3994799999999996</v>
      </c>
      <c r="F76">
        <v>279</v>
      </c>
    </row>
    <row r="77" spans="1:6" x14ac:dyDescent="0.2">
      <c r="A77" t="s">
        <v>1</v>
      </c>
      <c r="B77">
        <v>50</v>
      </c>
      <c r="C77">
        <v>1</v>
      </c>
      <c r="D77">
        <v>1027.0157400000001</v>
      </c>
      <c r="E77">
        <v>6.3803799999999997</v>
      </c>
      <c r="F77">
        <v>282</v>
      </c>
    </row>
    <row r="78" spans="1:6" x14ac:dyDescent="0.2">
      <c r="A78" t="s">
        <v>1</v>
      </c>
      <c r="B78">
        <v>50</v>
      </c>
      <c r="C78">
        <v>1</v>
      </c>
      <c r="D78">
        <v>1027.0157400000001</v>
      </c>
      <c r="E78">
        <v>6.3819800000000004</v>
      </c>
      <c r="F78">
        <v>282</v>
      </c>
    </row>
    <row r="79" spans="1:6" x14ac:dyDescent="0.2">
      <c r="A79" t="s">
        <v>1</v>
      </c>
      <c r="B79">
        <v>50</v>
      </c>
      <c r="C79">
        <v>1</v>
      </c>
      <c r="D79">
        <v>1027.0157400000001</v>
      </c>
      <c r="E79">
        <v>6.3808499999999997</v>
      </c>
      <c r="F79">
        <v>278</v>
      </c>
    </row>
    <row r="80" spans="1:6" x14ac:dyDescent="0.2">
      <c r="A80" t="s">
        <v>1</v>
      </c>
      <c r="B80">
        <v>50</v>
      </c>
      <c r="C80">
        <v>1</v>
      </c>
      <c r="D80">
        <v>1027.0157400000001</v>
      </c>
      <c r="E80">
        <v>6.3841200000000002</v>
      </c>
      <c r="F80">
        <v>281</v>
      </c>
    </row>
    <row r="81" spans="1:6" x14ac:dyDescent="0.2">
      <c r="A81" t="s">
        <v>1</v>
      </c>
      <c r="B81">
        <v>100</v>
      </c>
      <c r="C81">
        <v>1</v>
      </c>
      <c r="D81">
        <v>1773.74434</v>
      </c>
      <c r="E81">
        <v>20.405529999999999</v>
      </c>
      <c r="F81">
        <v>250</v>
      </c>
    </row>
    <row r="82" spans="1:6" x14ac:dyDescent="0.2">
      <c r="A82" t="s">
        <v>1</v>
      </c>
      <c r="B82">
        <v>100</v>
      </c>
      <c r="C82">
        <v>1</v>
      </c>
      <c r="D82">
        <v>1774.48</v>
      </c>
      <c r="E82">
        <v>20.402460000000001</v>
      </c>
      <c r="F82">
        <v>252</v>
      </c>
    </row>
    <row r="83" spans="1:6" x14ac:dyDescent="0.2">
      <c r="A83" t="s">
        <v>1</v>
      </c>
      <c r="B83">
        <v>100</v>
      </c>
      <c r="C83">
        <v>1</v>
      </c>
      <c r="D83">
        <v>1760.84782</v>
      </c>
      <c r="E83">
        <v>20.393229999999999</v>
      </c>
      <c r="F83">
        <v>263</v>
      </c>
    </row>
    <row r="84" spans="1:6" x14ac:dyDescent="0.2">
      <c r="A84" t="s">
        <v>1</v>
      </c>
      <c r="B84">
        <v>100</v>
      </c>
      <c r="C84">
        <v>1</v>
      </c>
      <c r="D84">
        <v>1772.1861699999999</v>
      </c>
      <c r="E84">
        <v>20.3553</v>
      </c>
      <c r="F84">
        <v>250</v>
      </c>
    </row>
    <row r="85" spans="1:6" x14ac:dyDescent="0.2">
      <c r="A85" t="s">
        <v>1</v>
      </c>
      <c r="B85">
        <v>100</v>
      </c>
      <c r="C85">
        <v>1</v>
      </c>
      <c r="D85">
        <v>1774.48</v>
      </c>
      <c r="E85">
        <v>20.37847</v>
      </c>
      <c r="F85">
        <v>252</v>
      </c>
    </row>
    <row r="86" spans="1:6" x14ac:dyDescent="0.2">
      <c r="A86" t="s">
        <v>1</v>
      </c>
      <c r="B86">
        <v>100</v>
      </c>
      <c r="C86">
        <v>1</v>
      </c>
      <c r="D86">
        <v>1774.48</v>
      </c>
      <c r="E86">
        <v>20.469670000000001</v>
      </c>
      <c r="F86">
        <v>250</v>
      </c>
    </row>
    <row r="87" spans="1:6" x14ac:dyDescent="0.2">
      <c r="A87" t="s">
        <v>1</v>
      </c>
      <c r="B87">
        <v>100</v>
      </c>
      <c r="C87">
        <v>1</v>
      </c>
      <c r="D87">
        <v>1770.83</v>
      </c>
      <c r="E87">
        <v>20.355830000000001</v>
      </c>
      <c r="F87">
        <v>255</v>
      </c>
    </row>
    <row r="88" spans="1:6" x14ac:dyDescent="0.2">
      <c r="A88" t="s">
        <v>1</v>
      </c>
      <c r="B88">
        <v>100</v>
      </c>
      <c r="C88">
        <v>1</v>
      </c>
      <c r="D88">
        <v>1764.8472400000001</v>
      </c>
      <c r="E88">
        <v>20.411539999999999</v>
      </c>
      <c r="F88">
        <v>256</v>
      </c>
    </row>
    <row r="89" spans="1:6" x14ac:dyDescent="0.2">
      <c r="A89" t="s">
        <v>1</v>
      </c>
      <c r="B89">
        <v>100</v>
      </c>
      <c r="C89">
        <v>1</v>
      </c>
      <c r="D89">
        <v>1770.1361400000001</v>
      </c>
      <c r="E89">
        <v>20.39603</v>
      </c>
      <c r="F89">
        <v>257</v>
      </c>
    </row>
    <row r="90" spans="1:6" x14ac:dyDescent="0.2">
      <c r="A90" t="s">
        <v>1</v>
      </c>
      <c r="B90">
        <v>100</v>
      </c>
      <c r="C90">
        <v>1</v>
      </c>
      <c r="D90">
        <v>1770.49945</v>
      </c>
      <c r="E90">
        <v>20.44464</v>
      </c>
      <c r="F90">
        <v>253</v>
      </c>
    </row>
    <row r="91" spans="1:6" x14ac:dyDescent="0.2">
      <c r="A91" t="s">
        <v>0</v>
      </c>
      <c r="B91">
        <v>25</v>
      </c>
      <c r="C91">
        <v>1</v>
      </c>
      <c r="D91">
        <v>28.65213</v>
      </c>
      <c r="E91">
        <v>2.1520999999999999</v>
      </c>
      <c r="F91">
        <v>345</v>
      </c>
    </row>
    <row r="92" spans="1:6" x14ac:dyDescent="0.2">
      <c r="A92" t="s">
        <v>0</v>
      </c>
      <c r="B92">
        <v>25</v>
      </c>
      <c r="C92">
        <v>1</v>
      </c>
      <c r="D92">
        <v>28.65213</v>
      </c>
      <c r="E92">
        <v>2.14784</v>
      </c>
      <c r="F92">
        <v>347</v>
      </c>
    </row>
    <row r="93" spans="1:6" x14ac:dyDescent="0.2">
      <c r="A93" t="s">
        <v>0</v>
      </c>
      <c r="B93">
        <v>25</v>
      </c>
      <c r="C93">
        <v>1</v>
      </c>
      <c r="D93">
        <v>28.65213</v>
      </c>
      <c r="E93">
        <v>2.15171</v>
      </c>
      <c r="F93">
        <v>343</v>
      </c>
    </row>
    <row r="94" spans="1:6" x14ac:dyDescent="0.2">
      <c r="A94" t="s">
        <v>0</v>
      </c>
      <c r="B94">
        <v>25</v>
      </c>
      <c r="C94">
        <v>1</v>
      </c>
      <c r="D94">
        <v>28.65213</v>
      </c>
      <c r="E94">
        <v>2.14466</v>
      </c>
      <c r="F94">
        <v>342</v>
      </c>
    </row>
    <row r="95" spans="1:6" x14ac:dyDescent="0.2">
      <c r="A95" t="s">
        <v>0</v>
      </c>
      <c r="B95">
        <v>25</v>
      </c>
      <c r="C95">
        <v>1</v>
      </c>
      <c r="D95">
        <v>28.669799999999999</v>
      </c>
      <c r="E95">
        <v>2.14595</v>
      </c>
      <c r="F95">
        <v>345</v>
      </c>
    </row>
    <row r="96" spans="1:6" x14ac:dyDescent="0.2">
      <c r="A96" t="s">
        <v>0</v>
      </c>
      <c r="B96">
        <v>25</v>
      </c>
      <c r="C96">
        <v>1</v>
      </c>
      <c r="D96">
        <v>28.65213</v>
      </c>
      <c r="E96">
        <v>2.1450300000000002</v>
      </c>
      <c r="F96">
        <v>345</v>
      </c>
    </row>
    <row r="97" spans="1:6" x14ac:dyDescent="0.2">
      <c r="A97" t="s">
        <v>0</v>
      </c>
      <c r="B97">
        <v>25</v>
      </c>
      <c r="C97">
        <v>1</v>
      </c>
      <c r="D97">
        <v>28.65213</v>
      </c>
      <c r="E97">
        <v>2.1520899999999998</v>
      </c>
      <c r="F97">
        <v>345</v>
      </c>
    </row>
    <row r="98" spans="1:6" x14ac:dyDescent="0.2">
      <c r="A98" t="s">
        <v>0</v>
      </c>
      <c r="B98">
        <v>25</v>
      </c>
      <c r="C98">
        <v>1</v>
      </c>
      <c r="D98">
        <v>28.65213</v>
      </c>
      <c r="E98">
        <v>2.14893</v>
      </c>
      <c r="F98">
        <v>345</v>
      </c>
    </row>
    <row r="99" spans="1:6" x14ac:dyDescent="0.2">
      <c r="A99" t="s">
        <v>0</v>
      </c>
      <c r="B99">
        <v>25</v>
      </c>
      <c r="C99">
        <v>1</v>
      </c>
      <c r="D99">
        <v>28.65213</v>
      </c>
      <c r="E99">
        <v>2.1488700000000001</v>
      </c>
      <c r="F99">
        <v>345</v>
      </c>
    </row>
    <row r="100" spans="1:6" x14ac:dyDescent="0.2">
      <c r="A100" t="s">
        <v>0</v>
      </c>
      <c r="B100">
        <v>25</v>
      </c>
      <c r="C100">
        <v>1</v>
      </c>
      <c r="D100">
        <v>28.669799999999999</v>
      </c>
      <c r="E100">
        <v>2.1537899999999999</v>
      </c>
      <c r="F100">
        <v>343</v>
      </c>
    </row>
    <row r="101" spans="1:6" x14ac:dyDescent="0.2">
      <c r="A101" t="s">
        <v>0</v>
      </c>
      <c r="B101">
        <v>50</v>
      </c>
      <c r="C101">
        <v>1</v>
      </c>
      <c r="D101">
        <v>57.917070000000002</v>
      </c>
      <c r="E101">
        <v>10.262969999999999</v>
      </c>
      <c r="F101">
        <v>440</v>
      </c>
    </row>
    <row r="102" spans="1:6" x14ac:dyDescent="0.2">
      <c r="A102" t="s">
        <v>0</v>
      </c>
      <c r="B102">
        <v>50</v>
      </c>
      <c r="C102">
        <v>1</v>
      </c>
      <c r="D102">
        <v>57.917070000000002</v>
      </c>
      <c r="E102">
        <v>10.26905</v>
      </c>
      <c r="F102">
        <v>439</v>
      </c>
    </row>
    <row r="103" spans="1:6" x14ac:dyDescent="0.2">
      <c r="A103" t="s">
        <v>0</v>
      </c>
      <c r="B103">
        <v>50</v>
      </c>
      <c r="C103">
        <v>1</v>
      </c>
      <c r="D103">
        <v>57.917070000000002</v>
      </c>
      <c r="E103">
        <v>10.249599999999999</v>
      </c>
      <c r="F103">
        <v>439</v>
      </c>
    </row>
    <row r="104" spans="1:6" x14ac:dyDescent="0.2">
      <c r="A104" t="s">
        <v>0</v>
      </c>
      <c r="B104">
        <v>50</v>
      </c>
      <c r="C104">
        <v>1</v>
      </c>
      <c r="D104">
        <v>57.917070000000002</v>
      </c>
      <c r="E104">
        <v>10.239140000000001</v>
      </c>
      <c r="F104">
        <v>438</v>
      </c>
    </row>
    <row r="105" spans="1:6" x14ac:dyDescent="0.2">
      <c r="A105" t="s">
        <v>0</v>
      </c>
      <c r="B105">
        <v>50</v>
      </c>
      <c r="C105">
        <v>1</v>
      </c>
      <c r="D105">
        <v>57.917070000000002</v>
      </c>
      <c r="E105">
        <v>10.28646</v>
      </c>
      <c r="F105">
        <v>437</v>
      </c>
    </row>
    <row r="106" spans="1:6" x14ac:dyDescent="0.2">
      <c r="A106" t="s">
        <v>0</v>
      </c>
      <c r="B106">
        <v>50</v>
      </c>
      <c r="C106">
        <v>1</v>
      </c>
      <c r="D106">
        <v>57.917070000000002</v>
      </c>
      <c r="E106">
        <v>10.245189999999999</v>
      </c>
      <c r="F106">
        <v>438</v>
      </c>
    </row>
    <row r="107" spans="1:6" x14ac:dyDescent="0.2">
      <c r="A107" t="s">
        <v>0</v>
      </c>
      <c r="B107">
        <v>50</v>
      </c>
      <c r="C107">
        <v>1</v>
      </c>
      <c r="D107">
        <v>57.917070000000002</v>
      </c>
      <c r="E107">
        <v>10.23705</v>
      </c>
      <c r="F107">
        <v>438</v>
      </c>
    </row>
    <row r="108" spans="1:6" x14ac:dyDescent="0.2">
      <c r="A108" t="s">
        <v>0</v>
      </c>
      <c r="B108">
        <v>50</v>
      </c>
      <c r="C108">
        <v>1</v>
      </c>
      <c r="D108">
        <v>57.917070000000002</v>
      </c>
      <c r="E108">
        <v>10.23258</v>
      </c>
      <c r="F108">
        <v>439</v>
      </c>
    </row>
    <row r="109" spans="1:6" x14ac:dyDescent="0.2">
      <c r="A109" t="s">
        <v>0</v>
      </c>
      <c r="B109">
        <v>50</v>
      </c>
      <c r="C109">
        <v>1</v>
      </c>
      <c r="D109">
        <v>57.917070000000002</v>
      </c>
      <c r="E109">
        <v>10.24328</v>
      </c>
      <c r="F109">
        <v>438</v>
      </c>
    </row>
    <row r="110" spans="1:6" x14ac:dyDescent="0.2">
      <c r="A110" t="s">
        <v>0</v>
      </c>
      <c r="B110">
        <v>50</v>
      </c>
      <c r="C110">
        <v>1</v>
      </c>
      <c r="D110">
        <v>57.917070000000002</v>
      </c>
      <c r="E110">
        <v>10.26136</v>
      </c>
      <c r="F110">
        <v>437</v>
      </c>
    </row>
    <row r="111" spans="1:6" x14ac:dyDescent="0.2">
      <c r="A111" t="s">
        <v>0</v>
      </c>
      <c r="B111">
        <v>100</v>
      </c>
      <c r="C111">
        <v>1</v>
      </c>
      <c r="D111">
        <v>104.29025</v>
      </c>
      <c r="E111">
        <v>24.49325</v>
      </c>
      <c r="F111">
        <v>272</v>
      </c>
    </row>
    <row r="112" spans="1:6" x14ac:dyDescent="0.2">
      <c r="A112" t="s">
        <v>0</v>
      </c>
      <c r="B112">
        <v>100</v>
      </c>
      <c r="C112">
        <v>1</v>
      </c>
      <c r="D112">
        <v>104.33025000000001</v>
      </c>
      <c r="E112">
        <v>24.506550000000001</v>
      </c>
      <c r="F112">
        <v>276</v>
      </c>
    </row>
    <row r="113" spans="1:6" x14ac:dyDescent="0.2">
      <c r="A113" t="s">
        <v>0</v>
      </c>
      <c r="B113">
        <v>100</v>
      </c>
      <c r="C113">
        <v>1</v>
      </c>
      <c r="D113">
        <v>104.25761</v>
      </c>
      <c r="E113">
        <v>24.460139999999999</v>
      </c>
      <c r="F113">
        <v>277</v>
      </c>
    </row>
    <row r="114" spans="1:6" x14ac:dyDescent="0.2">
      <c r="A114" t="s">
        <v>0</v>
      </c>
      <c r="B114">
        <v>100</v>
      </c>
      <c r="C114">
        <v>1</v>
      </c>
      <c r="D114">
        <v>104.25691999999999</v>
      </c>
      <c r="E114">
        <v>24.536069999999999</v>
      </c>
      <c r="F114">
        <v>278</v>
      </c>
    </row>
    <row r="115" spans="1:6" x14ac:dyDescent="0.2">
      <c r="A115" t="s">
        <v>0</v>
      </c>
      <c r="B115">
        <v>100</v>
      </c>
      <c r="C115">
        <v>1</v>
      </c>
      <c r="D115">
        <v>104.33359</v>
      </c>
      <c r="E115">
        <v>24.454969999999999</v>
      </c>
      <c r="F115">
        <v>276</v>
      </c>
    </row>
    <row r="116" spans="1:6" x14ac:dyDescent="0.2">
      <c r="A116" t="s">
        <v>0</v>
      </c>
      <c r="B116">
        <v>100</v>
      </c>
      <c r="C116">
        <v>1</v>
      </c>
      <c r="D116">
        <v>104.20761</v>
      </c>
      <c r="E116">
        <v>24.464670000000002</v>
      </c>
      <c r="F116">
        <v>275</v>
      </c>
    </row>
    <row r="117" spans="1:6" x14ac:dyDescent="0.2">
      <c r="A117" t="s">
        <v>0</v>
      </c>
      <c r="B117">
        <v>100</v>
      </c>
      <c r="C117">
        <v>1</v>
      </c>
      <c r="D117">
        <v>104.28359</v>
      </c>
      <c r="E117">
        <v>24.4756</v>
      </c>
      <c r="F117">
        <v>277</v>
      </c>
    </row>
    <row r="118" spans="1:6" x14ac:dyDescent="0.2">
      <c r="A118" t="s">
        <v>0</v>
      </c>
      <c r="B118">
        <v>100</v>
      </c>
      <c r="C118">
        <v>1</v>
      </c>
      <c r="D118">
        <v>104.25359</v>
      </c>
      <c r="E118">
        <v>24.466539999999998</v>
      </c>
      <c r="F118">
        <v>278</v>
      </c>
    </row>
    <row r="119" spans="1:6" x14ac:dyDescent="0.2">
      <c r="A119" t="s">
        <v>0</v>
      </c>
      <c r="B119">
        <v>100</v>
      </c>
      <c r="C119">
        <v>1</v>
      </c>
      <c r="D119">
        <v>104.27025</v>
      </c>
      <c r="E119">
        <v>24.544419999999999</v>
      </c>
      <c r="F119">
        <v>279</v>
      </c>
    </row>
    <row r="120" spans="1:6" x14ac:dyDescent="0.2">
      <c r="A120" t="s">
        <v>0</v>
      </c>
      <c r="B120">
        <v>100</v>
      </c>
      <c r="C120">
        <v>1</v>
      </c>
      <c r="D120">
        <v>104.24943</v>
      </c>
      <c r="E120">
        <v>24.513190000000002</v>
      </c>
      <c r="F120">
        <v>277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tabSelected="1" topLeftCell="F1" zoomScale="70" zoomScaleNormal="70" workbookViewId="0">
      <selection activeCell="R33" sqref="R33"/>
    </sheetView>
  </sheetViews>
  <sheetFormatPr defaultColWidth="8.875" defaultRowHeight="14.25" x14ac:dyDescent="0.2"/>
  <cols>
    <col min="1" max="1" width="29.125" bestFit="1" customWidth="1"/>
    <col min="2" max="2" width="10.625" customWidth="1"/>
    <col min="3" max="3" width="10.375" customWidth="1"/>
    <col min="4" max="4" width="11.5" customWidth="1"/>
    <col min="5" max="5" width="12" customWidth="1"/>
    <col min="6" max="6" width="10.5" customWidth="1"/>
    <col min="7" max="7" width="14.125" bestFit="1" customWidth="1"/>
    <col min="8" max="8" width="16.875" customWidth="1"/>
    <col min="9" max="9" width="16.125" customWidth="1"/>
    <col min="10" max="13" width="13" bestFit="1" customWidth="1"/>
    <col min="14" max="14" width="10.375" bestFit="1" customWidth="1"/>
    <col min="15" max="15" width="10.5" bestFit="1" customWidth="1"/>
    <col min="16" max="19" width="10.375" bestFit="1" customWidth="1"/>
    <col min="20" max="20" width="11.125" customWidth="1"/>
    <col min="21" max="21" width="10.125" customWidth="1"/>
    <col min="22" max="22" width="13.5" customWidth="1"/>
    <col min="23" max="23" width="14.5" customWidth="1"/>
    <col min="24" max="24" width="12.5" customWidth="1"/>
    <col min="25" max="25" width="9.625" bestFit="1" customWidth="1"/>
    <col min="26" max="26" width="13.375" style="15" customWidth="1"/>
    <col min="27" max="27" width="10.5" customWidth="1"/>
    <col min="31" max="31" width="12.125" bestFit="1" customWidth="1"/>
    <col min="37" max="39" width="10.375" bestFit="1" customWidth="1"/>
  </cols>
  <sheetData>
    <row r="1" spans="1:50" ht="46.5" customHeight="1" thickTop="1" thickBot="1" x14ac:dyDescent="0.25">
      <c r="A1" s="10"/>
      <c r="B1" s="65">
        <v>1</v>
      </c>
      <c r="C1" s="66">
        <v>2</v>
      </c>
      <c r="D1" s="66">
        <v>3</v>
      </c>
      <c r="E1" s="66">
        <v>4</v>
      </c>
      <c r="F1" s="66">
        <v>5</v>
      </c>
      <c r="G1" s="74" t="s">
        <v>39</v>
      </c>
      <c r="H1" s="74"/>
      <c r="I1" s="74"/>
      <c r="J1" s="74"/>
      <c r="K1" s="74"/>
      <c r="L1" s="74"/>
      <c r="N1" s="6" t="s">
        <v>40</v>
      </c>
      <c r="O1" s="6" t="s">
        <v>120</v>
      </c>
      <c r="P1" s="71" t="s">
        <v>125</v>
      </c>
      <c r="Q1" s="71" t="s">
        <v>126</v>
      </c>
      <c r="R1" s="6" t="s">
        <v>121</v>
      </c>
      <c r="S1" s="6" t="s">
        <v>122</v>
      </c>
      <c r="T1" s="71" t="s">
        <v>123</v>
      </c>
      <c r="U1" s="13"/>
      <c r="V1" s="77" t="s">
        <v>129</v>
      </c>
      <c r="W1" s="14" t="s">
        <v>116</v>
      </c>
      <c r="X1" s="15" t="s">
        <v>41</v>
      </c>
      <c r="Y1" s="14"/>
      <c r="Z1" s="14"/>
      <c r="AA1" s="14"/>
      <c r="AB1" s="14"/>
      <c r="AC1" s="14"/>
      <c r="AD1" s="14"/>
      <c r="AE1" s="14"/>
      <c r="AF1" s="14"/>
      <c r="AH1" s="14"/>
      <c r="AI1" s="14"/>
      <c r="AJ1" s="14"/>
      <c r="AK1" s="14"/>
      <c r="AL1" s="14"/>
      <c r="AM1" s="14"/>
      <c r="AN1" s="14"/>
      <c r="AO1" s="14"/>
      <c r="AQ1" s="14"/>
      <c r="AR1" s="16"/>
      <c r="AS1" s="16"/>
      <c r="AT1" s="16"/>
      <c r="AU1" s="14"/>
      <c r="AV1" s="16"/>
      <c r="AW1" s="16"/>
      <c r="AX1" s="16"/>
    </row>
    <row r="2" spans="1:50" ht="18" customHeight="1" thickBot="1" x14ac:dyDescent="0.25">
      <c r="A2" s="24" t="str">
        <f>'参数设定（表3）'!L2</f>
        <v>种群规模系数</v>
      </c>
      <c r="B2" s="67">
        <f>'参数设定（表3）'!M2</f>
        <v>1</v>
      </c>
      <c r="C2" s="67">
        <f>'参数设定（表3）'!N2</f>
        <v>1.5</v>
      </c>
      <c r="D2" s="67">
        <f>'参数设定（表3）'!O2</f>
        <v>2</v>
      </c>
      <c r="E2" s="67">
        <f>'参数设定（表3）'!P2</f>
        <v>2.5</v>
      </c>
      <c r="F2" s="67">
        <f>'参数设定（表3）'!Q2</f>
        <v>3</v>
      </c>
      <c r="G2" s="62">
        <v>1</v>
      </c>
      <c r="H2" s="63">
        <v>1</v>
      </c>
      <c r="I2" s="61">
        <v>1</v>
      </c>
      <c r="J2" s="61">
        <v>1</v>
      </c>
      <c r="K2" s="61">
        <v>1</v>
      </c>
      <c r="L2" s="61">
        <v>1</v>
      </c>
      <c r="M2" s="19"/>
      <c r="N2" s="20" t="s">
        <v>42</v>
      </c>
      <c r="O2" s="21">
        <v>1</v>
      </c>
      <c r="P2" s="21">
        <v>0.1</v>
      </c>
      <c r="Q2" s="21">
        <v>0.1</v>
      </c>
      <c r="R2" s="21">
        <v>2.5000000000000001E-2</v>
      </c>
      <c r="S2" s="21">
        <v>0.1</v>
      </c>
      <c r="T2" s="21">
        <v>0.6</v>
      </c>
      <c r="V2" s="64">
        <f>W2/120</f>
        <v>1.7860500078053863E-2</v>
      </c>
      <c r="W2" s="7">
        <v>2.1432600093664638</v>
      </c>
      <c r="X2" s="4">
        <f>V2*V2</f>
        <v>3.1899746303816208E-4</v>
      </c>
      <c r="Y2" s="4"/>
      <c r="Z2" s="4"/>
      <c r="AA2" s="4"/>
      <c r="AB2" s="4"/>
      <c r="AD2" s="4"/>
      <c r="AE2" s="4"/>
      <c r="AF2" s="4"/>
      <c r="AI2" s="4"/>
      <c r="AJ2" s="4"/>
      <c r="AK2" s="4"/>
      <c r="AM2" s="4"/>
      <c r="AN2" s="4"/>
      <c r="AO2" s="4"/>
      <c r="AR2" s="4"/>
      <c r="AS2" s="4"/>
      <c r="AT2" s="4"/>
      <c r="AV2" s="4"/>
      <c r="AW2" s="4"/>
      <c r="AX2" s="4"/>
    </row>
    <row r="3" spans="1:50" ht="16.5" thickBot="1" x14ac:dyDescent="0.25">
      <c r="A3" s="24" t="str">
        <f>'参数设定（表3）'!L3</f>
        <v>概率模型更新速率theta1</v>
      </c>
      <c r="B3" s="67">
        <f>'参数设定（表3）'!M3</f>
        <v>0.1</v>
      </c>
      <c r="C3" s="67">
        <f>'参数设定（表3）'!N3</f>
        <v>0.15</v>
      </c>
      <c r="D3" s="67">
        <f>'参数设定（表3）'!O3</f>
        <v>0.2</v>
      </c>
      <c r="E3" s="67">
        <f>'参数设定（表3）'!P3</f>
        <v>0.25</v>
      </c>
      <c r="F3" s="67">
        <f>'参数设定（表3）'!Q3</f>
        <v>0.3</v>
      </c>
      <c r="G3" s="62">
        <v>1</v>
      </c>
      <c r="H3" s="61">
        <v>2</v>
      </c>
      <c r="I3" s="61">
        <v>3</v>
      </c>
      <c r="J3" s="61">
        <v>4</v>
      </c>
      <c r="K3" s="61">
        <v>5</v>
      </c>
      <c r="L3" s="61">
        <v>2</v>
      </c>
      <c r="M3" s="19"/>
      <c r="N3" s="20" t="s">
        <v>43</v>
      </c>
      <c r="O3" s="21">
        <v>1</v>
      </c>
      <c r="P3" s="21">
        <v>0.15</v>
      </c>
      <c r="Q3" s="21">
        <v>0.2</v>
      </c>
      <c r="R3" s="21">
        <v>0.1</v>
      </c>
      <c r="S3" s="21">
        <v>0.3</v>
      </c>
      <c r="T3" s="21">
        <v>0.65</v>
      </c>
      <c r="U3" s="5"/>
      <c r="V3" s="64">
        <f t="shared" ref="V3:V26" si="0">W3/120</f>
        <v>5.5188139220933938E-3</v>
      </c>
      <c r="W3" s="7">
        <v>0.66225767065120722</v>
      </c>
      <c r="X3" s="4">
        <f t="shared" ref="X3:X26" si="1">V3*V3</f>
        <v>3.045730710669187E-5</v>
      </c>
      <c r="Y3" s="4"/>
      <c r="Z3" s="4"/>
      <c r="AA3" s="4"/>
      <c r="AB3" s="4"/>
      <c r="AD3" s="4"/>
      <c r="AE3" s="4"/>
      <c r="AF3" s="4"/>
      <c r="AI3" s="4"/>
      <c r="AJ3" s="4"/>
      <c r="AK3" s="4"/>
      <c r="AM3" s="4"/>
      <c r="AN3" s="4"/>
      <c r="AO3" s="4"/>
      <c r="AR3" s="4"/>
      <c r="AS3" s="4"/>
      <c r="AT3" s="4"/>
      <c r="AV3" s="4"/>
      <c r="AW3" s="4"/>
      <c r="AX3" s="4"/>
    </row>
    <row r="4" spans="1:50" ht="16.5" thickBot="1" x14ac:dyDescent="0.25">
      <c r="A4" s="24" t="str">
        <f>'参数设定（表3）'!L4</f>
        <v>概率模型更新速率theta2</v>
      </c>
      <c r="B4" s="67">
        <f>'参数设定（表3）'!M4</f>
        <v>0.1</v>
      </c>
      <c r="C4" s="67">
        <f>'参数设定（表3）'!N4</f>
        <v>0.15</v>
      </c>
      <c r="D4" s="67">
        <f>'参数设定（表3）'!O4</f>
        <v>0.2</v>
      </c>
      <c r="E4" s="67">
        <f>'参数设定（表3）'!P4</f>
        <v>0.25</v>
      </c>
      <c r="F4" s="67">
        <f>'参数设定（表3）'!Q4</f>
        <v>0.3</v>
      </c>
      <c r="G4" s="62">
        <v>1</v>
      </c>
      <c r="H4" s="61">
        <v>3</v>
      </c>
      <c r="I4" s="61">
        <v>5</v>
      </c>
      <c r="J4" s="61">
        <v>2</v>
      </c>
      <c r="K4" s="61">
        <v>4</v>
      </c>
      <c r="L4" s="61">
        <v>3</v>
      </c>
      <c r="M4" s="19"/>
      <c r="N4" s="20" t="s">
        <v>44</v>
      </c>
      <c r="O4" s="21">
        <v>1</v>
      </c>
      <c r="P4" s="21">
        <v>0.2</v>
      </c>
      <c r="Q4" s="21">
        <v>0.3</v>
      </c>
      <c r="R4" s="21">
        <v>0.05</v>
      </c>
      <c r="S4" s="21">
        <v>0.25</v>
      </c>
      <c r="T4" s="21">
        <v>0.7</v>
      </c>
      <c r="V4" s="64">
        <f t="shared" si="0"/>
        <v>6.5820519933194226E-3</v>
      </c>
      <c r="W4" s="7">
        <v>0.78984623919833075</v>
      </c>
      <c r="X4" s="4">
        <f t="shared" si="1"/>
        <v>4.3323408442760182E-5</v>
      </c>
      <c r="Y4" s="4"/>
      <c r="Z4" s="4"/>
      <c r="AA4" s="4"/>
      <c r="AB4" s="4"/>
      <c r="AD4" s="4"/>
      <c r="AE4" s="4"/>
      <c r="AF4" s="4"/>
      <c r="AI4" s="4"/>
      <c r="AJ4" s="4"/>
      <c r="AK4" s="4"/>
      <c r="AM4" s="4"/>
      <c r="AN4" s="4"/>
      <c r="AO4" s="4"/>
      <c r="AR4" s="4"/>
      <c r="AS4" s="4"/>
      <c r="AT4" s="4"/>
      <c r="AV4" s="4"/>
      <c r="AW4" s="4"/>
      <c r="AX4" s="4"/>
    </row>
    <row r="5" spans="1:50" ht="16.5" thickBot="1" x14ac:dyDescent="0.25">
      <c r="A5" s="24" t="str">
        <f>'参数设定（表3）'!L5</f>
        <v>精英率</v>
      </c>
      <c r="B5" s="67">
        <f>'参数设定（表3）'!M5</f>
        <v>2.5000000000000001E-2</v>
      </c>
      <c r="C5" s="67">
        <f>'参数设定（表3）'!N5</f>
        <v>0.05</v>
      </c>
      <c r="D5" s="67">
        <f>'参数设定（表3）'!O5</f>
        <v>7.4999999999999997E-2</v>
      </c>
      <c r="E5" s="67">
        <f>'参数设定（表3）'!P5</f>
        <v>0.1</v>
      </c>
      <c r="F5" s="67">
        <f>'参数设定（表3）'!Q5</f>
        <v>0.125</v>
      </c>
      <c r="G5" s="62">
        <v>1</v>
      </c>
      <c r="H5" s="61">
        <v>4</v>
      </c>
      <c r="I5" s="61">
        <v>2</v>
      </c>
      <c r="J5" s="61">
        <v>5</v>
      </c>
      <c r="K5" s="61">
        <v>3</v>
      </c>
      <c r="L5" s="61">
        <v>4</v>
      </c>
      <c r="M5" s="19"/>
      <c r="N5" s="20" t="s">
        <v>45</v>
      </c>
      <c r="O5" s="21">
        <v>1</v>
      </c>
      <c r="P5" s="21">
        <v>0.25</v>
      </c>
      <c r="Q5" s="21">
        <v>0.15</v>
      </c>
      <c r="R5" s="21">
        <v>0.125</v>
      </c>
      <c r="S5" s="21">
        <v>0.2</v>
      </c>
      <c r="T5" s="21">
        <v>0.75</v>
      </c>
      <c r="V5" s="64">
        <f t="shared" si="0"/>
        <v>4.8004297168129616E-3</v>
      </c>
      <c r="W5" s="7">
        <v>0.57605156601755536</v>
      </c>
      <c r="X5" s="4">
        <f t="shared" si="1"/>
        <v>2.304412546606097E-5</v>
      </c>
      <c r="Y5" s="4"/>
      <c r="Z5" s="4"/>
      <c r="AA5" s="4"/>
      <c r="AB5" s="4"/>
      <c r="AD5" s="4"/>
      <c r="AE5" s="4"/>
      <c r="AF5" s="4"/>
      <c r="AI5" s="4"/>
      <c r="AJ5" s="4"/>
      <c r="AK5" s="4"/>
      <c r="AM5" s="4"/>
      <c r="AN5" s="4"/>
      <c r="AO5" s="4"/>
      <c r="AR5" s="4"/>
      <c r="AS5" s="4"/>
      <c r="AT5" s="4"/>
      <c r="AV5" s="4"/>
      <c r="AW5" s="4"/>
      <c r="AX5" s="4"/>
    </row>
    <row r="6" spans="1:50" ht="16.5" thickBot="1" x14ac:dyDescent="0.25">
      <c r="A6" s="24" t="str">
        <f>'参数设定（表3）'!L6</f>
        <v>改进率</v>
      </c>
      <c r="B6" s="67">
        <f>'参数设定（表3）'!M6</f>
        <v>0.1</v>
      </c>
      <c r="C6" s="67">
        <f>'参数设定（表3）'!N6</f>
        <v>0.15</v>
      </c>
      <c r="D6" s="67">
        <f>'参数设定（表3）'!O6</f>
        <v>0.2</v>
      </c>
      <c r="E6" s="67">
        <f>'参数设定（表3）'!P6</f>
        <v>0.25</v>
      </c>
      <c r="F6" s="67">
        <f>'参数设定（表3）'!Q6</f>
        <v>0.3</v>
      </c>
      <c r="G6" s="62">
        <v>1</v>
      </c>
      <c r="H6" s="61">
        <v>5</v>
      </c>
      <c r="I6" s="61">
        <v>4</v>
      </c>
      <c r="J6" s="61">
        <v>3</v>
      </c>
      <c r="K6" s="61">
        <v>2</v>
      </c>
      <c r="L6" s="61">
        <v>5</v>
      </c>
      <c r="M6" s="19"/>
      <c r="N6" s="20" t="s">
        <v>46</v>
      </c>
      <c r="O6" s="21">
        <v>1</v>
      </c>
      <c r="P6" s="21">
        <v>0.3</v>
      </c>
      <c r="Q6" s="21">
        <v>0.25</v>
      </c>
      <c r="R6" s="21">
        <v>7.4999999999999997E-2</v>
      </c>
      <c r="S6" s="21">
        <v>0.15</v>
      </c>
      <c r="T6" s="21">
        <v>0.8</v>
      </c>
      <c r="V6" s="64">
        <f t="shared" si="0"/>
        <v>7.0437475471258979E-3</v>
      </c>
      <c r="W6" s="7">
        <v>0.84524970565510771</v>
      </c>
      <c r="X6" s="4">
        <f t="shared" si="1"/>
        <v>4.9614379507642105E-5</v>
      </c>
      <c r="Y6" s="4"/>
      <c r="Z6" s="4"/>
      <c r="AA6" s="4"/>
      <c r="AB6" s="4"/>
      <c r="AD6" s="4"/>
      <c r="AE6" s="4"/>
      <c r="AF6" s="4"/>
      <c r="AI6" s="4"/>
      <c r="AJ6" s="4"/>
      <c r="AK6" s="4"/>
      <c r="AM6" s="4"/>
      <c r="AN6" s="4"/>
      <c r="AO6" s="4"/>
      <c r="AR6" s="4"/>
      <c r="AS6" s="4"/>
      <c r="AT6" s="4"/>
      <c r="AV6" s="4"/>
      <c r="AW6" s="4"/>
      <c r="AX6" s="4"/>
    </row>
    <row r="7" spans="1:50" ht="16.5" thickBot="1" x14ac:dyDescent="0.25">
      <c r="A7" s="24" t="str">
        <f>'参数设定（表3）'!L7</f>
        <v>第一阶段运行比例系数</v>
      </c>
      <c r="B7" s="67">
        <f>'参数设定（表3）'!M7</f>
        <v>0.6</v>
      </c>
      <c r="C7" s="67">
        <f>'参数设定（表3）'!N7</f>
        <v>0.65</v>
      </c>
      <c r="D7" s="67">
        <f>'参数设定（表3）'!O7</f>
        <v>0.7</v>
      </c>
      <c r="E7" s="67">
        <f>'参数设定（表3）'!P7</f>
        <v>0.75</v>
      </c>
      <c r="F7" s="67">
        <f>'参数设定（表3）'!Q7</f>
        <v>0.8</v>
      </c>
      <c r="G7" s="62">
        <v>2</v>
      </c>
      <c r="H7" s="63">
        <v>1</v>
      </c>
      <c r="I7" s="61">
        <v>5</v>
      </c>
      <c r="J7" s="61">
        <v>4</v>
      </c>
      <c r="K7" s="61">
        <v>3</v>
      </c>
      <c r="L7" s="61">
        <v>5</v>
      </c>
      <c r="M7" s="19"/>
      <c r="N7" s="20" t="s">
        <v>47</v>
      </c>
      <c r="O7" s="21">
        <v>1.5</v>
      </c>
      <c r="P7" s="21">
        <v>0.1</v>
      </c>
      <c r="Q7" s="21">
        <v>0.3</v>
      </c>
      <c r="R7" s="21">
        <v>0.1</v>
      </c>
      <c r="S7" s="21">
        <v>0.2</v>
      </c>
      <c r="T7" s="21">
        <v>0.8</v>
      </c>
      <c r="V7" s="64">
        <f t="shared" si="0"/>
        <v>4.7117815194952766E-3</v>
      </c>
      <c r="W7" s="7">
        <v>0.56541378233943318</v>
      </c>
      <c r="X7" s="4">
        <f t="shared" si="1"/>
        <v>2.2200885087457218E-5</v>
      </c>
      <c r="Y7" s="4"/>
      <c r="Z7" s="4"/>
      <c r="AA7" s="4"/>
      <c r="AB7" s="4"/>
      <c r="AD7" s="4"/>
      <c r="AE7" s="4"/>
      <c r="AF7" s="4"/>
      <c r="AI7" s="4"/>
      <c r="AJ7" s="4"/>
      <c r="AK7" s="4"/>
      <c r="AM7" s="4"/>
      <c r="AN7" s="4"/>
      <c r="AO7" s="4"/>
      <c r="AR7" s="4"/>
      <c r="AS7" s="4"/>
      <c r="AT7" s="4"/>
      <c r="AV7" s="4"/>
      <c r="AW7" s="4"/>
      <c r="AX7" s="4"/>
    </row>
    <row r="8" spans="1:50" ht="15.75" x14ac:dyDescent="0.2">
      <c r="A8" s="25"/>
      <c r="B8" s="26"/>
      <c r="C8" s="26"/>
      <c r="D8" s="26"/>
      <c r="E8" s="26"/>
      <c r="G8" s="61">
        <v>2</v>
      </c>
      <c r="H8" s="61">
        <v>2</v>
      </c>
      <c r="I8" s="61">
        <v>2</v>
      </c>
      <c r="J8" s="61">
        <v>2</v>
      </c>
      <c r="K8" s="61">
        <v>2</v>
      </c>
      <c r="L8" s="61">
        <v>1</v>
      </c>
      <c r="M8" s="19"/>
      <c r="N8" s="20" t="s">
        <v>48</v>
      </c>
      <c r="O8" s="21">
        <v>1.5</v>
      </c>
      <c r="P8" s="21">
        <v>0.15</v>
      </c>
      <c r="Q8" s="21">
        <v>0.15</v>
      </c>
      <c r="R8" s="21">
        <v>0.05</v>
      </c>
      <c r="S8" s="21">
        <v>0.15</v>
      </c>
      <c r="T8" s="21">
        <v>0.6</v>
      </c>
      <c r="V8" s="64">
        <f t="shared" si="0"/>
        <v>5.3195619255103225E-3</v>
      </c>
      <c r="W8" s="7">
        <v>0.6383474310612387</v>
      </c>
      <c r="X8" s="4">
        <f t="shared" si="1"/>
        <v>2.8297739079339088E-5</v>
      </c>
      <c r="Y8" s="4"/>
      <c r="Z8" s="4"/>
      <c r="AA8" s="4"/>
      <c r="AB8" s="4"/>
      <c r="AD8" s="4"/>
      <c r="AE8" s="4"/>
      <c r="AF8" s="4"/>
      <c r="AI8" s="4"/>
      <c r="AJ8" s="4"/>
      <c r="AK8" s="4"/>
      <c r="AM8" s="4"/>
      <c r="AN8" s="4"/>
      <c r="AO8" s="4"/>
      <c r="AR8" s="4"/>
      <c r="AS8" s="4"/>
      <c r="AT8" s="4"/>
      <c r="AV8" s="4"/>
      <c r="AW8" s="4"/>
      <c r="AX8" s="4"/>
    </row>
    <row r="9" spans="1:50" ht="15.75" x14ac:dyDescent="0.2">
      <c r="A9" s="27"/>
      <c r="B9" s="28"/>
      <c r="C9" s="28"/>
      <c r="D9" s="28"/>
      <c r="E9" s="28"/>
      <c r="G9" s="61">
        <v>2</v>
      </c>
      <c r="H9" s="61">
        <v>3</v>
      </c>
      <c r="I9" s="61">
        <v>4</v>
      </c>
      <c r="J9" s="61">
        <v>5</v>
      </c>
      <c r="K9" s="61">
        <v>1</v>
      </c>
      <c r="L9" s="61">
        <v>2</v>
      </c>
      <c r="M9" s="19"/>
      <c r="N9" s="20" t="s">
        <v>49</v>
      </c>
      <c r="O9" s="21">
        <v>1.5</v>
      </c>
      <c r="P9" s="21">
        <v>0.2</v>
      </c>
      <c r="Q9" s="21">
        <v>0.25</v>
      </c>
      <c r="R9" s="21">
        <v>0.125</v>
      </c>
      <c r="S9" s="21">
        <v>0.1</v>
      </c>
      <c r="T9" s="21">
        <v>0.65</v>
      </c>
      <c r="V9" s="64">
        <f t="shared" si="0"/>
        <v>5.415272041392684E-3</v>
      </c>
      <c r="W9" s="7">
        <v>0.64983264496712212</v>
      </c>
      <c r="X9" s="4">
        <f t="shared" si="1"/>
        <v>2.9325171282289287E-5</v>
      </c>
      <c r="Y9" s="4"/>
      <c r="Z9" s="4"/>
      <c r="AA9" s="4"/>
      <c r="AB9" s="4"/>
      <c r="AD9" s="4"/>
      <c r="AE9" s="4"/>
      <c r="AF9" s="4"/>
      <c r="AI9" s="4"/>
      <c r="AJ9" s="4"/>
      <c r="AK9" s="4"/>
      <c r="AM9" s="4"/>
      <c r="AN9" s="4"/>
      <c r="AO9" s="4"/>
      <c r="AR9" s="4"/>
      <c r="AS9" s="4"/>
      <c r="AT9" s="4"/>
      <c r="AV9" s="4"/>
      <c r="AW9" s="4"/>
      <c r="AX9" s="4"/>
    </row>
    <row r="10" spans="1:50" ht="15.75" x14ac:dyDescent="0.2">
      <c r="A10" s="29" t="s">
        <v>50</v>
      </c>
      <c r="G10" s="61">
        <v>2</v>
      </c>
      <c r="H10" s="61">
        <v>4</v>
      </c>
      <c r="I10" s="61">
        <v>1</v>
      </c>
      <c r="J10" s="61">
        <v>3</v>
      </c>
      <c r="K10" s="61">
        <v>5</v>
      </c>
      <c r="L10" s="61">
        <v>3</v>
      </c>
      <c r="M10" s="19"/>
      <c r="N10" s="20" t="s">
        <v>51</v>
      </c>
      <c r="O10" s="21">
        <v>1.5</v>
      </c>
      <c r="P10" s="21">
        <v>0.25</v>
      </c>
      <c r="Q10" s="21">
        <v>0.1</v>
      </c>
      <c r="R10" s="21">
        <v>7.4999999999999997E-2</v>
      </c>
      <c r="S10" s="21">
        <v>0.3</v>
      </c>
      <c r="T10" s="21">
        <v>0.7</v>
      </c>
      <c r="V10" s="64">
        <f t="shared" si="0"/>
        <v>5.2409444714328962E-3</v>
      </c>
      <c r="W10" s="7">
        <v>0.62891333657194759</v>
      </c>
      <c r="X10" s="4">
        <f t="shared" si="1"/>
        <v>2.746749895264304E-5</v>
      </c>
      <c r="Y10" s="4"/>
      <c r="Z10" s="4"/>
      <c r="AA10" s="4"/>
      <c r="AB10" s="4"/>
      <c r="AD10" s="4"/>
      <c r="AE10" s="4"/>
      <c r="AF10" s="4"/>
      <c r="AI10" s="4"/>
      <c r="AJ10" s="4"/>
      <c r="AK10" s="4"/>
      <c r="AM10" s="4"/>
      <c r="AN10" s="4"/>
      <c r="AO10" s="4"/>
      <c r="AR10" s="4"/>
      <c r="AS10" s="4"/>
      <c r="AT10" s="4"/>
      <c r="AV10" s="4"/>
      <c r="AW10" s="4"/>
      <c r="AX10" s="4"/>
    </row>
    <row r="11" spans="1:50" ht="15.75" x14ac:dyDescent="0.2">
      <c r="G11" s="61">
        <v>2</v>
      </c>
      <c r="H11" s="61">
        <v>5</v>
      </c>
      <c r="I11" s="61">
        <v>3</v>
      </c>
      <c r="J11" s="61">
        <v>1</v>
      </c>
      <c r="K11" s="61">
        <v>4</v>
      </c>
      <c r="L11" s="61">
        <v>4</v>
      </c>
      <c r="M11" s="19"/>
      <c r="N11" s="20" t="s">
        <v>52</v>
      </c>
      <c r="O11" s="21">
        <v>1.5</v>
      </c>
      <c r="P11" s="21">
        <v>0.3</v>
      </c>
      <c r="Q11" s="21">
        <v>0.2</v>
      </c>
      <c r="R11" s="21">
        <v>2.5000000000000001E-2</v>
      </c>
      <c r="S11" s="21">
        <v>0.25</v>
      </c>
      <c r="T11" s="21">
        <v>0.75</v>
      </c>
      <c r="V11" s="64">
        <f t="shared" si="0"/>
        <v>1.310443356609004E-2</v>
      </c>
      <c r="W11" s="7">
        <v>1.5725320279308048</v>
      </c>
      <c r="X11" s="4">
        <f t="shared" si="1"/>
        <v>1.7172617908806732E-4</v>
      </c>
      <c r="Y11" s="4"/>
      <c r="Z11" s="4"/>
      <c r="AA11" s="4"/>
      <c r="AB11" s="4"/>
      <c r="AD11" s="4"/>
      <c r="AE11" s="4"/>
      <c r="AF11" s="4"/>
      <c r="AI11" s="4"/>
      <c r="AJ11" s="4"/>
      <c r="AK11" s="4"/>
      <c r="AM11" s="4"/>
      <c r="AN11" s="4"/>
      <c r="AO11" s="4"/>
      <c r="AR11" s="4"/>
      <c r="AS11" s="4"/>
      <c r="AT11" s="4"/>
      <c r="AV11" s="4"/>
      <c r="AW11" s="4"/>
      <c r="AX11" s="4"/>
    </row>
    <row r="12" spans="1:50" ht="15.75" x14ac:dyDescent="0.2">
      <c r="G12" s="61">
        <v>3</v>
      </c>
      <c r="H12" s="63">
        <v>1</v>
      </c>
      <c r="I12" s="61">
        <v>4</v>
      </c>
      <c r="J12" s="61">
        <v>2</v>
      </c>
      <c r="K12" s="61">
        <v>5</v>
      </c>
      <c r="L12" s="61">
        <v>4</v>
      </c>
      <c r="M12" s="19"/>
      <c r="N12" s="20" t="s">
        <v>53</v>
      </c>
      <c r="O12" s="21">
        <v>2</v>
      </c>
      <c r="P12" s="21">
        <v>0.1</v>
      </c>
      <c r="Q12" s="21">
        <v>0.25</v>
      </c>
      <c r="R12" s="21">
        <v>0.05</v>
      </c>
      <c r="S12" s="21">
        <v>0.3</v>
      </c>
      <c r="T12" s="21">
        <v>0.75</v>
      </c>
      <c r="V12" s="64">
        <f t="shared" si="0"/>
        <v>5.1727515558707788E-3</v>
      </c>
      <c r="W12" s="7">
        <v>0.62073018670449343</v>
      </c>
      <c r="X12" s="4">
        <f t="shared" si="1"/>
        <v>2.6757358658763562E-5</v>
      </c>
      <c r="Y12" s="4"/>
      <c r="Z12" s="4"/>
      <c r="AA12" s="4"/>
      <c r="AB12" s="4"/>
      <c r="AD12" s="4"/>
      <c r="AE12" s="4"/>
      <c r="AF12" s="4"/>
      <c r="AI12" s="4"/>
      <c r="AJ12" s="4"/>
      <c r="AK12" s="4"/>
      <c r="AM12" s="4"/>
      <c r="AN12" s="4"/>
      <c r="AO12" s="4"/>
      <c r="AR12" s="4"/>
      <c r="AS12" s="4"/>
      <c r="AT12" s="4"/>
      <c r="AV12" s="4"/>
      <c r="AW12" s="4"/>
      <c r="AX12" s="4"/>
    </row>
    <row r="13" spans="1:50" ht="15.75" x14ac:dyDescent="0.2">
      <c r="G13" s="61">
        <v>3</v>
      </c>
      <c r="H13" s="61">
        <v>2</v>
      </c>
      <c r="I13" s="61">
        <v>1</v>
      </c>
      <c r="J13" s="61">
        <v>5</v>
      </c>
      <c r="K13" s="61">
        <v>4</v>
      </c>
      <c r="L13" s="61">
        <v>5</v>
      </c>
      <c r="M13" s="19"/>
      <c r="N13" s="20" t="s">
        <v>54</v>
      </c>
      <c r="O13" s="21">
        <v>2</v>
      </c>
      <c r="P13" s="21">
        <v>0.15</v>
      </c>
      <c r="Q13" s="21">
        <v>0.1</v>
      </c>
      <c r="R13" s="21">
        <v>0.125</v>
      </c>
      <c r="S13" s="21">
        <v>0.25</v>
      </c>
      <c r="T13" s="21">
        <v>0.8</v>
      </c>
      <c r="V13" s="64">
        <f t="shared" si="0"/>
        <v>6.3898503980692016E-3</v>
      </c>
      <c r="W13" s="7">
        <v>0.76678204776830416</v>
      </c>
      <c r="X13" s="4">
        <f t="shared" si="1"/>
        <v>4.0830188109705134E-5</v>
      </c>
      <c r="Y13" s="4"/>
      <c r="Z13" s="4"/>
      <c r="AA13" s="4"/>
      <c r="AB13" s="4"/>
      <c r="AD13" s="4"/>
      <c r="AE13" s="4"/>
      <c r="AF13" s="4"/>
      <c r="AI13" s="4"/>
      <c r="AJ13" s="4"/>
      <c r="AK13" s="4"/>
      <c r="AM13" s="4"/>
      <c r="AN13" s="4"/>
      <c r="AO13" s="4"/>
      <c r="AR13" s="4"/>
      <c r="AS13" s="4"/>
      <c r="AT13" s="4"/>
      <c r="AV13" s="4"/>
      <c r="AW13" s="4"/>
      <c r="AX13" s="4"/>
    </row>
    <row r="14" spans="1:50" ht="15.75" x14ac:dyDescent="0.2">
      <c r="G14" s="61">
        <v>3</v>
      </c>
      <c r="H14" s="61">
        <v>3</v>
      </c>
      <c r="I14" s="61">
        <v>3</v>
      </c>
      <c r="J14" s="61">
        <v>3</v>
      </c>
      <c r="K14" s="61">
        <v>3</v>
      </c>
      <c r="L14" s="61">
        <v>1</v>
      </c>
      <c r="M14" s="19"/>
      <c r="N14" s="20" t="s">
        <v>55</v>
      </c>
      <c r="O14" s="21">
        <v>2</v>
      </c>
      <c r="P14" s="21">
        <v>0.2</v>
      </c>
      <c r="Q14" s="21">
        <v>0.2</v>
      </c>
      <c r="R14" s="21">
        <v>7.4999999999999997E-2</v>
      </c>
      <c r="S14" s="21">
        <v>0.2</v>
      </c>
      <c r="T14" s="21">
        <v>0.6</v>
      </c>
      <c r="V14" s="64">
        <f t="shared" si="0"/>
        <v>5.7249400850860471E-3</v>
      </c>
      <c r="W14" s="7">
        <v>0.68699281021032566</v>
      </c>
      <c r="X14" s="4">
        <f t="shared" si="1"/>
        <v>3.2774938977825033E-5</v>
      </c>
      <c r="Y14" s="4"/>
      <c r="Z14" s="4"/>
      <c r="AA14" s="4"/>
      <c r="AB14" s="4"/>
      <c r="AD14" s="4"/>
      <c r="AE14" s="4"/>
      <c r="AF14" s="4"/>
      <c r="AI14" s="4"/>
      <c r="AJ14" s="4"/>
      <c r="AK14" s="4"/>
      <c r="AM14" s="4"/>
      <c r="AN14" s="4"/>
      <c r="AO14" s="4"/>
      <c r="AR14" s="4"/>
      <c r="AS14" s="4"/>
      <c r="AT14" s="4"/>
      <c r="AV14" s="4"/>
      <c r="AW14" s="4"/>
      <c r="AX14" s="4"/>
    </row>
    <row r="15" spans="1:50" ht="15.75" x14ac:dyDescent="0.2">
      <c r="G15" s="61">
        <v>3</v>
      </c>
      <c r="H15" s="61">
        <v>4</v>
      </c>
      <c r="I15" s="61">
        <v>5</v>
      </c>
      <c r="J15" s="61">
        <v>1</v>
      </c>
      <c r="K15" s="61">
        <v>2</v>
      </c>
      <c r="L15" s="61">
        <v>2</v>
      </c>
      <c r="M15" s="19"/>
      <c r="N15" s="20" t="s">
        <v>56</v>
      </c>
      <c r="O15" s="21">
        <v>2</v>
      </c>
      <c r="P15" s="21">
        <v>0.25</v>
      </c>
      <c r="Q15" s="21">
        <v>0.3</v>
      </c>
      <c r="R15" s="21">
        <v>2.5000000000000001E-2</v>
      </c>
      <c r="S15" s="21">
        <v>0.15</v>
      </c>
      <c r="T15" s="21">
        <v>0.65</v>
      </c>
      <c r="V15" s="64">
        <f t="shared" si="0"/>
        <v>5.502903244727712E-3</v>
      </c>
      <c r="W15" s="7">
        <v>0.66034838936732543</v>
      </c>
      <c r="X15" s="4">
        <f t="shared" si="1"/>
        <v>3.0281944120834782E-5</v>
      </c>
      <c r="Y15" s="4"/>
      <c r="Z15" s="4"/>
      <c r="AA15" s="4"/>
      <c r="AB15" s="4"/>
      <c r="AD15" s="4"/>
      <c r="AE15" s="4"/>
      <c r="AF15" s="4"/>
      <c r="AI15" s="4"/>
      <c r="AJ15" s="4"/>
      <c r="AK15" s="4"/>
      <c r="AM15" s="4"/>
      <c r="AN15" s="4"/>
      <c r="AO15" s="4"/>
      <c r="AR15" s="4"/>
      <c r="AS15" s="4"/>
      <c r="AT15" s="4"/>
      <c r="AV15" s="4"/>
      <c r="AW15" s="4"/>
      <c r="AX15" s="4"/>
    </row>
    <row r="16" spans="1:50" ht="15.75" x14ac:dyDescent="0.2">
      <c r="A16" s="30"/>
      <c r="B16" s="31"/>
      <c r="C16" s="31"/>
      <c r="D16" s="31"/>
      <c r="E16" s="31"/>
      <c r="G16" s="61">
        <v>3</v>
      </c>
      <c r="H16" s="61">
        <v>5</v>
      </c>
      <c r="I16" s="61">
        <v>2</v>
      </c>
      <c r="J16" s="61">
        <v>4</v>
      </c>
      <c r="K16" s="61">
        <v>1</v>
      </c>
      <c r="L16" s="61">
        <v>3</v>
      </c>
      <c r="M16" s="19"/>
      <c r="N16" s="20" t="s">
        <v>57</v>
      </c>
      <c r="O16" s="21">
        <v>2</v>
      </c>
      <c r="P16" s="21">
        <v>0.3</v>
      </c>
      <c r="Q16" s="21">
        <v>0.15</v>
      </c>
      <c r="R16" s="21">
        <v>0.1</v>
      </c>
      <c r="S16" s="21">
        <v>0.1</v>
      </c>
      <c r="T16" s="21">
        <v>0.7</v>
      </c>
      <c r="V16" s="64">
        <f t="shared" si="0"/>
        <v>6.2793706671875104E-3</v>
      </c>
      <c r="W16" s="7">
        <v>0.75352448006250128</v>
      </c>
      <c r="X16" s="4">
        <f t="shared" si="1"/>
        <v>3.9430495975934917E-5</v>
      </c>
      <c r="Y16" s="4"/>
      <c r="Z16" s="4"/>
      <c r="AA16" s="4"/>
      <c r="AB16" s="4"/>
      <c r="AD16" s="4"/>
      <c r="AE16" s="4"/>
      <c r="AF16" s="4"/>
      <c r="AI16" s="4"/>
      <c r="AJ16" s="4"/>
      <c r="AK16" s="4"/>
      <c r="AM16" s="4"/>
      <c r="AN16" s="4"/>
      <c r="AO16" s="4"/>
      <c r="AR16" s="4"/>
      <c r="AS16" s="4"/>
      <c r="AT16" s="4"/>
      <c r="AV16" s="4"/>
      <c r="AW16" s="4"/>
      <c r="AX16" s="4"/>
    </row>
    <row r="17" spans="1:50" ht="15.75" x14ac:dyDescent="0.2">
      <c r="A17" s="32"/>
      <c r="B17" s="33"/>
      <c r="C17" s="33"/>
      <c r="D17" s="33"/>
      <c r="E17" s="33"/>
      <c r="G17" s="61">
        <v>4</v>
      </c>
      <c r="H17" s="63">
        <v>1</v>
      </c>
      <c r="I17" s="61">
        <v>3</v>
      </c>
      <c r="J17" s="61">
        <v>5</v>
      </c>
      <c r="K17" s="61">
        <v>2</v>
      </c>
      <c r="L17" s="61">
        <v>3</v>
      </c>
      <c r="M17" s="19"/>
      <c r="N17" s="20" t="s">
        <v>58</v>
      </c>
      <c r="O17" s="21">
        <v>2.5</v>
      </c>
      <c r="P17" s="21">
        <v>0.1</v>
      </c>
      <c r="Q17" s="21">
        <v>0.2</v>
      </c>
      <c r="R17" s="21">
        <v>0.125</v>
      </c>
      <c r="S17" s="21">
        <v>0.15</v>
      </c>
      <c r="T17" s="21">
        <v>0.7</v>
      </c>
      <c r="V17" s="64">
        <f t="shared" si="0"/>
        <v>6.6841889253708951E-3</v>
      </c>
      <c r="W17" s="7">
        <v>0.80210267104450739</v>
      </c>
      <c r="X17" s="4">
        <f t="shared" si="1"/>
        <v>4.467838159005092E-5</v>
      </c>
      <c r="Y17" s="4"/>
      <c r="Z17" s="4"/>
      <c r="AA17" s="4"/>
      <c r="AB17" s="4"/>
      <c r="AD17" s="4"/>
      <c r="AE17" s="4"/>
      <c r="AF17" s="4"/>
      <c r="AI17" s="4"/>
      <c r="AJ17" s="4"/>
      <c r="AK17" s="4"/>
      <c r="AM17" s="4"/>
      <c r="AN17" s="4"/>
      <c r="AO17" s="4"/>
      <c r="AR17" s="4"/>
      <c r="AS17" s="4"/>
      <c r="AT17" s="4"/>
      <c r="AV17" s="4"/>
      <c r="AW17" s="4"/>
      <c r="AX17" s="4"/>
    </row>
    <row r="18" spans="1:50" ht="15.75" x14ac:dyDescent="0.2">
      <c r="A18" s="34"/>
      <c r="B18" s="33"/>
      <c r="C18" s="33"/>
      <c r="D18" s="33"/>
      <c r="E18" s="33"/>
      <c r="G18" s="61">
        <v>4</v>
      </c>
      <c r="H18" s="61">
        <v>2</v>
      </c>
      <c r="I18" s="61">
        <v>5</v>
      </c>
      <c r="J18" s="61">
        <v>3</v>
      </c>
      <c r="K18" s="61">
        <v>1</v>
      </c>
      <c r="L18" s="61">
        <v>4</v>
      </c>
      <c r="M18" s="19"/>
      <c r="N18" s="20" t="s">
        <v>59</v>
      </c>
      <c r="O18" s="21">
        <v>2.5</v>
      </c>
      <c r="P18" s="21">
        <v>0.15</v>
      </c>
      <c r="Q18" s="21">
        <v>0.3</v>
      </c>
      <c r="R18" s="21">
        <v>7.4999999999999997E-2</v>
      </c>
      <c r="S18" s="21">
        <v>0.1</v>
      </c>
      <c r="T18" s="21">
        <v>0.75</v>
      </c>
      <c r="V18" s="64">
        <f t="shared" si="0"/>
        <v>5.2143123461303193E-3</v>
      </c>
      <c r="W18" s="7">
        <v>0.62571748153563833</v>
      </c>
      <c r="X18" s="4">
        <f t="shared" si="1"/>
        <v>2.7189053243007076E-5</v>
      </c>
      <c r="Y18" s="4"/>
      <c r="Z18" s="4"/>
      <c r="AA18" s="4"/>
      <c r="AB18" s="4"/>
      <c r="AD18" s="4"/>
      <c r="AE18" s="4"/>
      <c r="AF18" s="4"/>
      <c r="AI18" s="4"/>
      <c r="AJ18" s="4"/>
      <c r="AK18" s="4"/>
      <c r="AM18" s="4"/>
      <c r="AN18" s="4"/>
      <c r="AO18" s="4"/>
      <c r="AR18" s="4"/>
      <c r="AS18" s="4"/>
      <c r="AT18" s="4"/>
      <c r="AV18" s="4"/>
      <c r="AW18" s="4"/>
      <c r="AX18" s="4"/>
    </row>
    <row r="19" spans="1:50" ht="15.75" x14ac:dyDescent="0.2">
      <c r="A19" s="34"/>
      <c r="B19" s="33"/>
      <c r="C19" s="33"/>
      <c r="D19" s="33"/>
      <c r="E19" s="33"/>
      <c r="G19" s="61">
        <v>4</v>
      </c>
      <c r="H19" s="61">
        <v>3</v>
      </c>
      <c r="I19" s="61">
        <v>2</v>
      </c>
      <c r="J19" s="61">
        <v>1</v>
      </c>
      <c r="K19" s="61">
        <v>5</v>
      </c>
      <c r="L19" s="61">
        <v>5</v>
      </c>
      <c r="M19" s="19"/>
      <c r="N19" s="20" t="s">
        <v>60</v>
      </c>
      <c r="O19" s="21">
        <v>2.5</v>
      </c>
      <c r="P19" s="21">
        <v>0.2</v>
      </c>
      <c r="Q19" s="21">
        <v>0.15</v>
      </c>
      <c r="R19" s="21">
        <v>2.5000000000000001E-2</v>
      </c>
      <c r="S19" s="21">
        <v>0.3</v>
      </c>
      <c r="T19" s="21">
        <v>0.8</v>
      </c>
      <c r="V19" s="64">
        <f t="shared" si="0"/>
        <v>6.2301305725802796E-3</v>
      </c>
      <c r="W19" s="7">
        <v>0.74761566870963359</v>
      </c>
      <c r="X19" s="4">
        <f t="shared" si="1"/>
        <v>3.8814526951399485E-5</v>
      </c>
      <c r="Y19" s="4"/>
      <c r="Z19" s="4"/>
      <c r="AA19" s="4"/>
      <c r="AB19" s="4"/>
      <c r="AD19" s="4"/>
      <c r="AE19" s="4"/>
      <c r="AF19" s="4"/>
      <c r="AI19" s="4"/>
      <c r="AJ19" s="4"/>
      <c r="AK19" s="4"/>
      <c r="AM19" s="4"/>
      <c r="AN19" s="4"/>
      <c r="AO19" s="4"/>
      <c r="AR19" s="4"/>
      <c r="AS19" s="4"/>
      <c r="AT19" s="4"/>
      <c r="AV19" s="4"/>
      <c r="AW19" s="4"/>
      <c r="AX19" s="4"/>
    </row>
    <row r="20" spans="1:50" ht="15.75" x14ac:dyDescent="0.2">
      <c r="A20" s="35"/>
      <c r="B20" s="33"/>
      <c r="C20" s="33"/>
      <c r="D20" s="33"/>
      <c r="E20" s="33"/>
      <c r="G20" s="61">
        <v>4</v>
      </c>
      <c r="H20" s="61">
        <v>4</v>
      </c>
      <c r="I20" s="61">
        <v>4</v>
      </c>
      <c r="J20" s="61">
        <v>4</v>
      </c>
      <c r="K20" s="61">
        <v>4</v>
      </c>
      <c r="L20" s="61">
        <v>1</v>
      </c>
      <c r="M20" s="19"/>
      <c r="N20" s="20" t="s">
        <v>61</v>
      </c>
      <c r="O20" s="21">
        <v>2.5</v>
      </c>
      <c r="P20" s="21">
        <v>0.25</v>
      </c>
      <c r="Q20" s="21">
        <v>0.25</v>
      </c>
      <c r="R20" s="21">
        <v>0.1</v>
      </c>
      <c r="S20" s="21">
        <v>0.25</v>
      </c>
      <c r="T20" s="21">
        <v>0.6</v>
      </c>
      <c r="V20" s="64">
        <f t="shared" si="0"/>
        <v>6.4021217371531634E-3</v>
      </c>
      <c r="W20" s="7">
        <v>0.76825460845837956</v>
      </c>
      <c r="X20" s="4">
        <f t="shared" si="1"/>
        <v>4.0987162737329037E-5</v>
      </c>
      <c r="Y20" s="4"/>
      <c r="Z20" s="4"/>
      <c r="AA20" s="4"/>
      <c r="AB20" s="4"/>
      <c r="AD20" s="4"/>
      <c r="AE20" s="4"/>
      <c r="AF20" s="4"/>
      <c r="AI20" s="4"/>
      <c r="AJ20" s="4"/>
      <c r="AK20" s="4"/>
      <c r="AM20" s="4"/>
      <c r="AN20" s="4"/>
      <c r="AO20" s="4"/>
      <c r="AR20" s="4"/>
      <c r="AS20" s="4"/>
      <c r="AT20" s="4"/>
      <c r="AV20" s="4"/>
      <c r="AW20" s="4"/>
      <c r="AX20" s="4"/>
    </row>
    <row r="21" spans="1:50" ht="15.75" x14ac:dyDescent="0.2">
      <c r="A21" s="34"/>
      <c r="B21" s="33"/>
      <c r="C21" s="33"/>
      <c r="D21" s="33"/>
      <c r="E21" s="33"/>
      <c r="G21" s="61">
        <v>4</v>
      </c>
      <c r="H21" s="61">
        <v>5</v>
      </c>
      <c r="I21" s="61">
        <v>1</v>
      </c>
      <c r="J21" s="61">
        <v>2</v>
      </c>
      <c r="K21" s="61">
        <v>3</v>
      </c>
      <c r="L21" s="61">
        <v>2</v>
      </c>
      <c r="M21" s="19"/>
      <c r="N21" s="20" t="s">
        <v>62</v>
      </c>
      <c r="O21" s="21">
        <v>2.5</v>
      </c>
      <c r="P21" s="21">
        <v>0.3</v>
      </c>
      <c r="Q21" s="21">
        <v>0.1</v>
      </c>
      <c r="R21" s="21">
        <v>0.05</v>
      </c>
      <c r="S21" s="21">
        <v>0.2</v>
      </c>
      <c r="T21" s="21">
        <v>0.65</v>
      </c>
      <c r="V21" s="64">
        <f t="shared" si="0"/>
        <v>6.4412336477470949E-3</v>
      </c>
      <c r="W21" s="7">
        <v>0.77294803772965137</v>
      </c>
      <c r="X21" s="4">
        <f t="shared" si="1"/>
        <v>4.1489490904869349E-5</v>
      </c>
      <c r="Y21" s="4"/>
      <c r="Z21" s="4"/>
      <c r="AA21" s="4"/>
      <c r="AB21" s="4"/>
      <c r="AD21" s="4"/>
      <c r="AE21" s="4"/>
      <c r="AF21" s="4"/>
      <c r="AI21" s="4"/>
      <c r="AJ21" s="4"/>
      <c r="AK21" s="4"/>
      <c r="AM21" s="4"/>
      <c r="AN21" s="4"/>
      <c r="AO21" s="4"/>
      <c r="AR21" s="4"/>
      <c r="AS21" s="4"/>
      <c r="AT21" s="4"/>
      <c r="AV21" s="4"/>
      <c r="AW21" s="4"/>
      <c r="AX21" s="4"/>
    </row>
    <row r="22" spans="1:50" ht="15.75" x14ac:dyDescent="0.2">
      <c r="A22" s="34"/>
      <c r="B22" s="33"/>
      <c r="C22" s="33"/>
      <c r="D22" s="33"/>
      <c r="E22" s="33"/>
      <c r="G22" s="61">
        <v>5</v>
      </c>
      <c r="H22" s="63">
        <v>1</v>
      </c>
      <c r="I22" s="61">
        <v>2</v>
      </c>
      <c r="J22" s="61">
        <v>3</v>
      </c>
      <c r="K22" s="61">
        <v>4</v>
      </c>
      <c r="L22" s="61">
        <v>2</v>
      </c>
      <c r="M22" s="19"/>
      <c r="N22" s="20" t="s">
        <v>63</v>
      </c>
      <c r="O22" s="21">
        <v>3</v>
      </c>
      <c r="P22" s="21">
        <v>0.1</v>
      </c>
      <c r="Q22" s="21">
        <v>0.15</v>
      </c>
      <c r="R22" s="21">
        <v>7.4999999999999997E-2</v>
      </c>
      <c r="S22" s="21">
        <v>0.25</v>
      </c>
      <c r="T22" s="21">
        <v>0.65</v>
      </c>
      <c r="V22" s="64">
        <f t="shared" si="0"/>
        <v>6.8314887486504864E-3</v>
      </c>
      <c r="W22" s="7">
        <v>0.81977864983805837</v>
      </c>
      <c r="X22" s="4">
        <f t="shared" si="1"/>
        <v>4.6669238522938187E-5</v>
      </c>
      <c r="Y22" s="4"/>
      <c r="Z22" s="4"/>
      <c r="AA22" s="4"/>
      <c r="AB22" s="4"/>
      <c r="AD22" s="4"/>
      <c r="AE22" s="4"/>
      <c r="AF22" s="4"/>
      <c r="AI22" s="4"/>
      <c r="AJ22" s="4"/>
      <c r="AK22" s="4"/>
      <c r="AM22" s="4"/>
      <c r="AN22" s="4"/>
      <c r="AO22" s="4"/>
      <c r="AR22" s="4"/>
      <c r="AS22" s="4"/>
      <c r="AT22" s="4"/>
      <c r="AV22" s="4"/>
      <c r="AW22" s="4"/>
      <c r="AX22" s="4"/>
    </row>
    <row r="23" spans="1:50" ht="15.75" x14ac:dyDescent="0.2">
      <c r="A23" s="34"/>
      <c r="B23" s="33"/>
      <c r="C23" s="33"/>
      <c r="D23" s="33"/>
      <c r="E23" s="33"/>
      <c r="G23" s="61">
        <v>5</v>
      </c>
      <c r="H23" s="61">
        <v>2</v>
      </c>
      <c r="I23" s="61">
        <v>4</v>
      </c>
      <c r="J23" s="61">
        <v>1</v>
      </c>
      <c r="K23" s="61">
        <v>3</v>
      </c>
      <c r="L23" s="61">
        <v>3</v>
      </c>
      <c r="M23" s="19"/>
      <c r="N23" s="20" t="s">
        <v>64</v>
      </c>
      <c r="O23" s="21">
        <v>3</v>
      </c>
      <c r="P23" s="21">
        <v>0.15</v>
      </c>
      <c r="Q23" s="21">
        <v>0.25</v>
      </c>
      <c r="R23" s="21">
        <v>2.5000000000000001E-2</v>
      </c>
      <c r="S23" s="21">
        <v>0.2</v>
      </c>
      <c r="T23" s="21">
        <v>0.7</v>
      </c>
      <c r="V23" s="64">
        <f t="shared" si="0"/>
        <v>4.4982467669629767E-3</v>
      </c>
      <c r="W23" s="7">
        <v>0.5397896120355572</v>
      </c>
      <c r="X23" s="4">
        <f t="shared" si="1"/>
        <v>2.0234223976492873E-5</v>
      </c>
      <c r="Y23" s="4"/>
      <c r="Z23" s="4"/>
      <c r="AA23" s="4"/>
      <c r="AB23" s="4"/>
      <c r="AD23" s="4"/>
      <c r="AE23" s="4"/>
      <c r="AF23" s="4"/>
      <c r="AI23" s="4"/>
      <c r="AJ23" s="4"/>
      <c r="AK23" s="4"/>
      <c r="AM23" s="4"/>
      <c r="AN23" s="4"/>
      <c r="AO23" s="4"/>
      <c r="AR23" s="4"/>
      <c r="AS23" s="4"/>
      <c r="AT23" s="4"/>
      <c r="AV23" s="4"/>
      <c r="AW23" s="4"/>
      <c r="AX23" s="4"/>
    </row>
    <row r="24" spans="1:50" ht="15.75" x14ac:dyDescent="0.2">
      <c r="A24" s="34"/>
      <c r="B24" s="33"/>
      <c r="C24" s="33"/>
      <c r="D24" s="33"/>
      <c r="E24" s="33"/>
      <c r="G24" s="61">
        <v>5</v>
      </c>
      <c r="H24" s="61">
        <v>3</v>
      </c>
      <c r="I24" s="61">
        <v>1</v>
      </c>
      <c r="J24" s="61">
        <v>4</v>
      </c>
      <c r="K24" s="61">
        <v>2</v>
      </c>
      <c r="L24" s="61">
        <v>4</v>
      </c>
      <c r="M24" s="19"/>
      <c r="N24" s="20" t="s">
        <v>65</v>
      </c>
      <c r="O24" s="21">
        <v>3</v>
      </c>
      <c r="P24" s="21">
        <v>0.2</v>
      </c>
      <c r="Q24" s="21">
        <v>0.1</v>
      </c>
      <c r="R24" s="21">
        <v>0.1</v>
      </c>
      <c r="S24" s="21">
        <v>0.15</v>
      </c>
      <c r="T24" s="21">
        <v>0.75</v>
      </c>
      <c r="V24" s="64">
        <f t="shared" si="0"/>
        <v>7.2309872004761013E-3</v>
      </c>
      <c r="W24" s="7">
        <v>0.86771846405713215</v>
      </c>
      <c r="X24" s="4">
        <f t="shared" si="1"/>
        <v>5.2287175893449202E-5</v>
      </c>
      <c r="Y24" s="4"/>
      <c r="Z24" s="4"/>
      <c r="AA24" s="4"/>
      <c r="AB24" s="4"/>
      <c r="AD24" s="4"/>
      <c r="AE24" s="4"/>
      <c r="AF24" s="4"/>
      <c r="AI24" s="4"/>
      <c r="AJ24" s="4"/>
      <c r="AK24" s="4"/>
      <c r="AM24" s="4"/>
      <c r="AN24" s="4"/>
      <c r="AO24" s="4"/>
      <c r="AR24" s="4"/>
      <c r="AS24" s="4"/>
      <c r="AT24" s="4"/>
      <c r="AV24" s="4"/>
      <c r="AW24" s="4"/>
      <c r="AX24" s="4"/>
    </row>
    <row r="25" spans="1:50" ht="15.75" x14ac:dyDescent="0.2">
      <c r="A25" s="34"/>
      <c r="B25" s="33"/>
      <c r="C25" s="33"/>
      <c r="D25" s="33"/>
      <c r="E25" s="33"/>
      <c r="G25" s="61">
        <v>5</v>
      </c>
      <c r="H25" s="61">
        <v>4</v>
      </c>
      <c r="I25" s="61">
        <v>3</v>
      </c>
      <c r="J25" s="61">
        <v>2</v>
      </c>
      <c r="K25" s="61">
        <v>1</v>
      </c>
      <c r="L25" s="61">
        <v>5</v>
      </c>
      <c r="M25" s="19"/>
      <c r="N25" s="20" t="s">
        <v>66</v>
      </c>
      <c r="O25" s="21">
        <v>3</v>
      </c>
      <c r="P25" s="21">
        <v>0.25</v>
      </c>
      <c r="Q25" s="21">
        <v>0.2</v>
      </c>
      <c r="R25" s="21">
        <v>0.05</v>
      </c>
      <c r="S25" s="21">
        <v>0.1</v>
      </c>
      <c r="T25" s="21">
        <v>0.8</v>
      </c>
      <c r="V25" s="64">
        <f t="shared" si="0"/>
        <v>5.6921002599836104E-3</v>
      </c>
      <c r="W25" s="7">
        <v>0.68305203119803326</v>
      </c>
      <c r="X25" s="4">
        <f t="shared" si="1"/>
        <v>3.2400005369705489E-5</v>
      </c>
      <c r="Y25" s="4"/>
      <c r="Z25" s="4"/>
      <c r="AA25" s="4"/>
      <c r="AB25" s="4"/>
      <c r="AD25" s="4"/>
      <c r="AE25" s="4"/>
      <c r="AF25" s="4"/>
      <c r="AI25" s="4"/>
      <c r="AJ25" s="4"/>
      <c r="AK25" s="4"/>
      <c r="AM25" s="4"/>
      <c r="AN25" s="4"/>
      <c r="AO25" s="4"/>
      <c r="AR25" s="4"/>
      <c r="AS25" s="4"/>
      <c r="AT25" s="4"/>
      <c r="AV25" s="4"/>
      <c r="AW25" s="4"/>
      <c r="AX25" s="4"/>
    </row>
    <row r="26" spans="1:50" ht="16.5" thickBot="1" x14ac:dyDescent="0.25">
      <c r="G26" s="19">
        <v>5</v>
      </c>
      <c r="H26" s="19">
        <v>5</v>
      </c>
      <c r="I26" s="19">
        <v>5</v>
      </c>
      <c r="J26" s="19">
        <v>5</v>
      </c>
      <c r="K26" s="19">
        <v>5</v>
      </c>
      <c r="L26" s="19">
        <v>1</v>
      </c>
      <c r="M26" s="19"/>
      <c r="N26" s="20" t="s">
        <v>67</v>
      </c>
      <c r="O26" s="21">
        <v>3</v>
      </c>
      <c r="P26" s="21">
        <v>0.3</v>
      </c>
      <c r="Q26" s="21">
        <v>0.3</v>
      </c>
      <c r="R26" s="21">
        <v>0.125</v>
      </c>
      <c r="S26" s="21">
        <v>0.3</v>
      </c>
      <c r="T26" s="21">
        <v>0.6</v>
      </c>
      <c r="V26" s="64">
        <f t="shared" si="0"/>
        <v>6.8471249615693376E-3</v>
      </c>
      <c r="W26" s="7">
        <v>0.82165499538832054</v>
      </c>
      <c r="X26" s="4">
        <f t="shared" si="1"/>
        <v>4.6883120239345903E-5</v>
      </c>
      <c r="Y26" s="4"/>
      <c r="Z26" s="4"/>
      <c r="AA26" s="4"/>
      <c r="AB26" s="4"/>
      <c r="AD26" s="4"/>
      <c r="AE26" s="4"/>
      <c r="AF26" s="4"/>
      <c r="AI26" s="4"/>
      <c r="AJ26" s="4"/>
      <c r="AK26" s="4"/>
      <c r="AM26" s="4"/>
      <c r="AN26" s="4"/>
      <c r="AO26" s="4"/>
      <c r="AR26" s="4"/>
      <c r="AS26" s="4"/>
      <c r="AT26" s="4"/>
      <c r="AV26" s="4"/>
      <c r="AW26" s="4"/>
      <c r="AX26" s="4"/>
    </row>
    <row r="27" spans="1:50" ht="33.75" customHeight="1" thickTop="1" thickBot="1" x14ac:dyDescent="0.25">
      <c r="A27" s="34"/>
      <c r="B27" s="33"/>
      <c r="C27" s="33"/>
      <c r="D27" s="33"/>
      <c r="E27" s="33"/>
      <c r="F27" s="21" t="s">
        <v>68</v>
      </c>
      <c r="G27" s="60" t="s">
        <v>120</v>
      </c>
      <c r="H27" s="70" t="s">
        <v>127</v>
      </c>
      <c r="I27" s="70" t="s">
        <v>128</v>
      </c>
      <c r="J27" s="60" t="s">
        <v>121</v>
      </c>
      <c r="K27" s="60" t="s">
        <v>122</v>
      </c>
      <c r="L27" s="70" t="s">
        <v>123</v>
      </c>
      <c r="M27" s="36"/>
      <c r="N27" s="37"/>
      <c r="W27" s="38">
        <v>1.3468904490935768E-2</v>
      </c>
      <c r="Z27" s="39" t="s">
        <v>69</v>
      </c>
      <c r="AD27" s="4"/>
    </row>
    <row r="28" spans="1:50" ht="16.5" thickTop="1" thickBot="1" x14ac:dyDescent="0.3">
      <c r="A28" s="34"/>
      <c r="B28" s="33"/>
      <c r="C28" s="33"/>
      <c r="D28" s="33"/>
      <c r="E28" s="33"/>
      <c r="F28" s="21">
        <v>1</v>
      </c>
      <c r="G28" s="3">
        <f>AVERAGEIF(G2:G26,1,$V$2:$V$26)</f>
        <v>8.3611086514811077E-3</v>
      </c>
      <c r="H28" s="3">
        <f>AVERAGEIF(H2:H26,1,$V$2:$V$26)</f>
        <v>8.2521421654882608E-3</v>
      </c>
      <c r="I28" s="3">
        <f t="shared" ref="I28:L28" si="2">AVERAGEIF(I2:I26,1,$V$2:$V$26)</f>
        <v>8.6327031591558311E-3</v>
      </c>
      <c r="J28" s="3">
        <f t="shared" si="2"/>
        <v>9.4392428456829755E-3</v>
      </c>
      <c r="K28" s="3">
        <f t="shared" si="2"/>
        <v>8.092311078549597E-3</v>
      </c>
      <c r="L28" s="3">
        <f t="shared" si="2"/>
        <v>8.4308497574745456E-3</v>
      </c>
      <c r="M28" s="40"/>
      <c r="N28" s="6"/>
      <c r="O28" s="5"/>
      <c r="U28" s="75" t="s">
        <v>70</v>
      </c>
      <c r="V28" s="76"/>
      <c r="W28" s="41">
        <v>3.1104682262107506E-3</v>
      </c>
      <c r="X28" s="5">
        <f>SUM(V2:V26)*SUM(V2:V26)/25</f>
        <v>1.1120796051611878E-3</v>
      </c>
      <c r="Z28" s="15">
        <f>SUM(X2:X26)</f>
        <v>1.3061614623227642E-3</v>
      </c>
      <c r="AD28" s="4"/>
    </row>
    <row r="29" spans="1:50" ht="16.5" thickTop="1" thickBot="1" x14ac:dyDescent="0.3">
      <c r="A29" s="35"/>
      <c r="B29" s="33"/>
      <c r="C29" s="33"/>
      <c r="D29" s="33"/>
      <c r="E29" s="33"/>
      <c r="F29" s="21">
        <v>2</v>
      </c>
      <c r="G29" s="3">
        <f t="shared" ref="G29:L29" si="3">AVERAGEIF(G2:G26,2,$V$2:$V$26)</f>
        <v>6.7583987047842436E-3</v>
      </c>
      <c r="H29" s="3">
        <f t="shared" si="3"/>
        <v>5.3881570717532424E-3</v>
      </c>
      <c r="I29" s="3">
        <f t="shared" si="3"/>
        <v>5.8921963261483112E-3</v>
      </c>
      <c r="J29" s="3">
        <f t="shared" si="3"/>
        <v>5.8415398764862462E-3</v>
      </c>
      <c r="K29" s="3">
        <f t="shared" si="3"/>
        <v>6.3562777686421851E-3</v>
      </c>
      <c r="L29" s="3">
        <f t="shared" si="3"/>
        <v>5.9419423209222753E-3</v>
      </c>
      <c r="M29" s="40"/>
      <c r="N29" s="42"/>
      <c r="U29" s="75" t="s">
        <v>71</v>
      </c>
      <c r="V29" s="76"/>
      <c r="W29" s="8" t="s">
        <v>72</v>
      </c>
      <c r="X29" s="5">
        <f>Z28-X28</f>
        <v>1.9408185716157634E-4</v>
      </c>
      <c r="AD29" s="4"/>
    </row>
    <row r="30" spans="1:50" ht="15.75" thickTop="1" x14ac:dyDescent="0.25">
      <c r="A30" s="34"/>
      <c r="B30" s="33"/>
      <c r="C30" s="33"/>
      <c r="D30" s="33"/>
      <c r="E30" s="33"/>
      <c r="F30" s="21">
        <v>3</v>
      </c>
      <c r="G30" s="3">
        <f t="shared" ref="G30:L30" si="4">AVERAGEIF(G2:G26,3,$V$2:$V$26)</f>
        <v>5.8139631901882507E-3</v>
      </c>
      <c r="H30" s="3">
        <f t="shared" si="4"/>
        <v>6.2366763785709064E-3</v>
      </c>
      <c r="I30" s="3">
        <f t="shared" si="4"/>
        <v>7.3448953517247974E-3</v>
      </c>
      <c r="J30" s="3">
        <f t="shared" si="4"/>
        <v>6.0110866396851283E-3</v>
      </c>
      <c r="K30" s="3">
        <f t="shared" si="4"/>
        <v>5.2353263472208712E-3</v>
      </c>
      <c r="L30" s="3">
        <f t="shared" si="4"/>
        <v>5.8569605648547398E-3</v>
      </c>
      <c r="M30" s="40"/>
      <c r="N30" s="42"/>
      <c r="AD30" s="4"/>
    </row>
    <row r="31" spans="1:50" ht="15" x14ac:dyDescent="0.25">
      <c r="A31" s="34"/>
      <c r="B31" s="33"/>
      <c r="C31" s="33"/>
      <c r="D31" s="33"/>
      <c r="E31" s="33"/>
      <c r="F31" s="21">
        <v>4</v>
      </c>
      <c r="G31" s="3">
        <f t="shared" ref="G31:L31" si="5">AVERAGEIF(G2:G26,4,$V$2:$V$26)</f>
        <v>6.1943974457963511E-3</v>
      </c>
      <c r="H31" s="3">
        <f t="shared" si="5"/>
        <v>5.5276998860220687E-3</v>
      </c>
      <c r="I31" s="3">
        <f t="shared" si="5"/>
        <v>5.7064279297011009E-3</v>
      </c>
      <c r="J31" s="3">
        <f t="shared" si="5"/>
        <v>6.0286150092810891E-3</v>
      </c>
      <c r="K31" s="3">
        <f t="shared" si="5"/>
        <v>7.8619892886564631E-3</v>
      </c>
      <c r="L31" s="3">
        <f t="shared" si="5"/>
        <v>7.1045828770760402E-3</v>
      </c>
      <c r="M31" s="40"/>
      <c r="N31" s="42"/>
      <c r="AD31" s="4"/>
    </row>
    <row r="32" spans="1:50" ht="15" x14ac:dyDescent="0.25">
      <c r="A32" s="34"/>
      <c r="B32" s="33"/>
      <c r="C32" s="33"/>
      <c r="D32" s="33"/>
      <c r="E32" s="33"/>
      <c r="F32" s="21">
        <v>5</v>
      </c>
      <c r="G32" s="3">
        <f t="shared" ref="G32:L32" si="6">AVERAGEIF(G2:G26,5,$V$2:$V$26)</f>
        <v>6.219989587528502E-3</v>
      </c>
      <c r="H32" s="3">
        <f t="shared" si="6"/>
        <v>7.9431820779439742E-3</v>
      </c>
      <c r="I32" s="3">
        <f t="shared" si="6"/>
        <v>5.7716348130484128E-3</v>
      </c>
      <c r="J32" s="3">
        <f t="shared" si="6"/>
        <v>6.027373208643016E-3</v>
      </c>
      <c r="K32" s="3">
        <f t="shared" si="6"/>
        <v>5.801953096709337E-3</v>
      </c>
      <c r="L32" s="3">
        <f t="shared" si="6"/>
        <v>6.0135220594508525E-3</v>
      </c>
      <c r="M32" s="40"/>
      <c r="N32" s="42"/>
      <c r="AD32" s="4"/>
    </row>
    <row r="33" spans="1:22" ht="15" x14ac:dyDescent="0.25">
      <c r="A33" s="34"/>
      <c r="B33" s="33"/>
      <c r="C33" s="33"/>
      <c r="D33" s="33"/>
      <c r="E33" s="33"/>
      <c r="G33" s="3">
        <f>SUM(G28:G32)</f>
        <v>3.3347857579778456E-2</v>
      </c>
      <c r="H33" s="3">
        <f t="shared" ref="H33:L33" si="7">SUM(H28:H32)</f>
        <v>3.3347857579778456E-2</v>
      </c>
      <c r="I33" s="3">
        <f>SUM(I28:I32)</f>
        <v>3.3347857579778449E-2</v>
      </c>
      <c r="J33" s="3">
        <f>SUM(J28:J32)</f>
        <v>3.3347857579778456E-2</v>
      </c>
      <c r="K33" s="3">
        <f>SUM(K28:K32)</f>
        <v>3.3347857579778456E-2</v>
      </c>
      <c r="L33" s="3">
        <f t="shared" si="7"/>
        <v>3.3347857579778456E-2</v>
      </c>
      <c r="M33" s="40"/>
      <c r="N33" s="42"/>
      <c r="V33" s="68"/>
    </row>
    <row r="34" spans="1:22" ht="15" x14ac:dyDescent="0.25">
      <c r="A34" s="34"/>
      <c r="B34" s="33"/>
      <c r="C34" s="33"/>
      <c r="D34" s="33"/>
      <c r="E34" s="33"/>
      <c r="G34">
        <v>2</v>
      </c>
      <c r="H34">
        <v>0.15</v>
      </c>
      <c r="I34">
        <v>0.25</v>
      </c>
      <c r="J34">
        <v>0.05</v>
      </c>
      <c r="K34">
        <v>0.2</v>
      </c>
      <c r="L34">
        <v>0.7</v>
      </c>
      <c r="M34" s="40"/>
      <c r="N34" s="42"/>
    </row>
    <row r="35" spans="1:22" ht="15" x14ac:dyDescent="0.25">
      <c r="A35" s="34"/>
      <c r="B35" s="33"/>
      <c r="C35" s="33"/>
      <c r="D35" s="33"/>
      <c r="E35" s="33"/>
      <c r="M35" s="40"/>
      <c r="N35" s="42"/>
    </row>
    <row r="36" spans="1:22" x14ac:dyDescent="0.2">
      <c r="B36" s="73" t="s">
        <v>73</v>
      </c>
      <c r="C36" s="73"/>
      <c r="D36" s="73"/>
      <c r="E36" t="s">
        <v>74</v>
      </c>
      <c r="G36">
        <f>(G28*G28+G29*G29+G30*G30+G31*G31+G32*G32)/5-X28</f>
        <v>-1.0667905873417846E-3</v>
      </c>
      <c r="H36">
        <f>(H28*H28+H29*H29+H30*H30+H31*H31+H32*H32)/5-X28</f>
        <v>-1.0661444398104604E-3</v>
      </c>
      <c r="I36">
        <f>(I28*I28+I29*I29+I30*I30+I31*I31+I32*I32)/5-X28</f>
        <v>-1.0662667817132221E-3</v>
      </c>
      <c r="J36">
        <f>(J28*J28+J29*J29+J30*J30+J31*J31+J32*J32)/5-X28</f>
        <v>-1.0656737085722771E-3</v>
      </c>
      <c r="K36">
        <f>(K28*K28+K29*K29+K30*K30+K31*K31+K32*K32)/5-X28</f>
        <v>-1.0663256165737037E-3</v>
      </c>
      <c r="L36">
        <f>(L28*L28+L29*L29+L30*L30+L31*L31+L32*L32)/5-X28</f>
        <v>-1.0666141174305312E-3</v>
      </c>
    </row>
    <row r="37" spans="1:22" x14ac:dyDescent="0.2">
      <c r="B37" s="73" t="s">
        <v>75</v>
      </c>
      <c r="C37" s="73"/>
      <c r="D37" s="73"/>
      <c r="E37" t="s">
        <v>76</v>
      </c>
      <c r="G37">
        <f>G36/4</f>
        <v>-2.6669764683544614E-4</v>
      </c>
      <c r="H37">
        <f t="shared" ref="H37:L37" si="8">H36/4</f>
        <v>-2.665361099526151E-4</v>
      </c>
      <c r="I37">
        <f t="shared" si="8"/>
        <v>-2.6656669542830553E-4</v>
      </c>
      <c r="J37">
        <f t="shared" si="8"/>
        <v>-2.6641842714306927E-4</v>
      </c>
      <c r="K37">
        <f t="shared" si="8"/>
        <v>-2.6658140414342592E-4</v>
      </c>
      <c r="L37">
        <f t="shared" si="8"/>
        <v>-2.6665352935763281E-4</v>
      </c>
    </row>
    <row r="38" spans="1:22" x14ac:dyDescent="0.2">
      <c r="B38" s="73" t="s">
        <v>77</v>
      </c>
      <c r="C38" s="73"/>
      <c r="D38" s="73"/>
      <c r="E38" t="s">
        <v>78</v>
      </c>
    </row>
    <row r="39" spans="1:22" x14ac:dyDescent="0.2">
      <c r="A39" s="73" t="s">
        <v>79</v>
      </c>
      <c r="B39" s="73"/>
      <c r="C39" s="73"/>
      <c r="D39" s="73"/>
      <c r="E39" t="s">
        <v>80</v>
      </c>
      <c r="G39" s="5">
        <f>(MAX(G28:G32)-MIN(G28:G32))</f>
        <v>2.547145461292857E-3</v>
      </c>
      <c r="H39" s="5">
        <f t="shared" ref="H39:L39" si="9">(MAX(H28:H32)-MIN(H28:H32))</f>
        <v>2.8639850937350183E-3</v>
      </c>
      <c r="I39" s="5">
        <f t="shared" si="9"/>
        <v>2.9262752294547303E-3</v>
      </c>
      <c r="J39" s="5">
        <f t="shared" si="9"/>
        <v>3.5977029691967293E-3</v>
      </c>
      <c r="K39" s="5">
        <f t="shared" si="9"/>
        <v>2.8569847313287258E-3</v>
      </c>
      <c r="L39" s="5">
        <f t="shared" si="9"/>
        <v>2.5738891926198057E-3</v>
      </c>
    </row>
    <row r="41" spans="1:22" ht="17.25" x14ac:dyDescent="0.3">
      <c r="G41" t="s">
        <v>81</v>
      </c>
    </row>
    <row r="42" spans="1:22" ht="17.25" x14ac:dyDescent="0.3">
      <c r="G42" t="s">
        <v>82</v>
      </c>
    </row>
    <row r="44" spans="1:22" ht="15" x14ac:dyDescent="0.2">
      <c r="G44" s="59"/>
      <c r="H44" s="59"/>
      <c r="I44" s="59"/>
      <c r="J44" s="59"/>
      <c r="K44" s="59"/>
      <c r="L44" s="59"/>
    </row>
    <row r="45" spans="1:22" ht="15" x14ac:dyDescent="0.2">
      <c r="G45" s="59"/>
      <c r="H45" s="59"/>
      <c r="I45" s="59"/>
      <c r="J45" s="59"/>
      <c r="K45" s="59"/>
      <c r="L45" s="59"/>
    </row>
    <row r="46" spans="1:22" ht="15" x14ac:dyDescent="0.2">
      <c r="G46" s="59"/>
      <c r="H46" s="59"/>
      <c r="I46" s="59"/>
      <c r="J46" s="59"/>
      <c r="K46" s="59"/>
      <c r="L46" s="59"/>
    </row>
    <row r="47" spans="1:22" ht="15" x14ac:dyDescent="0.2">
      <c r="G47" s="59"/>
      <c r="H47" s="59"/>
      <c r="I47" s="59"/>
      <c r="J47" s="59"/>
      <c r="K47" s="59"/>
      <c r="L47" s="59"/>
    </row>
    <row r="48" spans="1:22" ht="15" x14ac:dyDescent="0.2">
      <c r="G48" s="59"/>
      <c r="H48" s="59"/>
      <c r="I48" s="59"/>
      <c r="J48" s="59"/>
      <c r="K48" s="59"/>
      <c r="L48" s="59"/>
    </row>
    <row r="50" spans="7:19" x14ac:dyDescent="0.2"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</row>
  </sheetData>
  <mergeCells count="7">
    <mergeCell ref="A39:D39"/>
    <mergeCell ref="G1:L1"/>
    <mergeCell ref="U28:V28"/>
    <mergeCell ref="U29:V29"/>
    <mergeCell ref="B36:D36"/>
    <mergeCell ref="B37:D37"/>
    <mergeCell ref="B38:D38"/>
  </mergeCells>
  <phoneticPr fontId="1" type="noConversion"/>
  <conditionalFormatting sqref="AD27:AD32">
    <cfRule type="top10" priority="5" bottom="1" rank="1"/>
  </conditionalFormatting>
  <conditionalFormatting sqref="G28:L33">
    <cfRule type="expression" dxfId="2" priority="4">
      <formula>G28=MIN(G$28:G$32)</formula>
    </cfRule>
  </conditionalFormatting>
  <conditionalFormatting sqref="Z27">
    <cfRule type="top10" priority="3" bottom="1" rank="1"/>
  </conditionalFormatting>
  <conditionalFormatting sqref="G39:M3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:V26">
    <cfRule type="top10" priority="7" bottom="1" rank="1"/>
  </conditionalFormatting>
  <conditionalFormatting sqref="X2:X26">
    <cfRule type="top10" priority="9" bottom="1" rank="1"/>
  </conditionalFormatting>
  <conditionalFormatting sqref="G44:L48">
    <cfRule type="expression" dxfId="1" priority="1">
      <formula>G44=MIN(G$28:G$32)</formula>
    </cfRule>
  </conditionalFormatting>
  <pageMargins left="0.7" right="0.7" top="0.75" bottom="0.75" header="0.3" footer="0.3"/>
  <pageSetup paperSize="9" orientation="portrait" horizontalDpi="4294967293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0"/>
  <sheetViews>
    <sheetView zoomScale="85" zoomScaleNormal="85" workbookViewId="0">
      <selection sqref="A1:F121"/>
    </sheetView>
  </sheetViews>
  <sheetFormatPr defaultRowHeight="14.25" x14ac:dyDescent="0.2"/>
  <sheetData>
    <row r="1" spans="1:37" x14ac:dyDescent="0.2">
      <c r="A1" t="s">
        <v>108</v>
      </c>
      <c r="B1">
        <v>30</v>
      </c>
      <c r="C1">
        <v>1</v>
      </c>
      <c r="D1">
        <v>156.12666999999999</v>
      </c>
      <c r="E1">
        <v>2.6964199999999998</v>
      </c>
      <c r="F1">
        <v>306</v>
      </c>
      <c r="H1" s="1" t="s">
        <v>2</v>
      </c>
      <c r="I1" s="1" t="s">
        <v>3</v>
      </c>
      <c r="J1" s="1" t="s">
        <v>4</v>
      </c>
      <c r="K1" s="2" t="s">
        <v>5</v>
      </c>
      <c r="L1" s="2" t="s">
        <v>6</v>
      </c>
      <c r="M1" s="2" t="s">
        <v>7</v>
      </c>
      <c r="N1" s="2" t="s">
        <v>109</v>
      </c>
      <c r="O1" s="2" t="s">
        <v>34</v>
      </c>
      <c r="P1" s="2" t="s">
        <v>35</v>
      </c>
      <c r="Q1" s="2" t="s">
        <v>110</v>
      </c>
      <c r="R1" s="2" t="s">
        <v>111</v>
      </c>
      <c r="S1" s="2" t="s">
        <v>112</v>
      </c>
      <c r="T1" s="2" t="s">
        <v>113</v>
      </c>
      <c r="U1" s="2" t="s">
        <v>114</v>
      </c>
      <c r="W1" s="2" t="s">
        <v>37</v>
      </c>
      <c r="AJ1" t="s">
        <v>38</v>
      </c>
    </row>
    <row r="2" spans="1:37" x14ac:dyDescent="0.2">
      <c r="A2" t="s">
        <v>108</v>
      </c>
      <c r="B2">
        <v>30</v>
      </c>
      <c r="C2">
        <v>1</v>
      </c>
      <c r="D2">
        <v>156.12666999999999</v>
      </c>
      <c r="E2">
        <v>2.6981000000000002</v>
      </c>
      <c r="F2">
        <v>307</v>
      </c>
      <c r="H2" t="s">
        <v>108</v>
      </c>
      <c r="I2">
        <v>30</v>
      </c>
      <c r="J2">
        <v>1</v>
      </c>
      <c r="L2">
        <f ca="1">INDIRECT("D"&amp;1+(ROW(D1)-1)*10+COLUMN(A1)-1)</f>
        <v>156.12666999999999</v>
      </c>
      <c r="M2">
        <f t="shared" ref="M2:U12" ca="1" si="0">INDIRECT("D"&amp;1+(ROW(E1)-1)*10+COLUMN(B1)-1)</f>
        <v>156.12666999999999</v>
      </c>
      <c r="N2">
        <f t="shared" ca="1" si="0"/>
        <v>156.12666999999999</v>
      </c>
      <c r="O2">
        <f t="shared" ca="1" si="0"/>
        <v>156.12666999999999</v>
      </c>
      <c r="P2">
        <f t="shared" ca="1" si="0"/>
        <v>156.12666999999999</v>
      </c>
      <c r="Q2">
        <f t="shared" ca="1" si="0"/>
        <v>156.12666999999999</v>
      </c>
      <c r="R2">
        <f t="shared" ca="1" si="0"/>
        <v>156.12666999999999</v>
      </c>
      <c r="S2">
        <f t="shared" ca="1" si="0"/>
        <v>156.12666999999999</v>
      </c>
      <c r="T2">
        <f t="shared" ca="1" si="0"/>
        <v>156.12666999999999</v>
      </c>
      <c r="U2">
        <f t="shared" ca="1" si="0"/>
        <v>156.12666999999999</v>
      </c>
      <c r="W2">
        <f ca="1">总!E2</f>
        <v>156.12666999999999</v>
      </c>
      <c r="Y2">
        <f ca="1">(L2-$W2)/$W2</f>
        <v>0</v>
      </c>
      <c r="Z2">
        <f t="shared" ref="Z2:AH13" ca="1" si="1">(M2-$W2)/$W2</f>
        <v>0</v>
      </c>
      <c r="AA2">
        <f t="shared" ca="1" si="1"/>
        <v>0</v>
      </c>
      <c r="AB2">
        <f t="shared" ca="1" si="1"/>
        <v>0</v>
      </c>
      <c r="AC2">
        <f t="shared" ca="1" si="1"/>
        <v>0</v>
      </c>
      <c r="AD2">
        <f t="shared" ca="1" si="1"/>
        <v>0</v>
      </c>
      <c r="AE2">
        <f t="shared" ca="1" si="1"/>
        <v>0</v>
      </c>
      <c r="AF2">
        <f t="shared" ca="1" si="1"/>
        <v>0</v>
      </c>
      <c r="AG2">
        <f t="shared" ca="1" si="1"/>
        <v>0</v>
      </c>
      <c r="AH2">
        <f t="shared" ca="1" si="1"/>
        <v>0</v>
      </c>
      <c r="AJ2">
        <f ca="1">SUM(Y2:AH2)</f>
        <v>0</v>
      </c>
      <c r="AK2" s="9"/>
    </row>
    <row r="3" spans="1:37" x14ac:dyDescent="0.2">
      <c r="A3" t="s">
        <v>108</v>
      </c>
      <c r="B3">
        <v>30</v>
      </c>
      <c r="C3">
        <v>1</v>
      </c>
      <c r="D3">
        <v>156.12666999999999</v>
      </c>
      <c r="E3">
        <v>2.6907800000000002</v>
      </c>
      <c r="F3">
        <v>305</v>
      </c>
      <c r="H3" t="s">
        <v>108</v>
      </c>
      <c r="I3">
        <v>50</v>
      </c>
      <c r="J3">
        <v>1</v>
      </c>
      <c r="L3">
        <f t="shared" ref="L3:U13" ca="1" si="2">INDIRECT("D"&amp;1+(ROW(D2)-1)*10+COLUMN(A2)-1)</f>
        <v>179.67338000000001</v>
      </c>
      <c r="M3">
        <f t="shared" ca="1" si="0"/>
        <v>181.5967</v>
      </c>
      <c r="N3">
        <f t="shared" ca="1" si="0"/>
        <v>179.67332999999999</v>
      </c>
      <c r="O3">
        <f t="shared" ca="1" si="0"/>
        <v>181.40834000000001</v>
      </c>
      <c r="P3">
        <f t="shared" ca="1" si="0"/>
        <v>180.05332999999999</v>
      </c>
      <c r="Q3">
        <f t="shared" ca="1" si="0"/>
        <v>181.40834000000001</v>
      </c>
      <c r="R3">
        <f t="shared" ca="1" si="0"/>
        <v>181.40834000000001</v>
      </c>
      <c r="S3">
        <f t="shared" ca="1" si="0"/>
        <v>182.11667</v>
      </c>
      <c r="T3">
        <f t="shared" ca="1" si="0"/>
        <v>182.51284999999999</v>
      </c>
      <c r="U3">
        <f t="shared" ca="1" si="0"/>
        <v>182.34583000000001</v>
      </c>
      <c r="W3">
        <f ca="1">总!E3</f>
        <v>179.67332999999999</v>
      </c>
      <c r="Y3">
        <f t="shared" ref="Y3:Y13" ca="1" si="3">(L3-$W3)/$W3</f>
        <v>2.7828281479433084E-7</v>
      </c>
      <c r="Z3">
        <f t="shared" ca="1" si="1"/>
        <v>1.0704816346421618E-2</v>
      </c>
      <c r="AA3">
        <f t="shared" ca="1" si="1"/>
        <v>0</v>
      </c>
      <c r="AB3">
        <f t="shared" ca="1" si="1"/>
        <v>9.6564693268612369E-3</v>
      </c>
      <c r="AC3">
        <f t="shared" ca="1" si="1"/>
        <v>2.1149493917655754E-3</v>
      </c>
      <c r="AD3">
        <f t="shared" ca="1" si="1"/>
        <v>9.6564693268612369E-3</v>
      </c>
      <c r="AE3">
        <f t="shared" ca="1" si="1"/>
        <v>9.6564693268612369E-3</v>
      </c>
      <c r="AF3">
        <f t="shared" ca="1" si="1"/>
        <v>1.3598790649675199E-2</v>
      </c>
      <c r="AG3">
        <f t="shared" ca="1" si="1"/>
        <v>1.5803792360279588E-2</v>
      </c>
      <c r="AH3">
        <f t="shared" ca="1" si="1"/>
        <v>1.4874216446035779E-2</v>
      </c>
      <c r="AJ3">
        <f t="shared" ref="AJ3:AJ13" ca="1" si="4">SUM(Y3:AH3)</f>
        <v>8.6066251457576251E-2</v>
      </c>
      <c r="AK3" s="9"/>
    </row>
    <row r="4" spans="1:37" x14ac:dyDescent="0.2">
      <c r="A4" t="s">
        <v>108</v>
      </c>
      <c r="B4">
        <v>30</v>
      </c>
      <c r="C4">
        <v>1</v>
      </c>
      <c r="D4">
        <v>156.12666999999999</v>
      </c>
      <c r="E4">
        <v>2.69408</v>
      </c>
      <c r="F4">
        <v>307</v>
      </c>
      <c r="H4" t="s">
        <v>108</v>
      </c>
      <c r="I4">
        <v>100</v>
      </c>
      <c r="J4">
        <v>1</v>
      </c>
      <c r="L4">
        <f t="shared" ca="1" si="2"/>
        <v>242.36257000000001</v>
      </c>
      <c r="M4">
        <f t="shared" ca="1" si="2"/>
        <v>242.41712999999999</v>
      </c>
      <c r="N4">
        <f t="shared" ca="1" si="2"/>
        <v>240.61786000000001</v>
      </c>
      <c r="O4">
        <f t="shared" ca="1" si="2"/>
        <v>242.14147</v>
      </c>
      <c r="P4">
        <f t="shared" ca="1" si="2"/>
        <v>240.96146999999999</v>
      </c>
      <c r="Q4">
        <f t="shared" ca="1" si="2"/>
        <v>241.95667</v>
      </c>
      <c r="R4">
        <f t="shared" ca="1" si="2"/>
        <v>244.80667</v>
      </c>
      <c r="S4">
        <f t="shared" ca="1" si="2"/>
        <v>241.62425999999999</v>
      </c>
      <c r="T4">
        <f t="shared" ca="1" si="2"/>
        <v>244.32</v>
      </c>
      <c r="U4">
        <f t="shared" ca="1" si="2"/>
        <v>242.77697000000001</v>
      </c>
      <c r="W4">
        <f ca="1">总!E4</f>
        <v>239.59333000000001</v>
      </c>
      <c r="Y4">
        <f t="shared" ca="1" si="3"/>
        <v>1.1558084692925285E-2</v>
      </c>
      <c r="Z4">
        <f t="shared" ca="1" si="1"/>
        <v>1.1785803886944503E-2</v>
      </c>
      <c r="AA4">
        <f t="shared" ca="1" si="1"/>
        <v>4.2761207083686281E-3</v>
      </c>
      <c r="AB4">
        <f t="shared" ca="1" si="1"/>
        <v>1.0635271023613176E-2</v>
      </c>
      <c r="AC4">
        <f t="shared" ca="1" si="1"/>
        <v>5.7102591295007362E-3</v>
      </c>
      <c r="AD4">
        <f t="shared" ca="1" si="1"/>
        <v>9.863964076128471E-3</v>
      </c>
      <c r="AE4">
        <f t="shared" ca="1" si="1"/>
        <v>2.1759119922077914E-2</v>
      </c>
      <c r="AF4">
        <f t="shared" ca="1" si="1"/>
        <v>8.4765715306013879E-3</v>
      </c>
      <c r="AG4">
        <f t="shared" ca="1" si="1"/>
        <v>1.9727886414867994E-2</v>
      </c>
      <c r="AH4">
        <f t="shared" ca="1" si="1"/>
        <v>1.3287682090315273E-2</v>
      </c>
      <c r="AJ4">
        <f t="shared" ca="1" si="4"/>
        <v>0.11708076347534338</v>
      </c>
      <c r="AK4" s="9"/>
    </row>
    <row r="5" spans="1:37" x14ac:dyDescent="0.2">
      <c r="A5" t="s">
        <v>108</v>
      </c>
      <c r="B5">
        <v>30</v>
      </c>
      <c r="C5">
        <v>1</v>
      </c>
      <c r="D5">
        <v>156.12666999999999</v>
      </c>
      <c r="E5">
        <v>2.6863299999999999</v>
      </c>
      <c r="F5">
        <v>304</v>
      </c>
      <c r="H5" t="s">
        <v>36</v>
      </c>
      <c r="I5">
        <v>24</v>
      </c>
      <c r="J5">
        <v>1</v>
      </c>
      <c r="L5">
        <f t="shared" ca="1" si="2"/>
        <v>2320.9075499999999</v>
      </c>
      <c r="M5">
        <f t="shared" ca="1" si="0"/>
        <v>2320.9075499999999</v>
      </c>
      <c r="N5">
        <f t="shared" ca="1" si="0"/>
        <v>2320.9075499999999</v>
      </c>
      <c r="O5">
        <f t="shared" ca="1" si="0"/>
        <v>2320.9075499999999</v>
      </c>
      <c r="P5">
        <f t="shared" ca="1" si="0"/>
        <v>2320.9075499999999</v>
      </c>
      <c r="Q5">
        <f t="shared" ca="1" si="0"/>
        <v>2320.9075499999999</v>
      </c>
      <c r="R5">
        <f t="shared" ca="1" si="0"/>
        <v>2320.9075499999999</v>
      </c>
      <c r="S5">
        <f t="shared" ca="1" si="0"/>
        <v>2320.9075499999999</v>
      </c>
      <c r="T5">
        <f t="shared" ca="1" si="0"/>
        <v>2320.9075499999999</v>
      </c>
      <c r="U5">
        <f t="shared" ca="1" si="0"/>
        <v>2320.9075499999999</v>
      </c>
      <c r="W5">
        <f ca="1">总!E5</f>
        <v>2320.9075499999999</v>
      </c>
      <c r="Y5">
        <f t="shared" ca="1" si="3"/>
        <v>0</v>
      </c>
      <c r="Z5">
        <f t="shared" ca="1" si="1"/>
        <v>0</v>
      </c>
      <c r="AA5">
        <f t="shared" ca="1" si="1"/>
        <v>0</v>
      </c>
      <c r="AB5">
        <f t="shared" ca="1" si="1"/>
        <v>0</v>
      </c>
      <c r="AC5">
        <f t="shared" ca="1" si="1"/>
        <v>0</v>
      </c>
      <c r="AD5">
        <f t="shared" ca="1" si="1"/>
        <v>0</v>
      </c>
      <c r="AE5">
        <f t="shared" ca="1" si="1"/>
        <v>0</v>
      </c>
      <c r="AF5">
        <f t="shared" ca="1" si="1"/>
        <v>0</v>
      </c>
      <c r="AG5">
        <f t="shared" ca="1" si="1"/>
        <v>0</v>
      </c>
      <c r="AH5">
        <f t="shared" ca="1" si="1"/>
        <v>0</v>
      </c>
      <c r="AJ5">
        <f t="shared" ca="1" si="4"/>
        <v>0</v>
      </c>
      <c r="AK5" s="9"/>
    </row>
    <row r="6" spans="1:37" x14ac:dyDescent="0.2">
      <c r="A6" t="s">
        <v>108</v>
      </c>
      <c r="B6">
        <v>30</v>
      </c>
      <c r="C6">
        <v>1</v>
      </c>
      <c r="D6">
        <v>156.12666999999999</v>
      </c>
      <c r="E6">
        <v>2.6961400000000002</v>
      </c>
      <c r="F6">
        <v>293</v>
      </c>
      <c r="H6" t="s">
        <v>36</v>
      </c>
      <c r="I6">
        <v>47</v>
      </c>
      <c r="J6">
        <v>1</v>
      </c>
      <c r="L6">
        <f t="shared" ca="1" si="2"/>
        <v>4321.0236500000001</v>
      </c>
      <c r="M6">
        <f t="shared" ca="1" si="0"/>
        <v>4321.0236500000001</v>
      </c>
      <c r="N6">
        <f t="shared" ca="1" si="0"/>
        <v>4321.0236500000001</v>
      </c>
      <c r="O6">
        <f t="shared" ca="1" si="0"/>
        <v>4321.0236500000001</v>
      </c>
      <c r="P6">
        <f t="shared" ca="1" si="0"/>
        <v>4321.0236500000001</v>
      </c>
      <c r="Q6">
        <f t="shared" ca="1" si="0"/>
        <v>4329.4256800000003</v>
      </c>
      <c r="R6">
        <f t="shared" ca="1" si="0"/>
        <v>4329.4256800000003</v>
      </c>
      <c r="S6">
        <f t="shared" ca="1" si="0"/>
        <v>4321.0236500000001</v>
      </c>
      <c r="T6">
        <f t="shared" ca="1" si="0"/>
        <v>4321.0236500000001</v>
      </c>
      <c r="U6">
        <f t="shared" ca="1" si="0"/>
        <v>4321.0236500000001</v>
      </c>
      <c r="W6">
        <f ca="1">总!E6</f>
        <v>4313.60977</v>
      </c>
      <c r="Y6">
        <f t="shared" ca="1" si="3"/>
        <v>1.71871828823312E-3</v>
      </c>
      <c r="Z6">
        <f t="shared" ca="1" si="1"/>
        <v>1.71871828823312E-3</v>
      </c>
      <c r="AA6">
        <f t="shared" ca="1" si="1"/>
        <v>1.71871828823312E-3</v>
      </c>
      <c r="AB6">
        <f t="shared" ca="1" si="1"/>
        <v>1.71871828823312E-3</v>
      </c>
      <c r="AC6">
        <f t="shared" ca="1" si="1"/>
        <v>1.71871828823312E-3</v>
      </c>
      <c r="AD6">
        <f t="shared" ca="1" si="1"/>
        <v>3.6665138580674762E-3</v>
      </c>
      <c r="AE6">
        <f t="shared" ca="1" si="1"/>
        <v>3.6665138580674762E-3</v>
      </c>
      <c r="AF6">
        <f t="shared" ca="1" si="1"/>
        <v>1.71871828823312E-3</v>
      </c>
      <c r="AG6">
        <f t="shared" ca="1" si="1"/>
        <v>1.71871828823312E-3</v>
      </c>
      <c r="AH6">
        <f t="shared" ca="1" si="1"/>
        <v>1.71871828823312E-3</v>
      </c>
      <c r="AJ6">
        <f t="shared" ca="1" si="4"/>
        <v>2.1082774021999907E-2</v>
      </c>
      <c r="AK6" s="9"/>
    </row>
    <row r="7" spans="1:37" x14ac:dyDescent="0.2">
      <c r="A7" t="s">
        <v>108</v>
      </c>
      <c r="B7">
        <v>30</v>
      </c>
      <c r="C7">
        <v>1</v>
      </c>
      <c r="D7">
        <v>156.12666999999999</v>
      </c>
      <c r="E7">
        <v>2.6794699999999998</v>
      </c>
      <c r="F7">
        <v>306</v>
      </c>
      <c r="H7" t="s">
        <v>36</v>
      </c>
      <c r="I7">
        <v>100</v>
      </c>
      <c r="J7">
        <v>1</v>
      </c>
      <c r="L7">
        <f t="shared" ca="1" si="2"/>
        <v>35669.694770000002</v>
      </c>
      <c r="M7">
        <f t="shared" ca="1" si="2"/>
        <v>35669.694770000002</v>
      </c>
      <c r="N7">
        <f t="shared" ca="1" si="2"/>
        <v>35668.000070000002</v>
      </c>
      <c r="O7">
        <f t="shared" ca="1" si="2"/>
        <v>35442.133549999999</v>
      </c>
      <c r="P7">
        <f t="shared" ca="1" si="2"/>
        <v>35669.694770000002</v>
      </c>
      <c r="Q7">
        <f t="shared" ca="1" si="2"/>
        <v>35669.694770000002</v>
      </c>
      <c r="R7">
        <f t="shared" ca="1" si="2"/>
        <v>35664.356849999996</v>
      </c>
      <c r="S7">
        <f t="shared" ca="1" si="2"/>
        <v>35669.06</v>
      </c>
      <c r="T7">
        <f t="shared" ca="1" si="2"/>
        <v>35527.02547</v>
      </c>
      <c r="U7">
        <f t="shared" ca="1" si="2"/>
        <v>35669.694770000002</v>
      </c>
      <c r="W7">
        <f ca="1">总!E7</f>
        <v>35334.484790000002</v>
      </c>
      <c r="Y7">
        <f t="shared" ca="1" si="3"/>
        <v>9.4867657471792901E-3</v>
      </c>
      <c r="Z7">
        <f t="shared" ca="1" si="1"/>
        <v>9.4867657471792901E-3</v>
      </c>
      <c r="AA7">
        <f t="shared" ca="1" si="1"/>
        <v>9.4388041026251968E-3</v>
      </c>
      <c r="AB7">
        <f t="shared" ca="1" si="1"/>
        <v>3.0465637362416566E-3</v>
      </c>
      <c r="AC7">
        <f t="shared" ca="1" si="1"/>
        <v>9.4867657471792901E-3</v>
      </c>
      <c r="AD7">
        <f t="shared" ca="1" si="1"/>
        <v>9.4867657471792901E-3</v>
      </c>
      <c r="AE7">
        <f t="shared" ca="1" si="1"/>
        <v>9.3356974627050796E-3</v>
      </c>
      <c r="AF7">
        <f t="shared" ca="1" si="1"/>
        <v>9.4688011439375344E-3</v>
      </c>
      <c r="AG7">
        <f t="shared" ca="1" si="1"/>
        <v>5.4490869512971961E-3</v>
      </c>
      <c r="AH7">
        <f t="shared" ca="1" si="1"/>
        <v>9.4867657471792901E-3</v>
      </c>
      <c r="AJ7">
        <f t="shared" ca="1" si="4"/>
        <v>8.4172782132703114E-2</v>
      </c>
      <c r="AK7" s="9"/>
    </row>
    <row r="8" spans="1:37" x14ac:dyDescent="0.2">
      <c r="A8" t="s">
        <v>108</v>
      </c>
      <c r="B8">
        <v>30</v>
      </c>
      <c r="C8">
        <v>1</v>
      </c>
      <c r="D8">
        <v>156.12666999999999</v>
      </c>
      <c r="E8">
        <v>2.6918899999999999</v>
      </c>
      <c r="F8">
        <v>303</v>
      </c>
      <c r="H8" t="s">
        <v>1</v>
      </c>
      <c r="I8">
        <v>30</v>
      </c>
      <c r="J8">
        <v>1</v>
      </c>
      <c r="L8">
        <f t="shared" ca="1" si="2"/>
        <v>660.62148999999999</v>
      </c>
      <c r="M8">
        <f t="shared" ca="1" si="0"/>
        <v>664.53556000000003</v>
      </c>
      <c r="N8">
        <f t="shared" ca="1" si="0"/>
        <v>660.62148999999999</v>
      </c>
      <c r="O8">
        <f t="shared" ca="1" si="0"/>
        <v>660.62148999999999</v>
      </c>
      <c r="P8">
        <f t="shared" ref="P8:U10" ca="1" si="5">INDIRECT("D"&amp;1+(ROW(H7)-1)*10+COLUMN(E7)-1)</f>
        <v>664.53556000000003</v>
      </c>
      <c r="Q8">
        <f t="shared" ca="1" si="5"/>
        <v>660.62148999999999</v>
      </c>
      <c r="R8">
        <f t="shared" ca="1" si="5"/>
        <v>660.62148999999999</v>
      </c>
      <c r="S8">
        <f t="shared" ca="1" si="5"/>
        <v>660.62148999999999</v>
      </c>
      <c r="T8">
        <f t="shared" ca="1" si="5"/>
        <v>664.53556000000003</v>
      </c>
      <c r="U8">
        <f t="shared" ca="1" si="5"/>
        <v>660.62148999999999</v>
      </c>
      <c r="W8">
        <f ca="1">总!E8</f>
        <v>659.84542999999996</v>
      </c>
      <c r="Y8">
        <f t="shared" ca="1" si="3"/>
        <v>1.1761239295088087E-3</v>
      </c>
      <c r="Z8">
        <f t="shared" ca="1" si="1"/>
        <v>7.1079222296046938E-3</v>
      </c>
      <c r="AA8">
        <f t="shared" ca="1" si="1"/>
        <v>1.1761239295088087E-3</v>
      </c>
      <c r="AB8">
        <f t="shared" ca="1" si="1"/>
        <v>1.1761239295088087E-3</v>
      </c>
      <c r="AC8">
        <f t="shared" ca="1" si="1"/>
        <v>7.1079222296046938E-3</v>
      </c>
      <c r="AD8">
        <f t="shared" ca="1" si="1"/>
        <v>1.1761239295088087E-3</v>
      </c>
      <c r="AE8">
        <f t="shared" ca="1" si="1"/>
        <v>1.1761239295088087E-3</v>
      </c>
      <c r="AF8">
        <f t="shared" ca="1" si="1"/>
        <v>1.1761239295088087E-3</v>
      </c>
      <c r="AG8">
        <f t="shared" ca="1" si="1"/>
        <v>7.1079222296046938E-3</v>
      </c>
      <c r="AH8">
        <f t="shared" ca="1" si="1"/>
        <v>1.1761239295088087E-3</v>
      </c>
      <c r="AJ8">
        <f t="shared" ca="1" si="4"/>
        <v>2.9556634195375738E-2</v>
      </c>
      <c r="AK8" s="9"/>
    </row>
    <row r="9" spans="1:37" x14ac:dyDescent="0.2">
      <c r="A9" t="s">
        <v>108</v>
      </c>
      <c r="B9">
        <v>30</v>
      </c>
      <c r="C9">
        <v>1</v>
      </c>
      <c r="D9">
        <v>156.12666999999999</v>
      </c>
      <c r="E9">
        <v>2.6774499999999999</v>
      </c>
      <c r="F9">
        <v>306</v>
      </c>
      <c r="H9" t="s">
        <v>1</v>
      </c>
      <c r="I9">
        <v>50</v>
      </c>
      <c r="J9">
        <v>1</v>
      </c>
      <c r="L9">
        <f t="shared" ca="1" si="2"/>
        <v>1027.0157400000001</v>
      </c>
      <c r="M9">
        <f t="shared" ca="1" si="0"/>
        <v>1027.0157400000001</v>
      </c>
      <c r="N9">
        <f t="shared" ca="1" si="0"/>
        <v>1006.0443299999999</v>
      </c>
      <c r="O9">
        <f t="shared" ca="1" si="0"/>
        <v>1027.0157400000001</v>
      </c>
      <c r="P9">
        <f t="shared" ca="1" si="5"/>
        <v>1027.0157400000001</v>
      </c>
      <c r="Q9">
        <f t="shared" ca="1" si="5"/>
        <v>1027.0157400000001</v>
      </c>
      <c r="R9">
        <f t="shared" ca="1" si="5"/>
        <v>1027.0157400000001</v>
      </c>
      <c r="S9">
        <f t="shared" ca="1" si="5"/>
        <v>1014.86776</v>
      </c>
      <c r="T9">
        <f t="shared" ca="1" si="5"/>
        <v>1027.0157400000001</v>
      </c>
      <c r="U9">
        <f t="shared" ca="1" si="5"/>
        <v>1019.58806</v>
      </c>
      <c r="W9">
        <f ca="1">总!E9</f>
        <v>1003.58074</v>
      </c>
      <c r="Y9">
        <f t="shared" ca="1" si="3"/>
        <v>2.3351384762525493E-2</v>
      </c>
      <c r="Z9">
        <f t="shared" ca="1" si="1"/>
        <v>2.3351384762525493E-2</v>
      </c>
      <c r="AA9">
        <f t="shared" ca="1" si="1"/>
        <v>2.4547999994499236E-3</v>
      </c>
      <c r="AB9">
        <f t="shared" ca="1" si="1"/>
        <v>2.3351384762525493E-2</v>
      </c>
      <c r="AC9">
        <f t="shared" ca="1" si="1"/>
        <v>2.3351384762525493E-2</v>
      </c>
      <c r="AD9">
        <f t="shared" ca="1" si="1"/>
        <v>2.3351384762525493E-2</v>
      </c>
      <c r="AE9">
        <f t="shared" ca="1" si="1"/>
        <v>2.3351384762525493E-2</v>
      </c>
      <c r="AF9">
        <f t="shared" ca="1" si="1"/>
        <v>1.1246748318426262E-2</v>
      </c>
      <c r="AG9">
        <f t="shared" ca="1" si="1"/>
        <v>2.3351384762525493E-2</v>
      </c>
      <c r="AH9">
        <f t="shared" ca="1" si="1"/>
        <v>1.5950206457728603E-2</v>
      </c>
      <c r="AJ9">
        <f t="shared" ca="1" si="4"/>
        <v>0.19311144811328324</v>
      </c>
      <c r="AK9" s="9"/>
    </row>
    <row r="10" spans="1:37" x14ac:dyDescent="0.2">
      <c r="A10" t="s">
        <v>108</v>
      </c>
      <c r="B10">
        <v>30</v>
      </c>
      <c r="C10">
        <v>1</v>
      </c>
      <c r="D10">
        <v>156.12666999999999</v>
      </c>
      <c r="E10">
        <v>2.6871800000000001</v>
      </c>
      <c r="F10">
        <v>303</v>
      </c>
      <c r="H10" t="s">
        <v>1</v>
      </c>
      <c r="I10">
        <v>100</v>
      </c>
      <c r="J10">
        <v>1</v>
      </c>
      <c r="L10">
        <f t="shared" ca="1" si="2"/>
        <v>1770.08</v>
      </c>
      <c r="M10">
        <f t="shared" ca="1" si="2"/>
        <v>1767.0119099999999</v>
      </c>
      <c r="N10">
        <f t="shared" ca="1" si="2"/>
        <v>1767.4068199999999</v>
      </c>
      <c r="O10">
        <f t="shared" ca="1" si="2"/>
        <v>1768.70245</v>
      </c>
      <c r="P10">
        <f t="shared" ca="1" si="5"/>
        <v>1765.3403599999999</v>
      </c>
      <c r="Q10">
        <f t="shared" ca="1" si="5"/>
        <v>1769.6220900000001</v>
      </c>
      <c r="R10">
        <f t="shared" ca="1" si="5"/>
        <v>1774.48</v>
      </c>
      <c r="S10">
        <f t="shared" ca="1" si="5"/>
        <v>1771.70228</v>
      </c>
      <c r="T10">
        <f t="shared" ca="1" si="5"/>
        <v>1774.48</v>
      </c>
      <c r="U10">
        <f t="shared" ca="1" si="5"/>
        <v>1762.9011399999999</v>
      </c>
      <c r="W10">
        <f ca="1">总!E10</f>
        <v>1755.1166700000001</v>
      </c>
      <c r="Y10">
        <f t="shared" ca="1" si="3"/>
        <v>8.5255471933953046E-3</v>
      </c>
      <c r="Z10">
        <f t="shared" ca="1" si="1"/>
        <v>6.7774639733778098E-3</v>
      </c>
      <c r="AA10">
        <f t="shared" ca="1" si="1"/>
        <v>7.0024689583740385E-3</v>
      </c>
      <c r="AB10">
        <f t="shared" ca="1" si="1"/>
        <v>7.7406705959894304E-3</v>
      </c>
      <c r="AC10">
        <f t="shared" ca="1" si="1"/>
        <v>5.8250771443016406E-3</v>
      </c>
      <c r="AD10">
        <f t="shared" ca="1" si="1"/>
        <v>8.2646471587555243E-3</v>
      </c>
      <c r="AE10">
        <f t="shared" ca="1" si="1"/>
        <v>1.1032503041521396E-2</v>
      </c>
      <c r="AF10">
        <f t="shared" ca="1" si="1"/>
        <v>9.4498618145994022E-3</v>
      </c>
      <c r="AG10">
        <f t="shared" ca="1" si="1"/>
        <v>1.1032503041521396E-2</v>
      </c>
      <c r="AH10">
        <f t="shared" ca="1" si="1"/>
        <v>4.4353005888775636E-3</v>
      </c>
      <c r="AJ10">
        <f t="shared" ca="1" si="4"/>
        <v>8.0086043510713495E-2</v>
      </c>
      <c r="AK10" s="9"/>
    </row>
    <row r="11" spans="1:37" x14ac:dyDescent="0.2">
      <c r="A11" t="s">
        <v>108</v>
      </c>
      <c r="B11">
        <v>50</v>
      </c>
      <c r="C11">
        <v>1</v>
      </c>
      <c r="D11">
        <v>179.67338000000001</v>
      </c>
      <c r="E11">
        <v>7.3626399999999999</v>
      </c>
      <c r="F11">
        <v>285</v>
      </c>
      <c r="H11" t="s">
        <v>0</v>
      </c>
      <c r="I11">
        <v>25</v>
      </c>
      <c r="J11">
        <v>1</v>
      </c>
      <c r="L11">
        <f t="shared" ca="1" si="2"/>
        <v>28.65213</v>
      </c>
      <c r="M11">
        <f t="shared" ca="1" si="0"/>
        <v>28.65213</v>
      </c>
      <c r="N11">
        <f t="shared" ca="1" si="0"/>
        <v>28.65213</v>
      </c>
      <c r="O11">
        <f t="shared" ca="1" si="0"/>
        <v>28.65213</v>
      </c>
      <c r="P11">
        <f t="shared" ca="1" si="0"/>
        <v>28.65213</v>
      </c>
      <c r="Q11">
        <f t="shared" ca="1" si="0"/>
        <v>28.65213</v>
      </c>
      <c r="R11">
        <f t="shared" ca="1" si="0"/>
        <v>28.65213</v>
      </c>
      <c r="S11">
        <f t="shared" ca="1" si="0"/>
        <v>28.65213</v>
      </c>
      <c r="T11">
        <f t="shared" ca="1" si="0"/>
        <v>28.65213</v>
      </c>
      <c r="U11">
        <f t="shared" ca="1" si="0"/>
        <v>28.65213</v>
      </c>
      <c r="W11">
        <f ca="1">总!E11</f>
        <v>28.65213</v>
      </c>
      <c r="Y11">
        <f t="shared" ca="1" si="3"/>
        <v>0</v>
      </c>
      <c r="Z11">
        <f t="shared" ca="1" si="1"/>
        <v>0</v>
      </c>
      <c r="AA11">
        <f t="shared" ca="1" si="1"/>
        <v>0</v>
      </c>
      <c r="AB11">
        <f t="shared" ca="1" si="1"/>
        <v>0</v>
      </c>
      <c r="AC11">
        <f t="shared" ca="1" si="1"/>
        <v>0</v>
      </c>
      <c r="AD11">
        <f t="shared" ca="1" si="1"/>
        <v>0</v>
      </c>
      <c r="AE11">
        <f t="shared" ca="1" si="1"/>
        <v>0</v>
      </c>
      <c r="AF11">
        <f t="shared" ca="1" si="1"/>
        <v>0</v>
      </c>
      <c r="AG11">
        <f t="shared" ca="1" si="1"/>
        <v>0</v>
      </c>
      <c r="AH11">
        <f t="shared" ca="1" si="1"/>
        <v>0</v>
      </c>
      <c r="AJ11">
        <f t="shared" ca="1" si="4"/>
        <v>0</v>
      </c>
      <c r="AK11" s="9"/>
    </row>
    <row r="12" spans="1:37" x14ac:dyDescent="0.2">
      <c r="A12" t="s">
        <v>108</v>
      </c>
      <c r="B12">
        <v>50</v>
      </c>
      <c r="C12">
        <v>1</v>
      </c>
      <c r="D12">
        <v>181.5967</v>
      </c>
      <c r="E12">
        <v>7.3930699999999998</v>
      </c>
      <c r="F12">
        <v>282</v>
      </c>
      <c r="H12" t="s">
        <v>0</v>
      </c>
      <c r="I12">
        <v>50</v>
      </c>
      <c r="J12">
        <v>1</v>
      </c>
      <c r="L12">
        <f t="shared" ca="1" si="2"/>
        <v>57.917070000000002</v>
      </c>
      <c r="M12">
        <f t="shared" ca="1" si="0"/>
        <v>57.917070000000002</v>
      </c>
      <c r="N12">
        <f t="shared" ca="1" si="0"/>
        <v>57.917070000000002</v>
      </c>
      <c r="O12">
        <f t="shared" ca="1" si="0"/>
        <v>57.917070000000002</v>
      </c>
      <c r="P12">
        <f t="shared" ca="1" si="0"/>
        <v>57.917070000000002</v>
      </c>
      <c r="Q12">
        <f t="shared" ca="1" si="0"/>
        <v>57.917070000000002</v>
      </c>
      <c r="R12">
        <f t="shared" ca="1" si="0"/>
        <v>57.917070000000002</v>
      </c>
      <c r="S12">
        <f t="shared" ca="1" si="0"/>
        <v>57.917070000000002</v>
      </c>
      <c r="T12">
        <f t="shared" ca="1" si="0"/>
        <v>57.917070000000002</v>
      </c>
      <c r="U12">
        <f t="shared" ca="1" si="0"/>
        <v>57.917070000000002</v>
      </c>
      <c r="W12">
        <f ca="1">总!E12</f>
        <v>57.917070000000002</v>
      </c>
      <c r="Y12">
        <f t="shared" ca="1" si="3"/>
        <v>0</v>
      </c>
      <c r="Z12">
        <f t="shared" ca="1" si="1"/>
        <v>0</v>
      </c>
      <c r="AA12">
        <f t="shared" ca="1" si="1"/>
        <v>0</v>
      </c>
      <c r="AB12">
        <f t="shared" ca="1" si="1"/>
        <v>0</v>
      </c>
      <c r="AC12">
        <f t="shared" ca="1" si="1"/>
        <v>0</v>
      </c>
      <c r="AD12">
        <f t="shared" ca="1" si="1"/>
        <v>0</v>
      </c>
      <c r="AE12">
        <f t="shared" ca="1" si="1"/>
        <v>0</v>
      </c>
      <c r="AF12">
        <f t="shared" ca="1" si="1"/>
        <v>0</v>
      </c>
      <c r="AG12">
        <f t="shared" ca="1" si="1"/>
        <v>0</v>
      </c>
      <c r="AH12">
        <f t="shared" ca="1" si="1"/>
        <v>0</v>
      </c>
      <c r="AJ12">
        <f t="shared" ca="1" si="4"/>
        <v>0</v>
      </c>
      <c r="AK12" s="9"/>
    </row>
    <row r="13" spans="1:37" x14ac:dyDescent="0.2">
      <c r="A13" t="s">
        <v>108</v>
      </c>
      <c r="B13">
        <v>50</v>
      </c>
      <c r="C13">
        <v>1</v>
      </c>
      <c r="D13">
        <v>179.67332999999999</v>
      </c>
      <c r="E13">
        <v>7.4050700000000003</v>
      </c>
      <c r="F13">
        <v>282</v>
      </c>
      <c r="H13" t="s">
        <v>0</v>
      </c>
      <c r="I13">
        <v>100</v>
      </c>
      <c r="J13">
        <v>1</v>
      </c>
      <c r="L13">
        <f t="shared" ca="1" si="2"/>
        <v>104.30359</v>
      </c>
      <c r="M13">
        <f t="shared" ca="1" si="2"/>
        <v>104.21760999999999</v>
      </c>
      <c r="N13">
        <f t="shared" ca="1" si="2"/>
        <v>104.24025</v>
      </c>
      <c r="O13">
        <f t="shared" ca="1" si="2"/>
        <v>104.23359000000001</v>
      </c>
      <c r="P13">
        <f t="shared" ca="1" si="2"/>
        <v>104.28025</v>
      </c>
      <c r="Q13">
        <f t="shared" ca="1" si="2"/>
        <v>104.27359</v>
      </c>
      <c r="R13">
        <f t="shared" ca="1" si="2"/>
        <v>104.29358999999999</v>
      </c>
      <c r="S13">
        <f t="shared" ca="1" si="2"/>
        <v>104.23761</v>
      </c>
      <c r="T13">
        <f t="shared" ca="1" si="2"/>
        <v>104.25095</v>
      </c>
      <c r="U13">
        <f t="shared" ca="1" si="2"/>
        <v>104.22761</v>
      </c>
      <c r="W13">
        <f ca="1">总!E13</f>
        <v>104.10428</v>
      </c>
      <c r="Y13">
        <f t="shared" ca="1" si="3"/>
        <v>1.9145226305776956E-3</v>
      </c>
      <c r="Z13">
        <f t="shared" ca="1" si="1"/>
        <v>1.0886199875739077E-3</v>
      </c>
      <c r="AA13">
        <f t="shared" ca="1" si="1"/>
        <v>1.3060942355107817E-3</v>
      </c>
      <c r="AB13">
        <f t="shared" ca="1" si="1"/>
        <v>1.2421199205258785E-3</v>
      </c>
      <c r="AC13">
        <f t="shared" ca="1" si="1"/>
        <v>1.6903243555403526E-3</v>
      </c>
      <c r="AD13">
        <f t="shared" ca="1" si="1"/>
        <v>1.6263500405554493E-3</v>
      </c>
      <c r="AE13">
        <f t="shared" ca="1" si="1"/>
        <v>1.8184651005702347E-3</v>
      </c>
      <c r="AF13">
        <f t="shared" ca="1" si="1"/>
        <v>1.2807350475888294E-3</v>
      </c>
      <c r="AG13">
        <f t="shared" ca="1" si="1"/>
        <v>1.4088757926187117E-3</v>
      </c>
      <c r="AH13">
        <f t="shared" ca="1" si="1"/>
        <v>1.1846775175813687E-3</v>
      </c>
      <c r="AJ13">
        <f t="shared" ca="1" si="4"/>
        <v>1.4560784628643209E-2</v>
      </c>
      <c r="AK13" s="9"/>
    </row>
    <row r="14" spans="1:37" x14ac:dyDescent="0.2">
      <c r="A14" t="s">
        <v>108</v>
      </c>
      <c r="B14">
        <v>50</v>
      </c>
      <c r="C14">
        <v>1</v>
      </c>
      <c r="D14">
        <v>181.40834000000001</v>
      </c>
      <c r="E14">
        <v>7.3990400000000003</v>
      </c>
      <c r="F14">
        <v>283</v>
      </c>
      <c r="AK14" s="9"/>
    </row>
    <row r="15" spans="1:37" x14ac:dyDescent="0.2">
      <c r="A15" t="s">
        <v>108</v>
      </c>
      <c r="B15">
        <v>50</v>
      </c>
      <c r="C15">
        <v>1</v>
      </c>
      <c r="D15">
        <v>180.05332999999999</v>
      </c>
      <c r="E15">
        <v>7.3777999999999997</v>
      </c>
      <c r="F15">
        <v>284</v>
      </c>
      <c r="AK15" s="9"/>
    </row>
    <row r="16" spans="1:37" x14ac:dyDescent="0.2">
      <c r="A16" t="s">
        <v>108</v>
      </c>
      <c r="B16">
        <v>50</v>
      </c>
      <c r="C16">
        <v>1</v>
      </c>
      <c r="D16">
        <v>181.40834000000001</v>
      </c>
      <c r="E16">
        <v>7.38856</v>
      </c>
      <c r="F16">
        <v>286</v>
      </c>
      <c r="AK16" s="9"/>
    </row>
    <row r="17" spans="1:37" x14ac:dyDescent="0.2">
      <c r="A17" t="s">
        <v>108</v>
      </c>
      <c r="B17">
        <v>50</v>
      </c>
      <c r="C17">
        <v>1</v>
      </c>
      <c r="D17">
        <v>181.40834000000001</v>
      </c>
      <c r="E17">
        <v>7.3858300000000003</v>
      </c>
      <c r="F17">
        <v>285</v>
      </c>
      <c r="AK17" s="9"/>
    </row>
    <row r="18" spans="1:37" x14ac:dyDescent="0.2">
      <c r="A18" t="s">
        <v>108</v>
      </c>
      <c r="B18">
        <v>50</v>
      </c>
      <c r="C18">
        <v>1</v>
      </c>
      <c r="D18">
        <v>182.11667</v>
      </c>
      <c r="E18">
        <v>7.4016500000000001</v>
      </c>
      <c r="F18">
        <v>284</v>
      </c>
      <c r="AK18" s="9"/>
    </row>
    <row r="19" spans="1:37" x14ac:dyDescent="0.2">
      <c r="A19" t="s">
        <v>108</v>
      </c>
      <c r="B19">
        <v>50</v>
      </c>
      <c r="C19">
        <v>1</v>
      </c>
      <c r="D19">
        <v>182.51284999999999</v>
      </c>
      <c r="E19">
        <v>7.3980300000000003</v>
      </c>
      <c r="F19">
        <v>283</v>
      </c>
      <c r="AK19" s="9"/>
    </row>
    <row r="20" spans="1:37" x14ac:dyDescent="0.2">
      <c r="A20" t="s">
        <v>108</v>
      </c>
      <c r="B20">
        <v>50</v>
      </c>
      <c r="C20">
        <v>1</v>
      </c>
      <c r="D20">
        <v>182.34583000000001</v>
      </c>
      <c r="E20">
        <v>7.3868099999999997</v>
      </c>
      <c r="F20">
        <v>281</v>
      </c>
      <c r="AK20" s="9"/>
    </row>
    <row r="21" spans="1:37" x14ac:dyDescent="0.2">
      <c r="A21" t="s">
        <v>108</v>
      </c>
      <c r="B21">
        <v>100</v>
      </c>
      <c r="C21">
        <v>1</v>
      </c>
      <c r="D21">
        <v>242.36257000000001</v>
      </c>
      <c r="E21">
        <v>21.197089999999999</v>
      </c>
      <c r="F21">
        <v>190</v>
      </c>
      <c r="AK21" s="9"/>
    </row>
    <row r="22" spans="1:37" x14ac:dyDescent="0.2">
      <c r="A22" t="s">
        <v>108</v>
      </c>
      <c r="B22">
        <v>100</v>
      </c>
      <c r="C22">
        <v>1</v>
      </c>
      <c r="D22">
        <v>242.41712999999999</v>
      </c>
      <c r="E22">
        <v>21.29</v>
      </c>
      <c r="F22">
        <v>193</v>
      </c>
      <c r="AK22" s="9"/>
    </row>
    <row r="23" spans="1:37" x14ac:dyDescent="0.2">
      <c r="A23" t="s">
        <v>108</v>
      </c>
      <c r="B23">
        <v>100</v>
      </c>
      <c r="C23">
        <v>1</v>
      </c>
      <c r="D23">
        <v>240.61786000000001</v>
      </c>
      <c r="E23">
        <v>21.272659999999998</v>
      </c>
      <c r="F23">
        <v>191</v>
      </c>
      <c r="AK23" s="9"/>
    </row>
    <row r="24" spans="1:37" x14ac:dyDescent="0.2">
      <c r="A24" t="s">
        <v>108</v>
      </c>
      <c r="B24">
        <v>100</v>
      </c>
      <c r="C24">
        <v>1</v>
      </c>
      <c r="D24">
        <v>242.14147</v>
      </c>
      <c r="E24">
        <v>21.319459999999999</v>
      </c>
      <c r="F24">
        <v>193</v>
      </c>
      <c r="AK24" s="9"/>
    </row>
    <row r="25" spans="1:37" x14ac:dyDescent="0.2">
      <c r="A25" t="s">
        <v>108</v>
      </c>
      <c r="B25">
        <v>100</v>
      </c>
      <c r="C25">
        <v>1</v>
      </c>
      <c r="D25">
        <v>240.96146999999999</v>
      </c>
      <c r="E25">
        <v>21.293700000000001</v>
      </c>
      <c r="F25">
        <v>192</v>
      </c>
      <c r="AK25" s="9"/>
    </row>
    <row r="26" spans="1:37" x14ac:dyDescent="0.2">
      <c r="A26" t="s">
        <v>108</v>
      </c>
      <c r="B26">
        <v>100</v>
      </c>
      <c r="C26">
        <v>1</v>
      </c>
      <c r="D26">
        <v>241.95667</v>
      </c>
      <c r="E26">
        <v>21.324570000000001</v>
      </c>
      <c r="F26">
        <v>192</v>
      </c>
      <c r="AK26" s="9"/>
    </row>
    <row r="27" spans="1:37" x14ac:dyDescent="0.2">
      <c r="A27" t="s">
        <v>108</v>
      </c>
      <c r="B27">
        <v>100</v>
      </c>
      <c r="C27">
        <v>1</v>
      </c>
      <c r="D27">
        <v>244.80667</v>
      </c>
      <c r="E27">
        <v>21.289100000000001</v>
      </c>
      <c r="F27">
        <v>190</v>
      </c>
      <c r="AK27" s="9"/>
    </row>
    <row r="28" spans="1:37" x14ac:dyDescent="0.2">
      <c r="A28" t="s">
        <v>108</v>
      </c>
      <c r="B28">
        <v>100</v>
      </c>
      <c r="C28">
        <v>1</v>
      </c>
      <c r="D28">
        <v>241.62425999999999</v>
      </c>
      <c r="E28">
        <v>21.261649999999999</v>
      </c>
      <c r="F28">
        <v>192</v>
      </c>
      <c r="AK28" s="9"/>
    </row>
    <row r="29" spans="1:37" x14ac:dyDescent="0.2">
      <c r="A29" t="s">
        <v>108</v>
      </c>
      <c r="B29">
        <v>100</v>
      </c>
      <c r="C29">
        <v>1</v>
      </c>
      <c r="D29">
        <v>244.32</v>
      </c>
      <c r="E29">
        <v>21.295000000000002</v>
      </c>
      <c r="F29">
        <v>191</v>
      </c>
    </row>
    <row r="30" spans="1:37" x14ac:dyDescent="0.2">
      <c r="A30" t="s">
        <v>108</v>
      </c>
      <c r="B30">
        <v>100</v>
      </c>
      <c r="C30">
        <v>1</v>
      </c>
      <c r="D30">
        <v>242.77697000000001</v>
      </c>
      <c r="E30">
        <v>21.204550000000001</v>
      </c>
      <c r="F30">
        <v>192</v>
      </c>
    </row>
    <row r="31" spans="1:37" x14ac:dyDescent="0.2">
      <c r="A31" t="s">
        <v>36</v>
      </c>
      <c r="B31">
        <v>24</v>
      </c>
      <c r="C31">
        <v>1</v>
      </c>
      <c r="D31">
        <v>2320.9075499999999</v>
      </c>
      <c r="E31">
        <v>2.0327199999999999</v>
      </c>
      <c r="F31">
        <v>396</v>
      </c>
    </row>
    <row r="32" spans="1:37" x14ac:dyDescent="0.2">
      <c r="A32" t="s">
        <v>36</v>
      </c>
      <c r="B32">
        <v>24</v>
      </c>
      <c r="C32">
        <v>1</v>
      </c>
      <c r="D32">
        <v>2320.9075499999999</v>
      </c>
      <c r="E32">
        <v>2.03444</v>
      </c>
      <c r="F32">
        <v>405</v>
      </c>
    </row>
    <row r="33" spans="1:6" x14ac:dyDescent="0.2">
      <c r="A33" t="s">
        <v>36</v>
      </c>
      <c r="B33">
        <v>24</v>
      </c>
      <c r="C33">
        <v>1</v>
      </c>
      <c r="D33">
        <v>2320.9075499999999</v>
      </c>
      <c r="E33">
        <v>2.0336500000000002</v>
      </c>
      <c r="F33">
        <v>405</v>
      </c>
    </row>
    <row r="34" spans="1:6" x14ac:dyDescent="0.2">
      <c r="A34" t="s">
        <v>36</v>
      </c>
      <c r="B34">
        <v>24</v>
      </c>
      <c r="C34">
        <v>1</v>
      </c>
      <c r="D34">
        <v>2320.9075499999999</v>
      </c>
      <c r="E34">
        <v>2.0413000000000001</v>
      </c>
      <c r="F34">
        <v>405</v>
      </c>
    </row>
    <row r="35" spans="1:6" x14ac:dyDescent="0.2">
      <c r="A35" t="s">
        <v>36</v>
      </c>
      <c r="B35">
        <v>24</v>
      </c>
      <c r="C35">
        <v>1</v>
      </c>
      <c r="D35">
        <v>2320.9075499999999</v>
      </c>
      <c r="E35">
        <v>2.03816</v>
      </c>
      <c r="F35">
        <v>411</v>
      </c>
    </row>
    <row r="36" spans="1:6" x14ac:dyDescent="0.2">
      <c r="A36" t="s">
        <v>36</v>
      </c>
      <c r="B36">
        <v>24</v>
      </c>
      <c r="C36">
        <v>1</v>
      </c>
      <c r="D36">
        <v>2320.9075499999999</v>
      </c>
      <c r="E36">
        <v>2.0363000000000002</v>
      </c>
      <c r="F36">
        <v>402</v>
      </c>
    </row>
    <row r="37" spans="1:6" x14ac:dyDescent="0.2">
      <c r="A37" t="s">
        <v>36</v>
      </c>
      <c r="B37">
        <v>24</v>
      </c>
      <c r="C37">
        <v>1</v>
      </c>
      <c r="D37">
        <v>2320.9075499999999</v>
      </c>
      <c r="E37">
        <v>2.0352899999999998</v>
      </c>
      <c r="F37">
        <v>403</v>
      </c>
    </row>
    <row r="38" spans="1:6" x14ac:dyDescent="0.2">
      <c r="A38" t="s">
        <v>36</v>
      </c>
      <c r="B38">
        <v>24</v>
      </c>
      <c r="C38">
        <v>1</v>
      </c>
      <c r="D38">
        <v>2320.9075499999999</v>
      </c>
      <c r="E38">
        <v>2.0326900000000001</v>
      </c>
      <c r="F38">
        <v>404</v>
      </c>
    </row>
    <row r="39" spans="1:6" x14ac:dyDescent="0.2">
      <c r="A39" t="s">
        <v>36</v>
      </c>
      <c r="B39">
        <v>24</v>
      </c>
      <c r="C39">
        <v>1</v>
      </c>
      <c r="D39">
        <v>2320.9075499999999</v>
      </c>
      <c r="E39">
        <v>2.03904</v>
      </c>
      <c r="F39">
        <v>402</v>
      </c>
    </row>
    <row r="40" spans="1:6" x14ac:dyDescent="0.2">
      <c r="A40" t="s">
        <v>36</v>
      </c>
      <c r="B40">
        <v>24</v>
      </c>
      <c r="C40">
        <v>1</v>
      </c>
      <c r="D40">
        <v>2320.9075499999999</v>
      </c>
      <c r="E40">
        <v>2.03762</v>
      </c>
      <c r="F40">
        <v>403</v>
      </c>
    </row>
    <row r="41" spans="1:6" x14ac:dyDescent="0.2">
      <c r="A41" t="s">
        <v>36</v>
      </c>
      <c r="B41">
        <v>47</v>
      </c>
      <c r="C41">
        <v>1</v>
      </c>
      <c r="D41">
        <v>4321.0236500000001</v>
      </c>
      <c r="E41">
        <v>7.3189599999999997</v>
      </c>
      <c r="F41">
        <v>386</v>
      </c>
    </row>
    <row r="42" spans="1:6" x14ac:dyDescent="0.2">
      <c r="A42" t="s">
        <v>36</v>
      </c>
      <c r="B42">
        <v>47</v>
      </c>
      <c r="C42">
        <v>1</v>
      </c>
      <c r="D42">
        <v>4321.0236500000001</v>
      </c>
      <c r="E42">
        <v>7.3083499999999999</v>
      </c>
      <c r="F42">
        <v>377</v>
      </c>
    </row>
    <row r="43" spans="1:6" x14ac:dyDescent="0.2">
      <c r="A43" t="s">
        <v>36</v>
      </c>
      <c r="B43">
        <v>47</v>
      </c>
      <c r="C43">
        <v>1</v>
      </c>
      <c r="D43">
        <v>4321.0236500000001</v>
      </c>
      <c r="E43">
        <v>7.2885499999999999</v>
      </c>
      <c r="F43">
        <v>372</v>
      </c>
    </row>
    <row r="44" spans="1:6" x14ac:dyDescent="0.2">
      <c r="A44" t="s">
        <v>36</v>
      </c>
      <c r="B44">
        <v>47</v>
      </c>
      <c r="C44">
        <v>1</v>
      </c>
      <c r="D44">
        <v>4321.0236500000001</v>
      </c>
      <c r="E44">
        <v>7.2838200000000004</v>
      </c>
      <c r="F44">
        <v>391</v>
      </c>
    </row>
    <row r="45" spans="1:6" x14ac:dyDescent="0.2">
      <c r="A45" t="s">
        <v>36</v>
      </c>
      <c r="B45">
        <v>47</v>
      </c>
      <c r="C45">
        <v>1</v>
      </c>
      <c r="D45">
        <v>4321.0236500000001</v>
      </c>
      <c r="E45">
        <v>7.3030799999999996</v>
      </c>
      <c r="F45">
        <v>374</v>
      </c>
    </row>
    <row r="46" spans="1:6" x14ac:dyDescent="0.2">
      <c r="A46" t="s">
        <v>36</v>
      </c>
      <c r="B46">
        <v>47</v>
      </c>
      <c r="C46">
        <v>1</v>
      </c>
      <c r="D46">
        <v>4329.4256800000003</v>
      </c>
      <c r="E46">
        <v>7.2966800000000003</v>
      </c>
      <c r="F46">
        <v>367</v>
      </c>
    </row>
    <row r="47" spans="1:6" x14ac:dyDescent="0.2">
      <c r="A47" t="s">
        <v>36</v>
      </c>
      <c r="B47">
        <v>47</v>
      </c>
      <c r="C47">
        <v>1</v>
      </c>
      <c r="D47">
        <v>4329.4256800000003</v>
      </c>
      <c r="E47">
        <v>7.2746199999999996</v>
      </c>
      <c r="F47">
        <v>380</v>
      </c>
    </row>
    <row r="48" spans="1:6" x14ac:dyDescent="0.2">
      <c r="A48" t="s">
        <v>36</v>
      </c>
      <c r="B48">
        <v>47</v>
      </c>
      <c r="C48">
        <v>1</v>
      </c>
      <c r="D48">
        <v>4321.0236500000001</v>
      </c>
      <c r="E48">
        <v>7.2724000000000002</v>
      </c>
      <c r="F48">
        <v>374</v>
      </c>
    </row>
    <row r="49" spans="1:6" x14ac:dyDescent="0.2">
      <c r="A49" t="s">
        <v>36</v>
      </c>
      <c r="B49">
        <v>47</v>
      </c>
      <c r="C49">
        <v>1</v>
      </c>
      <c r="D49">
        <v>4321.0236500000001</v>
      </c>
      <c r="E49">
        <v>7.3362999999999996</v>
      </c>
      <c r="F49">
        <v>375</v>
      </c>
    </row>
    <row r="50" spans="1:6" x14ac:dyDescent="0.2">
      <c r="A50" t="s">
        <v>36</v>
      </c>
      <c r="B50">
        <v>47</v>
      </c>
      <c r="C50">
        <v>1</v>
      </c>
      <c r="D50">
        <v>4321.0236500000001</v>
      </c>
      <c r="E50">
        <v>7.3113599999999996</v>
      </c>
      <c r="F50">
        <v>388</v>
      </c>
    </row>
    <row r="51" spans="1:6" x14ac:dyDescent="0.2">
      <c r="A51" t="s">
        <v>36</v>
      </c>
      <c r="B51">
        <v>100</v>
      </c>
      <c r="C51">
        <v>1</v>
      </c>
      <c r="D51">
        <v>35669.694770000002</v>
      </c>
      <c r="E51">
        <v>33.9133</v>
      </c>
      <c r="F51">
        <v>340</v>
      </c>
    </row>
    <row r="52" spans="1:6" x14ac:dyDescent="0.2">
      <c r="A52" t="s">
        <v>36</v>
      </c>
      <c r="B52">
        <v>100</v>
      </c>
      <c r="C52">
        <v>1</v>
      </c>
      <c r="D52">
        <v>35669.694770000002</v>
      </c>
      <c r="E52">
        <v>33.941310000000001</v>
      </c>
      <c r="F52">
        <v>349</v>
      </c>
    </row>
    <row r="53" spans="1:6" x14ac:dyDescent="0.2">
      <c r="A53" t="s">
        <v>36</v>
      </c>
      <c r="B53">
        <v>100</v>
      </c>
      <c r="C53">
        <v>1</v>
      </c>
      <c r="D53">
        <v>35668.000070000002</v>
      </c>
      <c r="E53">
        <v>33.885669999999998</v>
      </c>
      <c r="F53">
        <v>343</v>
      </c>
    </row>
    <row r="54" spans="1:6" x14ac:dyDescent="0.2">
      <c r="A54" t="s">
        <v>36</v>
      </c>
      <c r="B54">
        <v>100</v>
      </c>
      <c r="C54">
        <v>1</v>
      </c>
      <c r="D54">
        <v>35442.133549999999</v>
      </c>
      <c r="E54">
        <v>33.942489999999999</v>
      </c>
      <c r="F54">
        <v>347</v>
      </c>
    </row>
    <row r="55" spans="1:6" x14ac:dyDescent="0.2">
      <c r="A55" t="s">
        <v>36</v>
      </c>
      <c r="B55">
        <v>100</v>
      </c>
      <c r="C55">
        <v>1</v>
      </c>
      <c r="D55">
        <v>35669.694770000002</v>
      </c>
      <c r="E55">
        <v>33.953339999999997</v>
      </c>
      <c r="F55">
        <v>344</v>
      </c>
    </row>
    <row r="56" spans="1:6" x14ac:dyDescent="0.2">
      <c r="A56" t="s">
        <v>36</v>
      </c>
      <c r="B56">
        <v>100</v>
      </c>
      <c r="C56">
        <v>1</v>
      </c>
      <c r="D56">
        <v>35669.694770000002</v>
      </c>
      <c r="E56">
        <v>33.961419999999997</v>
      </c>
      <c r="F56">
        <v>345</v>
      </c>
    </row>
    <row r="57" spans="1:6" x14ac:dyDescent="0.2">
      <c r="A57" t="s">
        <v>36</v>
      </c>
      <c r="B57">
        <v>100</v>
      </c>
      <c r="C57">
        <v>1</v>
      </c>
      <c r="D57">
        <v>35664.356849999996</v>
      </c>
      <c r="E57">
        <v>33.988810000000001</v>
      </c>
      <c r="F57">
        <v>349</v>
      </c>
    </row>
    <row r="58" spans="1:6" x14ac:dyDescent="0.2">
      <c r="A58" t="s">
        <v>36</v>
      </c>
      <c r="B58">
        <v>100</v>
      </c>
      <c r="C58">
        <v>1</v>
      </c>
      <c r="D58">
        <v>35669.06</v>
      </c>
      <c r="E58">
        <v>33.938940000000002</v>
      </c>
      <c r="F58">
        <v>349</v>
      </c>
    </row>
    <row r="59" spans="1:6" x14ac:dyDescent="0.2">
      <c r="A59" t="s">
        <v>36</v>
      </c>
      <c r="B59">
        <v>100</v>
      </c>
      <c r="C59">
        <v>1</v>
      </c>
      <c r="D59">
        <v>35527.02547</v>
      </c>
      <c r="E59">
        <v>33.897219999999997</v>
      </c>
      <c r="F59">
        <v>349</v>
      </c>
    </row>
    <row r="60" spans="1:6" x14ac:dyDescent="0.2">
      <c r="A60" t="s">
        <v>36</v>
      </c>
      <c r="B60">
        <v>100</v>
      </c>
      <c r="C60">
        <v>1</v>
      </c>
      <c r="D60">
        <v>35669.694770000002</v>
      </c>
      <c r="E60">
        <v>33.936430000000001</v>
      </c>
      <c r="F60">
        <v>344</v>
      </c>
    </row>
    <row r="61" spans="1:6" x14ac:dyDescent="0.2">
      <c r="A61" t="s">
        <v>1</v>
      </c>
      <c r="B61">
        <v>30</v>
      </c>
      <c r="C61">
        <v>1</v>
      </c>
      <c r="D61">
        <v>660.62148999999999</v>
      </c>
      <c r="E61">
        <v>2.9131</v>
      </c>
      <c r="F61">
        <v>365</v>
      </c>
    </row>
    <row r="62" spans="1:6" x14ac:dyDescent="0.2">
      <c r="A62" t="s">
        <v>1</v>
      </c>
      <c r="B62">
        <v>30</v>
      </c>
      <c r="C62">
        <v>1</v>
      </c>
      <c r="D62">
        <v>664.53556000000003</v>
      </c>
      <c r="E62">
        <v>2.92055</v>
      </c>
      <c r="F62">
        <v>371</v>
      </c>
    </row>
    <row r="63" spans="1:6" x14ac:dyDescent="0.2">
      <c r="A63" t="s">
        <v>1</v>
      </c>
      <c r="B63">
        <v>30</v>
      </c>
      <c r="C63">
        <v>1</v>
      </c>
      <c r="D63">
        <v>660.62148999999999</v>
      </c>
      <c r="E63">
        <v>2.90693</v>
      </c>
      <c r="F63">
        <v>364</v>
      </c>
    </row>
    <row r="64" spans="1:6" x14ac:dyDescent="0.2">
      <c r="A64" t="s">
        <v>1</v>
      </c>
      <c r="B64">
        <v>30</v>
      </c>
      <c r="C64">
        <v>1</v>
      </c>
      <c r="D64">
        <v>660.62148999999999</v>
      </c>
      <c r="E64">
        <v>2.91568</v>
      </c>
      <c r="F64">
        <v>366</v>
      </c>
    </row>
    <row r="65" spans="1:6" x14ac:dyDescent="0.2">
      <c r="A65" t="s">
        <v>1</v>
      </c>
      <c r="B65">
        <v>30</v>
      </c>
      <c r="C65">
        <v>1</v>
      </c>
      <c r="D65">
        <v>664.53556000000003</v>
      </c>
      <c r="E65">
        <v>2.9024299999999998</v>
      </c>
      <c r="F65">
        <v>370</v>
      </c>
    </row>
    <row r="66" spans="1:6" x14ac:dyDescent="0.2">
      <c r="A66" t="s">
        <v>1</v>
      </c>
      <c r="B66">
        <v>30</v>
      </c>
      <c r="C66">
        <v>1</v>
      </c>
      <c r="D66">
        <v>660.62148999999999</v>
      </c>
      <c r="E66">
        <v>2.9068100000000001</v>
      </c>
      <c r="F66">
        <v>365</v>
      </c>
    </row>
    <row r="67" spans="1:6" x14ac:dyDescent="0.2">
      <c r="A67" t="s">
        <v>1</v>
      </c>
      <c r="B67">
        <v>30</v>
      </c>
      <c r="C67">
        <v>1</v>
      </c>
      <c r="D67">
        <v>660.62148999999999</v>
      </c>
      <c r="E67">
        <v>2.9188700000000001</v>
      </c>
      <c r="F67">
        <v>366</v>
      </c>
    </row>
    <row r="68" spans="1:6" x14ac:dyDescent="0.2">
      <c r="A68" t="s">
        <v>1</v>
      </c>
      <c r="B68">
        <v>30</v>
      </c>
      <c r="C68">
        <v>1</v>
      </c>
      <c r="D68">
        <v>660.62148999999999</v>
      </c>
      <c r="E68">
        <v>2.9087499999999999</v>
      </c>
      <c r="F68">
        <v>366</v>
      </c>
    </row>
    <row r="69" spans="1:6" x14ac:dyDescent="0.2">
      <c r="A69" t="s">
        <v>1</v>
      </c>
      <c r="B69">
        <v>30</v>
      </c>
      <c r="C69">
        <v>1</v>
      </c>
      <c r="D69">
        <v>664.53556000000003</v>
      </c>
      <c r="E69">
        <v>2.91439</v>
      </c>
      <c r="F69">
        <v>371</v>
      </c>
    </row>
    <row r="70" spans="1:6" x14ac:dyDescent="0.2">
      <c r="A70" t="s">
        <v>1</v>
      </c>
      <c r="B70">
        <v>30</v>
      </c>
      <c r="C70">
        <v>1</v>
      </c>
      <c r="D70">
        <v>660.62148999999999</v>
      </c>
      <c r="E70">
        <v>2.9136500000000001</v>
      </c>
      <c r="F70">
        <v>363</v>
      </c>
    </row>
    <row r="71" spans="1:6" x14ac:dyDescent="0.2">
      <c r="A71" t="s">
        <v>1</v>
      </c>
      <c r="B71">
        <v>50</v>
      </c>
      <c r="C71">
        <v>1</v>
      </c>
      <c r="D71">
        <v>1027.0157400000001</v>
      </c>
      <c r="E71">
        <v>6.3586099999999997</v>
      </c>
      <c r="F71">
        <v>288</v>
      </c>
    </row>
    <row r="72" spans="1:6" x14ac:dyDescent="0.2">
      <c r="A72" t="s">
        <v>1</v>
      </c>
      <c r="B72">
        <v>50</v>
      </c>
      <c r="C72">
        <v>1</v>
      </c>
      <c r="D72">
        <v>1027.0157400000001</v>
      </c>
      <c r="E72">
        <v>6.3754999999999997</v>
      </c>
      <c r="F72">
        <v>291</v>
      </c>
    </row>
    <row r="73" spans="1:6" x14ac:dyDescent="0.2">
      <c r="A73" t="s">
        <v>1</v>
      </c>
      <c r="B73">
        <v>50</v>
      </c>
      <c r="C73">
        <v>1</v>
      </c>
      <c r="D73">
        <v>1006.0443299999999</v>
      </c>
      <c r="E73">
        <v>6.37446</v>
      </c>
      <c r="F73">
        <v>298</v>
      </c>
    </row>
    <row r="74" spans="1:6" x14ac:dyDescent="0.2">
      <c r="A74" t="s">
        <v>1</v>
      </c>
      <c r="B74">
        <v>50</v>
      </c>
      <c r="C74">
        <v>1</v>
      </c>
      <c r="D74">
        <v>1027.0157400000001</v>
      </c>
      <c r="E74">
        <v>6.3748500000000003</v>
      </c>
      <c r="F74">
        <v>297</v>
      </c>
    </row>
    <row r="75" spans="1:6" x14ac:dyDescent="0.2">
      <c r="A75" t="s">
        <v>1</v>
      </c>
      <c r="B75">
        <v>50</v>
      </c>
      <c r="C75">
        <v>1</v>
      </c>
      <c r="D75">
        <v>1027.0157400000001</v>
      </c>
      <c r="E75">
        <v>6.3475299999999999</v>
      </c>
      <c r="F75">
        <v>293</v>
      </c>
    </row>
    <row r="76" spans="1:6" x14ac:dyDescent="0.2">
      <c r="A76" t="s">
        <v>1</v>
      </c>
      <c r="B76">
        <v>50</v>
      </c>
      <c r="C76">
        <v>1</v>
      </c>
      <c r="D76">
        <v>1027.0157400000001</v>
      </c>
      <c r="E76">
        <v>6.3587499999999997</v>
      </c>
      <c r="F76">
        <v>291</v>
      </c>
    </row>
    <row r="77" spans="1:6" x14ac:dyDescent="0.2">
      <c r="A77" t="s">
        <v>1</v>
      </c>
      <c r="B77">
        <v>50</v>
      </c>
      <c r="C77">
        <v>1</v>
      </c>
      <c r="D77">
        <v>1027.0157400000001</v>
      </c>
      <c r="E77">
        <v>6.3593799999999998</v>
      </c>
      <c r="F77">
        <v>302</v>
      </c>
    </row>
    <row r="78" spans="1:6" x14ac:dyDescent="0.2">
      <c r="A78" t="s">
        <v>1</v>
      </c>
      <c r="B78">
        <v>50</v>
      </c>
      <c r="C78">
        <v>1</v>
      </c>
      <c r="D78">
        <v>1014.86776</v>
      </c>
      <c r="E78">
        <v>6.3891099999999996</v>
      </c>
      <c r="F78">
        <v>292</v>
      </c>
    </row>
    <row r="79" spans="1:6" x14ac:dyDescent="0.2">
      <c r="A79" t="s">
        <v>1</v>
      </c>
      <c r="B79">
        <v>50</v>
      </c>
      <c r="C79">
        <v>1</v>
      </c>
      <c r="D79">
        <v>1027.0157400000001</v>
      </c>
      <c r="E79">
        <v>6.3511899999999999</v>
      </c>
      <c r="F79">
        <v>299</v>
      </c>
    </row>
    <row r="80" spans="1:6" x14ac:dyDescent="0.2">
      <c r="A80" t="s">
        <v>1</v>
      </c>
      <c r="B80">
        <v>50</v>
      </c>
      <c r="C80">
        <v>1</v>
      </c>
      <c r="D80">
        <v>1019.58806</v>
      </c>
      <c r="E80">
        <v>6.3511100000000003</v>
      </c>
      <c r="F80">
        <v>298</v>
      </c>
    </row>
    <row r="81" spans="1:6" x14ac:dyDescent="0.2">
      <c r="A81" t="s">
        <v>1</v>
      </c>
      <c r="B81">
        <v>100</v>
      </c>
      <c r="C81">
        <v>1</v>
      </c>
      <c r="D81">
        <v>1770.08</v>
      </c>
      <c r="E81">
        <v>20.426380000000002</v>
      </c>
      <c r="F81">
        <v>261</v>
      </c>
    </row>
    <row r="82" spans="1:6" x14ac:dyDescent="0.2">
      <c r="A82" t="s">
        <v>1</v>
      </c>
      <c r="B82">
        <v>100</v>
      </c>
      <c r="C82">
        <v>1</v>
      </c>
      <c r="D82">
        <v>1767.0119099999999</v>
      </c>
      <c r="E82">
        <v>20.38026</v>
      </c>
      <c r="F82">
        <v>264</v>
      </c>
    </row>
    <row r="83" spans="1:6" x14ac:dyDescent="0.2">
      <c r="A83" t="s">
        <v>1</v>
      </c>
      <c r="B83">
        <v>100</v>
      </c>
      <c r="C83">
        <v>1</v>
      </c>
      <c r="D83">
        <v>1767.4068199999999</v>
      </c>
      <c r="E83">
        <v>20.383099999999999</v>
      </c>
      <c r="F83">
        <v>263</v>
      </c>
    </row>
    <row r="84" spans="1:6" x14ac:dyDescent="0.2">
      <c r="A84" t="s">
        <v>1</v>
      </c>
      <c r="B84">
        <v>100</v>
      </c>
      <c r="C84">
        <v>1</v>
      </c>
      <c r="D84">
        <v>1768.70245</v>
      </c>
      <c r="E84">
        <v>20.373519999999999</v>
      </c>
      <c r="F84">
        <v>258</v>
      </c>
    </row>
    <row r="85" spans="1:6" x14ac:dyDescent="0.2">
      <c r="A85" t="s">
        <v>1</v>
      </c>
      <c r="B85">
        <v>100</v>
      </c>
      <c r="C85">
        <v>1</v>
      </c>
      <c r="D85">
        <v>1765.3403599999999</v>
      </c>
      <c r="E85">
        <v>20.380019999999998</v>
      </c>
      <c r="F85">
        <v>280</v>
      </c>
    </row>
    <row r="86" spans="1:6" x14ac:dyDescent="0.2">
      <c r="A86" t="s">
        <v>1</v>
      </c>
      <c r="B86">
        <v>100</v>
      </c>
      <c r="C86">
        <v>1</v>
      </c>
      <c r="D86">
        <v>1769.6220900000001</v>
      </c>
      <c r="E86">
        <v>20.429269999999999</v>
      </c>
      <c r="F86">
        <v>268</v>
      </c>
    </row>
    <row r="87" spans="1:6" x14ac:dyDescent="0.2">
      <c r="A87" t="s">
        <v>1</v>
      </c>
      <c r="B87">
        <v>100</v>
      </c>
      <c r="C87">
        <v>1</v>
      </c>
      <c r="D87">
        <v>1774.48</v>
      </c>
      <c r="E87">
        <v>20.412210000000002</v>
      </c>
      <c r="F87">
        <v>259</v>
      </c>
    </row>
    <row r="88" spans="1:6" x14ac:dyDescent="0.2">
      <c r="A88" t="s">
        <v>1</v>
      </c>
      <c r="B88">
        <v>100</v>
      </c>
      <c r="C88">
        <v>1</v>
      </c>
      <c r="D88">
        <v>1771.70228</v>
      </c>
      <c r="E88">
        <v>20.37257</v>
      </c>
      <c r="F88">
        <v>279</v>
      </c>
    </row>
    <row r="89" spans="1:6" x14ac:dyDescent="0.2">
      <c r="A89" t="s">
        <v>1</v>
      </c>
      <c r="B89">
        <v>100</v>
      </c>
      <c r="C89">
        <v>1</v>
      </c>
      <c r="D89">
        <v>1774.48</v>
      </c>
      <c r="E89">
        <v>20.38936</v>
      </c>
      <c r="F89">
        <v>263</v>
      </c>
    </row>
    <row r="90" spans="1:6" x14ac:dyDescent="0.2">
      <c r="A90" t="s">
        <v>1</v>
      </c>
      <c r="B90">
        <v>100</v>
      </c>
      <c r="C90">
        <v>1</v>
      </c>
      <c r="D90">
        <v>1762.9011399999999</v>
      </c>
      <c r="E90">
        <v>20.411300000000001</v>
      </c>
      <c r="F90">
        <v>262</v>
      </c>
    </row>
    <row r="91" spans="1:6" x14ac:dyDescent="0.2">
      <c r="A91" t="s">
        <v>0</v>
      </c>
      <c r="B91">
        <v>25</v>
      </c>
      <c r="C91">
        <v>1</v>
      </c>
      <c r="D91">
        <v>28.65213</v>
      </c>
      <c r="E91">
        <v>2.1556500000000001</v>
      </c>
      <c r="F91">
        <v>366</v>
      </c>
    </row>
    <row r="92" spans="1:6" x14ac:dyDescent="0.2">
      <c r="A92" t="s">
        <v>0</v>
      </c>
      <c r="B92">
        <v>25</v>
      </c>
      <c r="C92">
        <v>1</v>
      </c>
      <c r="D92">
        <v>28.65213</v>
      </c>
      <c r="E92">
        <v>2.15387</v>
      </c>
      <c r="F92">
        <v>367</v>
      </c>
    </row>
    <row r="93" spans="1:6" x14ac:dyDescent="0.2">
      <c r="A93" t="s">
        <v>0</v>
      </c>
      <c r="B93">
        <v>25</v>
      </c>
      <c r="C93">
        <v>1</v>
      </c>
      <c r="D93">
        <v>28.65213</v>
      </c>
      <c r="E93">
        <v>2.15551</v>
      </c>
      <c r="F93">
        <v>366</v>
      </c>
    </row>
    <row r="94" spans="1:6" x14ac:dyDescent="0.2">
      <c r="A94" t="s">
        <v>0</v>
      </c>
      <c r="B94">
        <v>25</v>
      </c>
      <c r="C94">
        <v>1</v>
      </c>
      <c r="D94">
        <v>28.65213</v>
      </c>
      <c r="E94">
        <v>2.15198</v>
      </c>
      <c r="F94">
        <v>366</v>
      </c>
    </row>
    <row r="95" spans="1:6" x14ac:dyDescent="0.2">
      <c r="A95" t="s">
        <v>0</v>
      </c>
      <c r="B95">
        <v>25</v>
      </c>
      <c r="C95">
        <v>1</v>
      </c>
      <c r="D95">
        <v>28.65213</v>
      </c>
      <c r="E95">
        <v>2.1583899999999998</v>
      </c>
      <c r="F95">
        <v>366</v>
      </c>
    </row>
    <row r="96" spans="1:6" x14ac:dyDescent="0.2">
      <c r="A96" t="s">
        <v>0</v>
      </c>
      <c r="B96">
        <v>25</v>
      </c>
      <c r="C96">
        <v>1</v>
      </c>
      <c r="D96">
        <v>28.65213</v>
      </c>
      <c r="E96">
        <v>2.15143</v>
      </c>
      <c r="F96">
        <v>366</v>
      </c>
    </row>
    <row r="97" spans="1:6" x14ac:dyDescent="0.2">
      <c r="A97" t="s">
        <v>0</v>
      </c>
      <c r="B97">
        <v>25</v>
      </c>
      <c r="C97">
        <v>1</v>
      </c>
      <c r="D97">
        <v>28.65213</v>
      </c>
      <c r="E97">
        <v>2.1529099999999999</v>
      </c>
      <c r="F97">
        <v>368</v>
      </c>
    </row>
    <row r="98" spans="1:6" x14ac:dyDescent="0.2">
      <c r="A98" t="s">
        <v>0</v>
      </c>
      <c r="B98">
        <v>25</v>
      </c>
      <c r="C98">
        <v>1</v>
      </c>
      <c r="D98">
        <v>28.65213</v>
      </c>
      <c r="E98">
        <v>2.1538599999999999</v>
      </c>
      <c r="F98">
        <v>362</v>
      </c>
    </row>
    <row r="99" spans="1:6" x14ac:dyDescent="0.2">
      <c r="A99" t="s">
        <v>0</v>
      </c>
      <c r="B99">
        <v>25</v>
      </c>
      <c r="C99">
        <v>1</v>
      </c>
      <c r="D99">
        <v>28.65213</v>
      </c>
      <c r="E99">
        <v>2.1535099999999998</v>
      </c>
      <c r="F99">
        <v>363</v>
      </c>
    </row>
    <row r="100" spans="1:6" x14ac:dyDescent="0.2">
      <c r="A100" t="s">
        <v>0</v>
      </c>
      <c r="B100">
        <v>25</v>
      </c>
      <c r="C100">
        <v>1</v>
      </c>
      <c r="D100">
        <v>28.65213</v>
      </c>
      <c r="E100">
        <v>2.1580300000000001</v>
      </c>
      <c r="F100">
        <v>349</v>
      </c>
    </row>
    <row r="101" spans="1:6" x14ac:dyDescent="0.2">
      <c r="A101" t="s">
        <v>0</v>
      </c>
      <c r="B101">
        <v>50</v>
      </c>
      <c r="C101">
        <v>1</v>
      </c>
      <c r="D101">
        <v>57.917070000000002</v>
      </c>
      <c r="E101">
        <v>10.236190000000001</v>
      </c>
      <c r="F101">
        <v>460</v>
      </c>
    </row>
    <row r="102" spans="1:6" x14ac:dyDescent="0.2">
      <c r="A102" t="s">
        <v>0</v>
      </c>
      <c r="B102">
        <v>50</v>
      </c>
      <c r="C102">
        <v>1</v>
      </c>
      <c r="D102">
        <v>57.917070000000002</v>
      </c>
      <c r="E102">
        <v>10.28173</v>
      </c>
      <c r="F102">
        <v>461</v>
      </c>
    </row>
    <row r="103" spans="1:6" x14ac:dyDescent="0.2">
      <c r="A103" t="s">
        <v>0</v>
      </c>
      <c r="B103">
        <v>50</v>
      </c>
      <c r="C103">
        <v>1</v>
      </c>
      <c r="D103">
        <v>57.917070000000002</v>
      </c>
      <c r="E103">
        <v>10.25658</v>
      </c>
      <c r="F103">
        <v>464</v>
      </c>
    </row>
    <row r="104" spans="1:6" x14ac:dyDescent="0.2">
      <c r="A104" t="s">
        <v>0</v>
      </c>
      <c r="B104">
        <v>50</v>
      </c>
      <c r="C104">
        <v>1</v>
      </c>
      <c r="D104">
        <v>57.917070000000002</v>
      </c>
      <c r="E104">
        <v>10.25881</v>
      </c>
      <c r="F104">
        <v>464</v>
      </c>
    </row>
    <row r="105" spans="1:6" x14ac:dyDescent="0.2">
      <c r="A105" t="s">
        <v>0</v>
      </c>
      <c r="B105">
        <v>50</v>
      </c>
      <c r="C105">
        <v>1</v>
      </c>
      <c r="D105">
        <v>57.917070000000002</v>
      </c>
      <c r="E105">
        <v>10.235939999999999</v>
      </c>
      <c r="F105">
        <v>463</v>
      </c>
    </row>
    <row r="106" spans="1:6" x14ac:dyDescent="0.2">
      <c r="A106" t="s">
        <v>0</v>
      </c>
      <c r="B106">
        <v>50</v>
      </c>
      <c r="C106">
        <v>1</v>
      </c>
      <c r="D106">
        <v>57.917070000000002</v>
      </c>
      <c r="E106">
        <v>10.23188</v>
      </c>
      <c r="F106">
        <v>458</v>
      </c>
    </row>
    <row r="107" spans="1:6" x14ac:dyDescent="0.2">
      <c r="A107" t="s">
        <v>0</v>
      </c>
      <c r="B107">
        <v>50</v>
      </c>
      <c r="C107">
        <v>1</v>
      </c>
      <c r="D107">
        <v>57.917070000000002</v>
      </c>
      <c r="E107">
        <v>10.28449</v>
      </c>
      <c r="F107">
        <v>461</v>
      </c>
    </row>
    <row r="108" spans="1:6" x14ac:dyDescent="0.2">
      <c r="A108" t="s">
        <v>0</v>
      </c>
      <c r="B108">
        <v>50</v>
      </c>
      <c r="C108">
        <v>1</v>
      </c>
      <c r="D108">
        <v>57.917070000000002</v>
      </c>
      <c r="E108">
        <v>10.234109999999999</v>
      </c>
      <c r="F108">
        <v>458</v>
      </c>
    </row>
    <row r="109" spans="1:6" x14ac:dyDescent="0.2">
      <c r="A109" t="s">
        <v>0</v>
      </c>
      <c r="B109">
        <v>50</v>
      </c>
      <c r="C109">
        <v>1</v>
      </c>
      <c r="D109">
        <v>57.917070000000002</v>
      </c>
      <c r="E109">
        <v>10.27863</v>
      </c>
      <c r="F109">
        <v>461</v>
      </c>
    </row>
    <row r="110" spans="1:6" x14ac:dyDescent="0.2">
      <c r="A110" t="s">
        <v>0</v>
      </c>
      <c r="B110">
        <v>50</v>
      </c>
      <c r="C110">
        <v>1</v>
      </c>
      <c r="D110">
        <v>57.917070000000002</v>
      </c>
      <c r="E110">
        <v>10.26571</v>
      </c>
      <c r="F110">
        <v>462</v>
      </c>
    </row>
    <row r="111" spans="1:6" x14ac:dyDescent="0.2">
      <c r="A111" t="s">
        <v>0</v>
      </c>
      <c r="B111">
        <v>100</v>
      </c>
      <c r="C111">
        <v>1</v>
      </c>
      <c r="D111">
        <v>104.30359</v>
      </c>
      <c r="E111">
        <v>24.478560000000002</v>
      </c>
      <c r="F111">
        <v>288</v>
      </c>
    </row>
    <row r="112" spans="1:6" x14ac:dyDescent="0.2">
      <c r="A112" t="s">
        <v>0</v>
      </c>
      <c r="B112">
        <v>100</v>
      </c>
      <c r="C112">
        <v>1</v>
      </c>
      <c r="D112">
        <v>104.21760999999999</v>
      </c>
      <c r="E112">
        <v>24.521529999999998</v>
      </c>
      <c r="F112">
        <v>287</v>
      </c>
    </row>
    <row r="113" spans="1:6" x14ac:dyDescent="0.2">
      <c r="A113" t="s">
        <v>0</v>
      </c>
      <c r="B113">
        <v>100</v>
      </c>
      <c r="C113">
        <v>1</v>
      </c>
      <c r="D113">
        <v>104.24025</v>
      </c>
      <c r="E113">
        <v>24.48367</v>
      </c>
      <c r="F113">
        <v>286</v>
      </c>
    </row>
    <row r="114" spans="1:6" x14ac:dyDescent="0.2">
      <c r="A114" t="s">
        <v>0</v>
      </c>
      <c r="B114">
        <v>100</v>
      </c>
      <c r="C114">
        <v>1</v>
      </c>
      <c r="D114">
        <v>104.23359000000001</v>
      </c>
      <c r="E114">
        <v>24.520569999999999</v>
      </c>
      <c r="F114">
        <v>287</v>
      </c>
    </row>
    <row r="115" spans="1:6" x14ac:dyDescent="0.2">
      <c r="A115" t="s">
        <v>0</v>
      </c>
      <c r="B115">
        <v>100</v>
      </c>
      <c r="C115">
        <v>1</v>
      </c>
      <c r="D115">
        <v>104.28025</v>
      </c>
      <c r="E115">
        <v>24.466899999999999</v>
      </c>
      <c r="F115">
        <v>286</v>
      </c>
    </row>
    <row r="116" spans="1:6" x14ac:dyDescent="0.2">
      <c r="A116" t="s">
        <v>0</v>
      </c>
      <c r="B116">
        <v>100</v>
      </c>
      <c r="C116">
        <v>1</v>
      </c>
      <c r="D116">
        <v>104.27359</v>
      </c>
      <c r="E116">
        <v>24.501429999999999</v>
      </c>
      <c r="F116">
        <v>286</v>
      </c>
    </row>
    <row r="117" spans="1:6" x14ac:dyDescent="0.2">
      <c r="A117" t="s">
        <v>0</v>
      </c>
      <c r="B117">
        <v>100</v>
      </c>
      <c r="C117">
        <v>1</v>
      </c>
      <c r="D117">
        <v>104.29358999999999</v>
      </c>
      <c r="E117">
        <v>24.499880000000001</v>
      </c>
      <c r="F117">
        <v>286</v>
      </c>
    </row>
    <row r="118" spans="1:6" x14ac:dyDescent="0.2">
      <c r="A118" t="s">
        <v>0</v>
      </c>
      <c r="B118">
        <v>100</v>
      </c>
      <c r="C118">
        <v>1</v>
      </c>
      <c r="D118">
        <v>104.23761</v>
      </c>
      <c r="E118">
        <v>24.46752</v>
      </c>
      <c r="F118">
        <v>285</v>
      </c>
    </row>
    <row r="119" spans="1:6" x14ac:dyDescent="0.2">
      <c r="A119" t="s">
        <v>0</v>
      </c>
      <c r="B119">
        <v>100</v>
      </c>
      <c r="C119">
        <v>1</v>
      </c>
      <c r="D119">
        <v>104.25095</v>
      </c>
      <c r="E119">
        <v>24.474830000000001</v>
      </c>
      <c r="F119">
        <v>287</v>
      </c>
    </row>
    <row r="120" spans="1:6" x14ac:dyDescent="0.2">
      <c r="A120" t="s">
        <v>0</v>
      </c>
      <c r="B120">
        <v>100</v>
      </c>
      <c r="C120">
        <v>1</v>
      </c>
      <c r="D120">
        <v>104.22761</v>
      </c>
      <c r="E120">
        <v>24.475010000000001</v>
      </c>
      <c r="F120">
        <v>283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0"/>
  <sheetViews>
    <sheetView zoomScale="85" zoomScaleNormal="85" workbookViewId="0">
      <selection sqref="A1:F121"/>
    </sheetView>
  </sheetViews>
  <sheetFormatPr defaultRowHeight="14.25" x14ac:dyDescent="0.2"/>
  <sheetData>
    <row r="1" spans="1:37" x14ac:dyDescent="0.2">
      <c r="A1" t="s">
        <v>108</v>
      </c>
      <c r="B1">
        <v>30</v>
      </c>
      <c r="C1">
        <v>1</v>
      </c>
      <c r="D1">
        <v>156.12666999999999</v>
      </c>
      <c r="E1">
        <v>2.6992699999999998</v>
      </c>
      <c r="F1">
        <v>316</v>
      </c>
      <c r="H1" s="1" t="s">
        <v>2</v>
      </c>
      <c r="I1" s="1" t="s">
        <v>3</v>
      </c>
      <c r="J1" s="1" t="s">
        <v>4</v>
      </c>
      <c r="K1" s="2" t="s">
        <v>5</v>
      </c>
      <c r="L1" s="2" t="s">
        <v>6</v>
      </c>
      <c r="M1" s="2" t="s">
        <v>7</v>
      </c>
      <c r="N1" s="2" t="s">
        <v>109</v>
      </c>
      <c r="O1" s="2" t="s">
        <v>34</v>
      </c>
      <c r="P1" s="2" t="s">
        <v>35</v>
      </c>
      <c r="Q1" s="2" t="s">
        <v>110</v>
      </c>
      <c r="R1" s="2" t="s">
        <v>111</v>
      </c>
      <c r="S1" s="2" t="s">
        <v>112</v>
      </c>
      <c r="T1" s="2" t="s">
        <v>113</v>
      </c>
      <c r="U1" s="2" t="s">
        <v>114</v>
      </c>
      <c r="W1" s="2" t="s">
        <v>37</v>
      </c>
      <c r="AJ1" t="s">
        <v>38</v>
      </c>
    </row>
    <row r="2" spans="1:37" x14ac:dyDescent="0.2">
      <c r="A2" t="s">
        <v>108</v>
      </c>
      <c r="B2">
        <v>30</v>
      </c>
      <c r="C2">
        <v>1</v>
      </c>
      <c r="D2">
        <v>156.12666999999999</v>
      </c>
      <c r="E2">
        <v>2.68825</v>
      </c>
      <c r="F2">
        <v>322</v>
      </c>
      <c r="H2" t="s">
        <v>108</v>
      </c>
      <c r="I2">
        <v>30</v>
      </c>
      <c r="J2">
        <v>1</v>
      </c>
      <c r="L2">
        <f ca="1">INDIRECT("D"&amp;1+(ROW(D1)-1)*10+COLUMN(A1)-1)</f>
        <v>156.12666999999999</v>
      </c>
      <c r="M2">
        <f t="shared" ref="M2:U12" ca="1" si="0">INDIRECT("D"&amp;1+(ROW(E1)-1)*10+COLUMN(B1)-1)</f>
        <v>156.12666999999999</v>
      </c>
      <c r="N2">
        <f t="shared" ca="1" si="0"/>
        <v>156.12666999999999</v>
      </c>
      <c r="O2">
        <f t="shared" ca="1" si="0"/>
        <v>156.12666999999999</v>
      </c>
      <c r="P2">
        <f t="shared" ca="1" si="0"/>
        <v>156.12666999999999</v>
      </c>
      <c r="Q2">
        <f t="shared" ca="1" si="0"/>
        <v>156.12666999999999</v>
      </c>
      <c r="R2">
        <f t="shared" ca="1" si="0"/>
        <v>156.12666999999999</v>
      </c>
      <c r="S2">
        <f t="shared" ca="1" si="0"/>
        <v>156.12666999999999</v>
      </c>
      <c r="T2">
        <f t="shared" ca="1" si="0"/>
        <v>156.12666999999999</v>
      </c>
      <c r="U2">
        <f t="shared" ca="1" si="0"/>
        <v>156.12666999999999</v>
      </c>
      <c r="W2">
        <f ca="1">总!E2</f>
        <v>156.12666999999999</v>
      </c>
      <c r="Y2">
        <f ca="1">(L2-$W2)/$W2</f>
        <v>0</v>
      </c>
      <c r="Z2">
        <f t="shared" ref="Z2:AH13" ca="1" si="1">(M2-$W2)/$W2</f>
        <v>0</v>
      </c>
      <c r="AA2">
        <f t="shared" ca="1" si="1"/>
        <v>0</v>
      </c>
      <c r="AB2">
        <f t="shared" ca="1" si="1"/>
        <v>0</v>
      </c>
      <c r="AC2">
        <f t="shared" ca="1" si="1"/>
        <v>0</v>
      </c>
      <c r="AD2">
        <f t="shared" ca="1" si="1"/>
        <v>0</v>
      </c>
      <c r="AE2">
        <f t="shared" ca="1" si="1"/>
        <v>0</v>
      </c>
      <c r="AF2">
        <f t="shared" ca="1" si="1"/>
        <v>0</v>
      </c>
      <c r="AG2">
        <f t="shared" ca="1" si="1"/>
        <v>0</v>
      </c>
      <c r="AH2">
        <f t="shared" ca="1" si="1"/>
        <v>0</v>
      </c>
      <c r="AJ2">
        <f ca="1">SUM(Y2:AH2)</f>
        <v>0</v>
      </c>
      <c r="AK2" s="9"/>
    </row>
    <row r="3" spans="1:37" x14ac:dyDescent="0.2">
      <c r="A3" t="s">
        <v>108</v>
      </c>
      <c r="B3">
        <v>30</v>
      </c>
      <c r="C3">
        <v>1</v>
      </c>
      <c r="D3">
        <v>156.12666999999999</v>
      </c>
      <c r="E3">
        <v>2.6973400000000001</v>
      </c>
      <c r="F3">
        <v>313</v>
      </c>
      <c r="H3" t="s">
        <v>108</v>
      </c>
      <c r="I3">
        <v>50</v>
      </c>
      <c r="J3">
        <v>1</v>
      </c>
      <c r="L3">
        <f t="shared" ref="L3:U13" ca="1" si="2">INDIRECT("D"&amp;1+(ROW(D2)-1)*10+COLUMN(A2)-1)</f>
        <v>182.34583000000001</v>
      </c>
      <c r="M3">
        <f t="shared" ca="1" si="0"/>
        <v>181.89</v>
      </c>
      <c r="N3">
        <f t="shared" ca="1" si="0"/>
        <v>183.04456999999999</v>
      </c>
      <c r="O3">
        <f t="shared" ca="1" si="0"/>
        <v>181.93</v>
      </c>
      <c r="P3">
        <f t="shared" ca="1" si="0"/>
        <v>182.51284999999999</v>
      </c>
      <c r="Q3">
        <f t="shared" ca="1" si="0"/>
        <v>181.89332999999999</v>
      </c>
      <c r="R3">
        <f t="shared" ca="1" si="0"/>
        <v>182.34583000000001</v>
      </c>
      <c r="S3">
        <f t="shared" ca="1" si="0"/>
        <v>182.34583000000001</v>
      </c>
      <c r="T3">
        <f t="shared" ca="1" si="0"/>
        <v>181.62333000000001</v>
      </c>
      <c r="U3">
        <f t="shared" ca="1" si="0"/>
        <v>183.51333</v>
      </c>
      <c r="W3">
        <f ca="1">总!E3</f>
        <v>179.67332999999999</v>
      </c>
      <c r="Y3">
        <f t="shared" ref="Y3:Y13" ca="1" si="3">(L3-$W3)/$W3</f>
        <v>1.4874216446035779E-2</v>
      </c>
      <c r="Z3">
        <f t="shared" ca="1" si="1"/>
        <v>1.2337223337486946E-2</v>
      </c>
      <c r="AA3">
        <f t="shared" ca="1" si="1"/>
        <v>1.8763163124989116E-2</v>
      </c>
      <c r="AB3">
        <f t="shared" ca="1" si="1"/>
        <v>1.2559849589251861E-2</v>
      </c>
      <c r="AC3">
        <f t="shared" ca="1" si="1"/>
        <v>1.5803792360279588E-2</v>
      </c>
      <c r="AD3">
        <f t="shared" ca="1" si="1"/>
        <v>1.2355756972946396E-2</v>
      </c>
      <c r="AE3">
        <f t="shared" ca="1" si="1"/>
        <v>1.4874216446035779E-2</v>
      </c>
      <c r="AF3">
        <f t="shared" ca="1" si="1"/>
        <v>1.4874216446035779E-2</v>
      </c>
      <c r="AG3">
        <f t="shared" ca="1" si="1"/>
        <v>1.0853029773534098E-2</v>
      </c>
      <c r="AH3">
        <f t="shared" ca="1" si="1"/>
        <v>2.1372120169420823E-2</v>
      </c>
      <c r="AJ3">
        <f t="shared" ref="AJ3:AJ13" ca="1" si="4">SUM(Y3:AH3)</f>
        <v>0.14866758466601618</v>
      </c>
      <c r="AK3" s="9"/>
    </row>
    <row r="4" spans="1:37" x14ac:dyDescent="0.2">
      <c r="A4" t="s">
        <v>108</v>
      </c>
      <c r="B4">
        <v>30</v>
      </c>
      <c r="C4">
        <v>1</v>
      </c>
      <c r="D4">
        <v>156.12666999999999</v>
      </c>
      <c r="E4">
        <v>2.6890100000000001</v>
      </c>
      <c r="F4">
        <v>317</v>
      </c>
      <c r="H4" t="s">
        <v>108</v>
      </c>
      <c r="I4">
        <v>100</v>
      </c>
      <c r="J4">
        <v>1</v>
      </c>
      <c r="L4">
        <f t="shared" ca="1" si="2"/>
        <v>243.12146999999999</v>
      </c>
      <c r="M4">
        <f t="shared" ca="1" si="2"/>
        <v>245.89797999999999</v>
      </c>
      <c r="N4">
        <f t="shared" ca="1" si="2"/>
        <v>244.91766000000001</v>
      </c>
      <c r="O4">
        <f t="shared" ca="1" si="2"/>
        <v>243.74572000000001</v>
      </c>
      <c r="P4">
        <f t="shared" ca="1" si="2"/>
        <v>240.43145999999999</v>
      </c>
      <c r="Q4">
        <f t="shared" ca="1" si="2"/>
        <v>241.61004</v>
      </c>
      <c r="R4">
        <f t="shared" ca="1" si="2"/>
        <v>241.33332999999999</v>
      </c>
      <c r="S4">
        <f t="shared" ca="1" si="2"/>
        <v>243.47333</v>
      </c>
      <c r="T4">
        <f t="shared" ca="1" si="2"/>
        <v>242.57059000000001</v>
      </c>
      <c r="U4">
        <f t="shared" ca="1" si="2"/>
        <v>244.53380000000001</v>
      </c>
      <c r="W4">
        <f ca="1">总!E4</f>
        <v>239.59333000000001</v>
      </c>
      <c r="Y4">
        <f t="shared" ca="1" si="3"/>
        <v>1.4725535139062423E-2</v>
      </c>
      <c r="Z4">
        <f t="shared" ca="1" si="1"/>
        <v>2.6313962913742134E-2</v>
      </c>
      <c r="AA4">
        <f t="shared" ca="1" si="1"/>
        <v>2.2222363201847076E-2</v>
      </c>
      <c r="AB4">
        <f t="shared" ca="1" si="1"/>
        <v>1.7330991643214763E-2</v>
      </c>
      <c r="AC4">
        <f t="shared" ca="1" si="1"/>
        <v>3.4981357786545153E-3</v>
      </c>
      <c r="AD4">
        <f t="shared" ca="1" si="1"/>
        <v>8.4172209635384639E-3</v>
      </c>
      <c r="AE4">
        <f t="shared" ca="1" si="1"/>
        <v>7.2623056743690677E-3</v>
      </c>
      <c r="AF4">
        <f t="shared" ca="1" si="1"/>
        <v>1.6194106906064518E-2</v>
      </c>
      <c r="AG4">
        <f t="shared" ca="1" si="1"/>
        <v>1.2426305857512816E-2</v>
      </c>
      <c r="AH4">
        <f t="shared" ca="1" si="1"/>
        <v>2.0620231790258955E-2</v>
      </c>
      <c r="AJ4">
        <f t="shared" ca="1" si="4"/>
        <v>0.14901115986826474</v>
      </c>
      <c r="AK4" s="9"/>
    </row>
    <row r="5" spans="1:37" x14ac:dyDescent="0.2">
      <c r="A5" t="s">
        <v>108</v>
      </c>
      <c r="B5">
        <v>30</v>
      </c>
      <c r="C5">
        <v>1</v>
      </c>
      <c r="D5">
        <v>156.12666999999999</v>
      </c>
      <c r="E5">
        <v>2.6890800000000001</v>
      </c>
      <c r="F5">
        <v>320</v>
      </c>
      <c r="H5" t="s">
        <v>36</v>
      </c>
      <c r="I5">
        <v>24</v>
      </c>
      <c r="J5">
        <v>1</v>
      </c>
      <c r="L5">
        <f t="shared" ca="1" si="2"/>
        <v>2320.9075499999999</v>
      </c>
      <c r="M5">
        <f t="shared" ca="1" si="0"/>
        <v>2320.9075499999999</v>
      </c>
      <c r="N5">
        <f t="shared" ca="1" si="0"/>
        <v>2540.1985</v>
      </c>
      <c r="O5">
        <f t="shared" ca="1" si="0"/>
        <v>2320.9075499999999</v>
      </c>
      <c r="P5">
        <f t="shared" ca="1" si="0"/>
        <v>2320.9075499999999</v>
      </c>
      <c r="Q5">
        <f t="shared" ca="1" si="0"/>
        <v>2320.9075499999999</v>
      </c>
      <c r="R5">
        <f t="shared" ca="1" si="0"/>
        <v>2320.9075499999999</v>
      </c>
      <c r="S5">
        <f t="shared" ca="1" si="0"/>
        <v>2320.9075499999999</v>
      </c>
      <c r="T5">
        <f t="shared" ca="1" si="0"/>
        <v>2320.9075499999999</v>
      </c>
      <c r="U5">
        <f t="shared" ca="1" si="0"/>
        <v>2320.9075499999999</v>
      </c>
      <c r="W5">
        <f ca="1">总!E5</f>
        <v>2320.9075499999999</v>
      </c>
      <c r="Y5">
        <f t="shared" ca="1" si="3"/>
        <v>0</v>
      </c>
      <c r="Z5">
        <f t="shared" ca="1" si="1"/>
        <v>0</v>
      </c>
      <c r="AA5">
        <f t="shared" ca="1" si="1"/>
        <v>9.4485000059567253E-2</v>
      </c>
      <c r="AB5">
        <f t="shared" ca="1" si="1"/>
        <v>0</v>
      </c>
      <c r="AC5">
        <f t="shared" ca="1" si="1"/>
        <v>0</v>
      </c>
      <c r="AD5">
        <f t="shared" ca="1" si="1"/>
        <v>0</v>
      </c>
      <c r="AE5">
        <f t="shared" ca="1" si="1"/>
        <v>0</v>
      </c>
      <c r="AF5">
        <f t="shared" ca="1" si="1"/>
        <v>0</v>
      </c>
      <c r="AG5">
        <f t="shared" ca="1" si="1"/>
        <v>0</v>
      </c>
      <c r="AH5">
        <f t="shared" ca="1" si="1"/>
        <v>0</v>
      </c>
      <c r="AJ5">
        <f t="shared" ca="1" si="4"/>
        <v>9.4485000059567253E-2</v>
      </c>
      <c r="AK5" s="9"/>
    </row>
    <row r="6" spans="1:37" x14ac:dyDescent="0.2">
      <c r="A6" t="s">
        <v>108</v>
      </c>
      <c r="B6">
        <v>30</v>
      </c>
      <c r="C6">
        <v>1</v>
      </c>
      <c r="D6">
        <v>156.12666999999999</v>
      </c>
      <c r="E6">
        <v>2.6846999999999999</v>
      </c>
      <c r="F6">
        <v>316</v>
      </c>
      <c r="H6" t="s">
        <v>36</v>
      </c>
      <c r="I6">
        <v>47</v>
      </c>
      <c r="J6">
        <v>1</v>
      </c>
      <c r="L6">
        <f t="shared" ca="1" si="2"/>
        <v>4329.4256800000003</v>
      </c>
      <c r="M6">
        <f t="shared" ca="1" si="0"/>
        <v>4329.4256800000003</v>
      </c>
      <c r="N6">
        <f t="shared" ca="1" si="0"/>
        <v>4321.0236500000001</v>
      </c>
      <c r="O6">
        <f t="shared" ca="1" si="0"/>
        <v>4329.4256800000003</v>
      </c>
      <c r="P6">
        <f t="shared" ca="1" si="0"/>
        <v>4329.4256800000003</v>
      </c>
      <c r="Q6">
        <f t="shared" ca="1" si="0"/>
        <v>4321.0236500000001</v>
      </c>
      <c r="R6">
        <f t="shared" ca="1" si="0"/>
        <v>4343.8772200000003</v>
      </c>
      <c r="S6">
        <f t="shared" ca="1" si="0"/>
        <v>4321.0236500000001</v>
      </c>
      <c r="T6">
        <f t="shared" ca="1" si="0"/>
        <v>4324.3000099999999</v>
      </c>
      <c r="U6">
        <f t="shared" ca="1" si="0"/>
        <v>4343.8772200000003</v>
      </c>
      <c r="W6">
        <f ca="1">总!E6</f>
        <v>4313.60977</v>
      </c>
      <c r="Y6">
        <f t="shared" ca="1" si="3"/>
        <v>3.6665138580674762E-3</v>
      </c>
      <c r="Z6">
        <f t="shared" ca="1" si="1"/>
        <v>3.6665138580674762E-3</v>
      </c>
      <c r="AA6">
        <f t="shared" ca="1" si="1"/>
        <v>1.71871828823312E-3</v>
      </c>
      <c r="AB6">
        <f t="shared" ca="1" si="1"/>
        <v>3.6665138580674762E-3</v>
      </c>
      <c r="AC6">
        <f t="shared" ca="1" si="1"/>
        <v>3.6665138580674762E-3</v>
      </c>
      <c r="AD6">
        <f t="shared" ca="1" si="1"/>
        <v>1.71871828823312E-3</v>
      </c>
      <c r="AE6">
        <f t="shared" ca="1" si="1"/>
        <v>7.0167334584834923E-3</v>
      </c>
      <c r="AF6">
        <f t="shared" ca="1" si="1"/>
        <v>1.71871828823312E-3</v>
      </c>
      <c r="AG6">
        <f t="shared" ca="1" si="1"/>
        <v>2.4782584818746605E-3</v>
      </c>
      <c r="AH6">
        <f t="shared" ca="1" si="1"/>
        <v>7.0167334584834923E-3</v>
      </c>
      <c r="AJ6">
        <f t="shared" ca="1" si="4"/>
        <v>3.6333935695810907E-2</v>
      </c>
      <c r="AK6" s="9"/>
    </row>
    <row r="7" spans="1:37" x14ac:dyDescent="0.2">
      <c r="A7" t="s">
        <v>108</v>
      </c>
      <c r="B7">
        <v>30</v>
      </c>
      <c r="C7">
        <v>1</v>
      </c>
      <c r="D7">
        <v>156.12666999999999</v>
      </c>
      <c r="E7">
        <v>2.68099</v>
      </c>
      <c r="F7">
        <v>320</v>
      </c>
      <c r="H7" t="s">
        <v>36</v>
      </c>
      <c r="I7">
        <v>100</v>
      </c>
      <c r="J7">
        <v>1</v>
      </c>
      <c r="L7">
        <f t="shared" ca="1" si="2"/>
        <v>35517.146710000001</v>
      </c>
      <c r="M7">
        <f t="shared" ca="1" si="2"/>
        <v>35669.694770000002</v>
      </c>
      <c r="N7">
        <f t="shared" ca="1" si="2"/>
        <v>35669.694770000002</v>
      </c>
      <c r="O7">
        <f t="shared" ca="1" si="2"/>
        <v>35669.694770000002</v>
      </c>
      <c r="P7">
        <f t="shared" ca="1" si="2"/>
        <v>35641.424850000003</v>
      </c>
      <c r="Q7">
        <f t="shared" ca="1" si="2"/>
        <v>35562.389770000002</v>
      </c>
      <c r="R7">
        <f t="shared" ca="1" si="2"/>
        <v>35599.463329999999</v>
      </c>
      <c r="S7">
        <f t="shared" ca="1" si="2"/>
        <v>35669.694770000002</v>
      </c>
      <c r="T7">
        <f t="shared" ca="1" si="2"/>
        <v>35653.227639999997</v>
      </c>
      <c r="U7">
        <f t="shared" ca="1" si="2"/>
        <v>35669.694770000002</v>
      </c>
      <c r="W7">
        <f ca="1">总!E7</f>
        <v>35334.484790000002</v>
      </c>
      <c r="Y7">
        <f t="shared" ca="1" si="3"/>
        <v>5.1695085151402496E-3</v>
      </c>
      <c r="Z7">
        <f t="shared" ca="1" si="1"/>
        <v>9.4867657471792901E-3</v>
      </c>
      <c r="AA7">
        <f t="shared" ca="1" si="1"/>
        <v>9.4867657471792901E-3</v>
      </c>
      <c r="AB7">
        <f t="shared" ca="1" si="1"/>
        <v>9.4867657471792901E-3</v>
      </c>
      <c r="AC7">
        <f t="shared" ca="1" si="1"/>
        <v>8.6866997445755254E-3</v>
      </c>
      <c r="AD7">
        <f t="shared" ca="1" si="1"/>
        <v>6.4499307504972776E-3</v>
      </c>
      <c r="AE7">
        <f t="shared" ca="1" si="1"/>
        <v>7.4991482562945955E-3</v>
      </c>
      <c r="AF7">
        <f t="shared" ca="1" si="1"/>
        <v>9.4867657471792901E-3</v>
      </c>
      <c r="AG7">
        <f t="shared" ca="1" si="1"/>
        <v>9.0207300854773572E-3</v>
      </c>
      <c r="AH7">
        <f t="shared" ca="1" si="1"/>
        <v>9.4867657471792901E-3</v>
      </c>
      <c r="AJ7">
        <f t="shared" ca="1" si="4"/>
        <v>8.4259846087881438E-2</v>
      </c>
      <c r="AK7" s="9"/>
    </row>
    <row r="8" spans="1:37" x14ac:dyDescent="0.2">
      <c r="A8" t="s">
        <v>108</v>
      </c>
      <c r="B8">
        <v>30</v>
      </c>
      <c r="C8">
        <v>1</v>
      </c>
      <c r="D8">
        <v>156.12666999999999</v>
      </c>
      <c r="E8">
        <v>2.6964000000000001</v>
      </c>
      <c r="F8">
        <v>317</v>
      </c>
      <c r="H8" t="s">
        <v>1</v>
      </c>
      <c r="I8">
        <v>30</v>
      </c>
      <c r="J8">
        <v>1</v>
      </c>
      <c r="L8">
        <f t="shared" ca="1" si="2"/>
        <v>660.62148999999999</v>
      </c>
      <c r="M8">
        <f t="shared" ca="1" si="0"/>
        <v>660.62148999999999</v>
      </c>
      <c r="N8">
        <f t="shared" ca="1" si="0"/>
        <v>660.62148999999999</v>
      </c>
      <c r="O8">
        <f t="shared" ca="1" si="0"/>
        <v>660.62148999999999</v>
      </c>
      <c r="P8">
        <f t="shared" ref="P8:U10" ca="1" si="5">INDIRECT("D"&amp;1+(ROW(H7)-1)*10+COLUMN(E7)-1)</f>
        <v>664.45555999999999</v>
      </c>
      <c r="Q8">
        <f t="shared" ca="1" si="5"/>
        <v>664.45555999999999</v>
      </c>
      <c r="R8">
        <f t="shared" ca="1" si="5"/>
        <v>660.62148999999999</v>
      </c>
      <c r="S8">
        <f t="shared" ca="1" si="5"/>
        <v>660.62148999999999</v>
      </c>
      <c r="T8">
        <f t="shared" ca="1" si="5"/>
        <v>660.62148999999999</v>
      </c>
      <c r="U8">
        <f t="shared" ca="1" si="5"/>
        <v>664.45555999999999</v>
      </c>
      <c r="W8">
        <f ca="1">总!E8</f>
        <v>659.84542999999996</v>
      </c>
      <c r="Y8">
        <f t="shared" ca="1" si="3"/>
        <v>1.1761239295088087E-3</v>
      </c>
      <c r="Z8">
        <f t="shared" ca="1" si="1"/>
        <v>1.1761239295088087E-3</v>
      </c>
      <c r="AA8">
        <f t="shared" ca="1" si="1"/>
        <v>1.1761239295088087E-3</v>
      </c>
      <c r="AB8">
        <f t="shared" ca="1" si="1"/>
        <v>1.1761239295088087E-3</v>
      </c>
      <c r="AC8">
        <f t="shared" ca="1" si="1"/>
        <v>6.9866817142312052E-3</v>
      </c>
      <c r="AD8">
        <f t="shared" ca="1" si="1"/>
        <v>6.9866817142312052E-3</v>
      </c>
      <c r="AE8">
        <f t="shared" ca="1" si="1"/>
        <v>1.1761239295088087E-3</v>
      </c>
      <c r="AF8">
        <f t="shared" ca="1" si="1"/>
        <v>1.1761239295088087E-3</v>
      </c>
      <c r="AG8">
        <f t="shared" ca="1" si="1"/>
        <v>1.1761239295088087E-3</v>
      </c>
      <c r="AH8">
        <f t="shared" ca="1" si="1"/>
        <v>6.9866817142312052E-3</v>
      </c>
      <c r="AJ8">
        <f t="shared" ca="1" si="4"/>
        <v>2.9192912649255276E-2</v>
      </c>
      <c r="AK8" s="9"/>
    </row>
    <row r="9" spans="1:37" x14ac:dyDescent="0.2">
      <c r="A9" t="s">
        <v>108</v>
      </c>
      <c r="B9">
        <v>30</v>
      </c>
      <c r="C9">
        <v>1</v>
      </c>
      <c r="D9">
        <v>156.12666999999999</v>
      </c>
      <c r="E9">
        <v>2.6921200000000001</v>
      </c>
      <c r="F9">
        <v>319</v>
      </c>
      <c r="H9" t="s">
        <v>1</v>
      </c>
      <c r="I9">
        <v>50</v>
      </c>
      <c r="J9">
        <v>1</v>
      </c>
      <c r="L9">
        <f t="shared" ca="1" si="2"/>
        <v>1015.0622100000001</v>
      </c>
      <c r="M9">
        <f t="shared" ca="1" si="0"/>
        <v>1009.7987900000001</v>
      </c>
      <c r="N9">
        <f t="shared" ca="1" si="0"/>
        <v>1027.0157400000001</v>
      </c>
      <c r="O9">
        <f t="shared" ca="1" si="0"/>
        <v>1008.66604</v>
      </c>
      <c r="P9">
        <f t="shared" ca="1" si="5"/>
        <v>1016.7085499999999</v>
      </c>
      <c r="Q9">
        <f t="shared" ca="1" si="5"/>
        <v>1015.09473</v>
      </c>
      <c r="R9">
        <f t="shared" ca="1" si="5"/>
        <v>1014.86776</v>
      </c>
      <c r="S9">
        <f t="shared" ca="1" si="5"/>
        <v>1017.24905</v>
      </c>
      <c r="T9">
        <f t="shared" ca="1" si="5"/>
        <v>1003.80771</v>
      </c>
      <c r="U9">
        <f t="shared" ca="1" si="5"/>
        <v>1017.04916</v>
      </c>
      <c r="W9">
        <f ca="1">总!E9</f>
        <v>1003.58074</v>
      </c>
      <c r="Y9">
        <f t="shared" ca="1" si="3"/>
        <v>1.1440504527817122E-2</v>
      </c>
      <c r="Z9">
        <f t="shared" ca="1" si="1"/>
        <v>6.1958642211488255E-3</v>
      </c>
      <c r="AA9">
        <f t="shared" ca="1" si="1"/>
        <v>2.3351384762525493E-2</v>
      </c>
      <c r="AB9">
        <f t="shared" ca="1" si="1"/>
        <v>5.0671558324245653E-3</v>
      </c>
      <c r="AC9">
        <f t="shared" ca="1" si="1"/>
        <v>1.3080970445885553E-2</v>
      </c>
      <c r="AD9">
        <f t="shared" ca="1" si="1"/>
        <v>1.1472908497626244E-2</v>
      </c>
      <c r="AE9">
        <f t="shared" ca="1" si="1"/>
        <v>1.1246748318426262E-2</v>
      </c>
      <c r="AF9">
        <f t="shared" ca="1" si="1"/>
        <v>1.3619541961317452E-2</v>
      </c>
      <c r="AG9">
        <f t="shared" ca="1" si="1"/>
        <v>2.2616017919998264E-4</v>
      </c>
      <c r="AH9">
        <f t="shared" ca="1" si="1"/>
        <v>1.3420365161651108E-2</v>
      </c>
      <c r="AJ9">
        <f t="shared" ca="1" si="4"/>
        <v>0.10912160390802261</v>
      </c>
      <c r="AK9" s="9"/>
    </row>
    <row r="10" spans="1:37" x14ac:dyDescent="0.2">
      <c r="A10" t="s">
        <v>108</v>
      </c>
      <c r="B10">
        <v>30</v>
      </c>
      <c r="C10">
        <v>1</v>
      </c>
      <c r="D10">
        <v>156.12666999999999</v>
      </c>
      <c r="E10">
        <v>2.68804</v>
      </c>
      <c r="F10">
        <v>325</v>
      </c>
      <c r="H10" t="s">
        <v>1</v>
      </c>
      <c r="I10">
        <v>100</v>
      </c>
      <c r="J10">
        <v>1</v>
      </c>
      <c r="L10">
        <f t="shared" ca="1" si="2"/>
        <v>1759.9166700000001</v>
      </c>
      <c r="M10">
        <f t="shared" ca="1" si="2"/>
        <v>1774.48</v>
      </c>
      <c r="N10">
        <f t="shared" ca="1" si="2"/>
        <v>1774.48</v>
      </c>
      <c r="O10">
        <f t="shared" ca="1" si="2"/>
        <v>1761.01495</v>
      </c>
      <c r="P10">
        <f t="shared" ca="1" si="5"/>
        <v>1773.46</v>
      </c>
      <c r="Q10">
        <f t="shared" ca="1" si="5"/>
        <v>1774.48</v>
      </c>
      <c r="R10">
        <f t="shared" ca="1" si="5"/>
        <v>1774.48</v>
      </c>
      <c r="S10">
        <f t="shared" ca="1" si="5"/>
        <v>1766.93</v>
      </c>
      <c r="T10">
        <f t="shared" ca="1" si="5"/>
        <v>1774.48</v>
      </c>
      <c r="U10">
        <f t="shared" ca="1" si="5"/>
        <v>1774.48</v>
      </c>
      <c r="W10">
        <f ca="1">总!E10</f>
        <v>1755.1166700000001</v>
      </c>
      <c r="Y10">
        <f t="shared" ca="1" si="3"/>
        <v>2.7348609252283804E-3</v>
      </c>
      <c r="Z10">
        <f t="shared" ca="1" si="1"/>
        <v>1.1032503041521396E-2</v>
      </c>
      <c r="AA10">
        <f t="shared" ca="1" si="1"/>
        <v>1.1032503041521396E-2</v>
      </c>
      <c r="AB10">
        <f t="shared" ca="1" si="1"/>
        <v>3.3606198954283109E-3</v>
      </c>
      <c r="AC10">
        <f t="shared" ca="1" si="1"/>
        <v>1.045134509491037E-2</v>
      </c>
      <c r="AD10">
        <f t="shared" ca="1" si="1"/>
        <v>1.1032503041521396E-2</v>
      </c>
      <c r="AE10">
        <f t="shared" ca="1" si="1"/>
        <v>1.1032503041521396E-2</v>
      </c>
      <c r="AF10">
        <f t="shared" ca="1" si="1"/>
        <v>6.7307947112142412E-3</v>
      </c>
      <c r="AG10">
        <f t="shared" ca="1" si="1"/>
        <v>1.1032503041521396E-2</v>
      </c>
      <c r="AH10">
        <f t="shared" ca="1" si="1"/>
        <v>1.1032503041521396E-2</v>
      </c>
      <c r="AJ10">
        <f t="shared" ca="1" si="4"/>
        <v>8.9472638875909685E-2</v>
      </c>
      <c r="AK10" s="9"/>
    </row>
    <row r="11" spans="1:37" x14ac:dyDescent="0.2">
      <c r="A11" t="s">
        <v>108</v>
      </c>
      <c r="B11">
        <v>50</v>
      </c>
      <c r="C11">
        <v>1</v>
      </c>
      <c r="D11">
        <v>182.34583000000001</v>
      </c>
      <c r="E11">
        <v>7.3675199999999998</v>
      </c>
      <c r="F11">
        <v>290</v>
      </c>
      <c r="H11" t="s">
        <v>0</v>
      </c>
      <c r="I11">
        <v>25</v>
      </c>
      <c r="J11">
        <v>1</v>
      </c>
      <c r="L11">
        <f t="shared" ca="1" si="2"/>
        <v>28.65213</v>
      </c>
      <c r="M11">
        <f t="shared" ca="1" si="0"/>
        <v>28.65213</v>
      </c>
      <c r="N11">
        <f t="shared" ca="1" si="0"/>
        <v>28.65213</v>
      </c>
      <c r="O11">
        <f t="shared" ca="1" si="0"/>
        <v>28.65213</v>
      </c>
      <c r="P11">
        <f t="shared" ca="1" si="0"/>
        <v>28.65213</v>
      </c>
      <c r="Q11">
        <f t="shared" ca="1" si="0"/>
        <v>28.65213</v>
      </c>
      <c r="R11">
        <f t="shared" ca="1" si="0"/>
        <v>28.65213</v>
      </c>
      <c r="S11">
        <f t="shared" ca="1" si="0"/>
        <v>28.65213</v>
      </c>
      <c r="T11">
        <f t="shared" ca="1" si="0"/>
        <v>28.65213</v>
      </c>
      <c r="U11">
        <f t="shared" ca="1" si="0"/>
        <v>28.65213</v>
      </c>
      <c r="W11">
        <f ca="1">总!E11</f>
        <v>28.65213</v>
      </c>
      <c r="Y11">
        <f t="shared" ca="1" si="3"/>
        <v>0</v>
      </c>
      <c r="Z11">
        <f t="shared" ca="1" si="1"/>
        <v>0</v>
      </c>
      <c r="AA11">
        <f t="shared" ca="1" si="1"/>
        <v>0</v>
      </c>
      <c r="AB11">
        <f t="shared" ca="1" si="1"/>
        <v>0</v>
      </c>
      <c r="AC11">
        <f t="shared" ca="1" si="1"/>
        <v>0</v>
      </c>
      <c r="AD11">
        <f t="shared" ca="1" si="1"/>
        <v>0</v>
      </c>
      <c r="AE11">
        <f t="shared" ca="1" si="1"/>
        <v>0</v>
      </c>
      <c r="AF11">
        <f t="shared" ca="1" si="1"/>
        <v>0</v>
      </c>
      <c r="AG11">
        <f t="shared" ca="1" si="1"/>
        <v>0</v>
      </c>
      <c r="AH11">
        <f t="shared" ca="1" si="1"/>
        <v>0</v>
      </c>
      <c r="AJ11">
        <f t="shared" ca="1" si="4"/>
        <v>0</v>
      </c>
      <c r="AK11" s="9"/>
    </row>
    <row r="12" spans="1:37" x14ac:dyDescent="0.2">
      <c r="A12" t="s">
        <v>108</v>
      </c>
      <c r="B12">
        <v>50</v>
      </c>
      <c r="C12">
        <v>1</v>
      </c>
      <c r="D12">
        <v>181.89</v>
      </c>
      <c r="E12">
        <v>7.3671899999999999</v>
      </c>
      <c r="F12">
        <v>290</v>
      </c>
      <c r="H12" t="s">
        <v>0</v>
      </c>
      <c r="I12">
        <v>50</v>
      </c>
      <c r="J12">
        <v>1</v>
      </c>
      <c r="L12">
        <f t="shared" ca="1" si="2"/>
        <v>57.917070000000002</v>
      </c>
      <c r="M12">
        <f t="shared" ca="1" si="0"/>
        <v>57.917070000000002</v>
      </c>
      <c r="N12">
        <f t="shared" ca="1" si="0"/>
        <v>57.917070000000002</v>
      </c>
      <c r="O12">
        <f t="shared" ca="1" si="0"/>
        <v>57.917070000000002</v>
      </c>
      <c r="P12">
        <f t="shared" ca="1" si="0"/>
        <v>57.917070000000002</v>
      </c>
      <c r="Q12">
        <f t="shared" ca="1" si="0"/>
        <v>57.917070000000002</v>
      </c>
      <c r="R12">
        <f t="shared" ca="1" si="0"/>
        <v>57.917070000000002</v>
      </c>
      <c r="S12">
        <f t="shared" ca="1" si="0"/>
        <v>57.917070000000002</v>
      </c>
      <c r="T12">
        <f t="shared" ca="1" si="0"/>
        <v>57.917070000000002</v>
      </c>
      <c r="U12">
        <f t="shared" ca="1" si="0"/>
        <v>57.917070000000002</v>
      </c>
      <c r="W12">
        <f ca="1">总!E12</f>
        <v>57.917070000000002</v>
      </c>
      <c r="Y12">
        <f t="shared" ca="1" si="3"/>
        <v>0</v>
      </c>
      <c r="Z12">
        <f t="shared" ca="1" si="1"/>
        <v>0</v>
      </c>
      <c r="AA12">
        <f t="shared" ca="1" si="1"/>
        <v>0</v>
      </c>
      <c r="AB12">
        <f t="shared" ca="1" si="1"/>
        <v>0</v>
      </c>
      <c r="AC12">
        <f t="shared" ca="1" si="1"/>
        <v>0</v>
      </c>
      <c r="AD12">
        <f t="shared" ca="1" si="1"/>
        <v>0</v>
      </c>
      <c r="AE12">
        <f t="shared" ca="1" si="1"/>
        <v>0</v>
      </c>
      <c r="AF12">
        <f t="shared" ca="1" si="1"/>
        <v>0</v>
      </c>
      <c r="AG12">
        <f t="shared" ca="1" si="1"/>
        <v>0</v>
      </c>
      <c r="AH12">
        <f t="shared" ca="1" si="1"/>
        <v>0</v>
      </c>
      <c r="AJ12">
        <f t="shared" ca="1" si="4"/>
        <v>0</v>
      </c>
      <c r="AK12" s="9"/>
    </row>
    <row r="13" spans="1:37" x14ac:dyDescent="0.2">
      <c r="A13" t="s">
        <v>108</v>
      </c>
      <c r="B13">
        <v>50</v>
      </c>
      <c r="C13">
        <v>1</v>
      </c>
      <c r="D13">
        <v>183.04456999999999</v>
      </c>
      <c r="E13">
        <v>7.3672800000000001</v>
      </c>
      <c r="F13">
        <v>291</v>
      </c>
      <c r="H13" t="s">
        <v>0</v>
      </c>
      <c r="I13">
        <v>100</v>
      </c>
      <c r="J13">
        <v>1</v>
      </c>
      <c r="L13">
        <f t="shared" ca="1" si="2"/>
        <v>104.12595</v>
      </c>
      <c r="M13">
        <f t="shared" ca="1" si="2"/>
        <v>104.25359</v>
      </c>
      <c r="N13">
        <f t="shared" ca="1" si="2"/>
        <v>104.30359</v>
      </c>
      <c r="O13">
        <f t="shared" ca="1" si="2"/>
        <v>104.12428</v>
      </c>
      <c r="P13">
        <f t="shared" ca="1" si="2"/>
        <v>104.17677999999999</v>
      </c>
      <c r="Q13">
        <f t="shared" ca="1" si="2"/>
        <v>104.20761</v>
      </c>
      <c r="R13">
        <f t="shared" ca="1" si="2"/>
        <v>104.10428</v>
      </c>
      <c r="S13">
        <f t="shared" ca="1" si="2"/>
        <v>104.17761</v>
      </c>
      <c r="T13">
        <f t="shared" ca="1" si="2"/>
        <v>104.10428</v>
      </c>
      <c r="U13">
        <f t="shared" ca="1" si="2"/>
        <v>104.20095000000001</v>
      </c>
      <c r="W13">
        <f ca="1">总!E13</f>
        <v>104.10428</v>
      </c>
      <c r="Y13">
        <f t="shared" ca="1" si="3"/>
        <v>2.0815666752606424E-4</v>
      </c>
      <c r="Z13">
        <f t="shared" ca="1" si="1"/>
        <v>1.434234980540664E-3</v>
      </c>
      <c r="AA13">
        <f t="shared" ca="1" si="1"/>
        <v>1.9145226305776956E-3</v>
      </c>
      <c r="AB13">
        <f t="shared" ca="1" si="1"/>
        <v>1.9211506001478538E-4</v>
      </c>
      <c r="AC13">
        <f t="shared" ca="1" si="1"/>
        <v>6.9641709255364819E-4</v>
      </c>
      <c r="AD13">
        <f t="shared" ca="1" si="1"/>
        <v>9.9256245756658315E-4</v>
      </c>
      <c r="AE13">
        <f t="shared" ca="1" si="1"/>
        <v>0</v>
      </c>
      <c r="AF13">
        <f t="shared" ca="1" si="1"/>
        <v>7.0438986754433686E-4</v>
      </c>
      <c r="AG13">
        <f t="shared" ca="1" si="1"/>
        <v>0</v>
      </c>
      <c r="AH13">
        <f t="shared" ca="1" si="1"/>
        <v>9.2858814258168002E-4</v>
      </c>
      <c r="AJ13">
        <f t="shared" ca="1" si="4"/>
        <v>7.0709868989054583E-3</v>
      </c>
      <c r="AK13" s="9"/>
    </row>
    <row r="14" spans="1:37" x14ac:dyDescent="0.2">
      <c r="A14" t="s">
        <v>108</v>
      </c>
      <c r="B14">
        <v>50</v>
      </c>
      <c r="C14">
        <v>1</v>
      </c>
      <c r="D14">
        <v>181.93</v>
      </c>
      <c r="E14">
        <v>7.37934</v>
      </c>
      <c r="F14">
        <v>294</v>
      </c>
      <c r="AK14" s="9"/>
    </row>
    <row r="15" spans="1:37" x14ac:dyDescent="0.2">
      <c r="A15" t="s">
        <v>108</v>
      </c>
      <c r="B15">
        <v>50</v>
      </c>
      <c r="C15">
        <v>1</v>
      </c>
      <c r="D15">
        <v>182.51284999999999</v>
      </c>
      <c r="E15">
        <v>7.3508199999999997</v>
      </c>
      <c r="F15">
        <v>294</v>
      </c>
      <c r="AK15" s="9"/>
    </row>
    <row r="16" spans="1:37" x14ac:dyDescent="0.2">
      <c r="A16" t="s">
        <v>108</v>
      </c>
      <c r="B16">
        <v>50</v>
      </c>
      <c r="C16">
        <v>1</v>
      </c>
      <c r="D16">
        <v>181.89332999999999</v>
      </c>
      <c r="E16">
        <v>7.3790800000000001</v>
      </c>
      <c r="F16">
        <v>294</v>
      </c>
      <c r="AK16" s="9"/>
    </row>
    <row r="17" spans="1:37" x14ac:dyDescent="0.2">
      <c r="A17" t="s">
        <v>108</v>
      </c>
      <c r="B17">
        <v>50</v>
      </c>
      <c r="C17">
        <v>1</v>
      </c>
      <c r="D17">
        <v>182.34583000000001</v>
      </c>
      <c r="E17">
        <v>7.3597999999999999</v>
      </c>
      <c r="F17">
        <v>295</v>
      </c>
      <c r="AK17" s="9"/>
    </row>
    <row r="18" spans="1:37" x14ac:dyDescent="0.2">
      <c r="A18" t="s">
        <v>108</v>
      </c>
      <c r="B18">
        <v>50</v>
      </c>
      <c r="C18">
        <v>1</v>
      </c>
      <c r="D18">
        <v>182.34583000000001</v>
      </c>
      <c r="E18">
        <v>7.3804400000000001</v>
      </c>
      <c r="F18">
        <v>295</v>
      </c>
      <c r="AK18" s="9"/>
    </row>
    <row r="19" spans="1:37" x14ac:dyDescent="0.2">
      <c r="A19" t="s">
        <v>108</v>
      </c>
      <c r="B19">
        <v>50</v>
      </c>
      <c r="C19">
        <v>1</v>
      </c>
      <c r="D19">
        <v>181.62333000000001</v>
      </c>
      <c r="E19">
        <v>7.3713300000000004</v>
      </c>
      <c r="F19">
        <v>293</v>
      </c>
      <c r="AK19" s="9"/>
    </row>
    <row r="20" spans="1:37" x14ac:dyDescent="0.2">
      <c r="A20" t="s">
        <v>108</v>
      </c>
      <c r="B20">
        <v>50</v>
      </c>
      <c r="C20">
        <v>1</v>
      </c>
      <c r="D20">
        <v>183.51333</v>
      </c>
      <c r="E20">
        <v>7.37155</v>
      </c>
      <c r="F20">
        <v>294</v>
      </c>
      <c r="AK20" s="9"/>
    </row>
    <row r="21" spans="1:37" x14ac:dyDescent="0.2">
      <c r="A21" t="s">
        <v>108</v>
      </c>
      <c r="B21">
        <v>100</v>
      </c>
      <c r="C21">
        <v>1</v>
      </c>
      <c r="D21">
        <v>243.12146999999999</v>
      </c>
      <c r="E21">
        <v>21.211210000000001</v>
      </c>
      <c r="F21">
        <v>190</v>
      </c>
      <c r="AK21" s="9"/>
    </row>
    <row r="22" spans="1:37" x14ac:dyDescent="0.2">
      <c r="A22" t="s">
        <v>108</v>
      </c>
      <c r="B22">
        <v>100</v>
      </c>
      <c r="C22">
        <v>1</v>
      </c>
      <c r="D22">
        <v>245.89797999999999</v>
      </c>
      <c r="E22">
        <v>21.303229999999999</v>
      </c>
      <c r="F22">
        <v>186</v>
      </c>
      <c r="AK22" s="9"/>
    </row>
    <row r="23" spans="1:37" x14ac:dyDescent="0.2">
      <c r="A23" t="s">
        <v>108</v>
      </c>
      <c r="B23">
        <v>100</v>
      </c>
      <c r="C23">
        <v>1</v>
      </c>
      <c r="D23">
        <v>244.91766000000001</v>
      </c>
      <c r="E23">
        <v>21.305350000000001</v>
      </c>
      <c r="F23">
        <v>188</v>
      </c>
      <c r="AK23" s="9"/>
    </row>
    <row r="24" spans="1:37" x14ac:dyDescent="0.2">
      <c r="A24" t="s">
        <v>108</v>
      </c>
      <c r="B24">
        <v>100</v>
      </c>
      <c r="C24">
        <v>1</v>
      </c>
      <c r="D24">
        <v>243.74572000000001</v>
      </c>
      <c r="E24">
        <v>21.229600000000001</v>
      </c>
      <c r="F24">
        <v>184</v>
      </c>
      <c r="AK24" s="9"/>
    </row>
    <row r="25" spans="1:37" x14ac:dyDescent="0.2">
      <c r="A25" t="s">
        <v>108</v>
      </c>
      <c r="B25">
        <v>100</v>
      </c>
      <c r="C25">
        <v>1</v>
      </c>
      <c r="D25">
        <v>240.43145999999999</v>
      </c>
      <c r="E25">
        <v>21.282260000000001</v>
      </c>
      <c r="F25">
        <v>188</v>
      </c>
      <c r="AK25" s="9"/>
    </row>
    <row r="26" spans="1:37" x14ac:dyDescent="0.2">
      <c r="A26" t="s">
        <v>108</v>
      </c>
      <c r="B26">
        <v>100</v>
      </c>
      <c r="C26">
        <v>1</v>
      </c>
      <c r="D26">
        <v>241.61004</v>
      </c>
      <c r="E26">
        <v>21.226579999999998</v>
      </c>
      <c r="F26">
        <v>189</v>
      </c>
      <c r="AK26" s="9"/>
    </row>
    <row r="27" spans="1:37" x14ac:dyDescent="0.2">
      <c r="A27" t="s">
        <v>108</v>
      </c>
      <c r="B27">
        <v>100</v>
      </c>
      <c r="C27">
        <v>1</v>
      </c>
      <c r="D27">
        <v>241.33332999999999</v>
      </c>
      <c r="E27">
        <v>21.215789999999998</v>
      </c>
      <c r="F27">
        <v>188</v>
      </c>
      <c r="AK27" s="9"/>
    </row>
    <row r="28" spans="1:37" x14ac:dyDescent="0.2">
      <c r="A28" t="s">
        <v>108</v>
      </c>
      <c r="B28">
        <v>100</v>
      </c>
      <c r="C28">
        <v>1</v>
      </c>
      <c r="D28">
        <v>243.47333</v>
      </c>
      <c r="E28">
        <v>21.203690000000002</v>
      </c>
      <c r="F28">
        <v>188</v>
      </c>
      <c r="AK28" s="9"/>
    </row>
    <row r="29" spans="1:37" x14ac:dyDescent="0.2">
      <c r="A29" t="s">
        <v>108</v>
      </c>
      <c r="B29">
        <v>100</v>
      </c>
      <c r="C29">
        <v>1</v>
      </c>
      <c r="D29">
        <v>242.57059000000001</v>
      </c>
      <c r="E29">
        <v>21.203779999999998</v>
      </c>
      <c r="F29">
        <v>185</v>
      </c>
    </row>
    <row r="30" spans="1:37" x14ac:dyDescent="0.2">
      <c r="A30" t="s">
        <v>108</v>
      </c>
      <c r="B30">
        <v>100</v>
      </c>
      <c r="C30">
        <v>1</v>
      </c>
      <c r="D30">
        <v>244.53380000000001</v>
      </c>
      <c r="E30">
        <v>21.27786</v>
      </c>
      <c r="F30">
        <v>190</v>
      </c>
    </row>
    <row r="31" spans="1:37" x14ac:dyDescent="0.2">
      <c r="A31" t="s">
        <v>36</v>
      </c>
      <c r="B31">
        <v>24</v>
      </c>
      <c r="C31">
        <v>1</v>
      </c>
      <c r="D31">
        <v>2320.9075499999999</v>
      </c>
      <c r="E31">
        <v>2.0426199999999999</v>
      </c>
      <c r="F31">
        <v>421</v>
      </c>
    </row>
    <row r="32" spans="1:37" x14ac:dyDescent="0.2">
      <c r="A32" t="s">
        <v>36</v>
      </c>
      <c r="B32">
        <v>24</v>
      </c>
      <c r="C32">
        <v>1</v>
      </c>
      <c r="D32">
        <v>2320.9075499999999</v>
      </c>
      <c r="E32">
        <v>2.04088</v>
      </c>
      <c r="F32">
        <v>421</v>
      </c>
    </row>
    <row r="33" spans="1:6" x14ac:dyDescent="0.2">
      <c r="A33" t="s">
        <v>36</v>
      </c>
      <c r="B33">
        <v>24</v>
      </c>
      <c r="C33">
        <v>1</v>
      </c>
      <c r="D33">
        <v>2540.1985</v>
      </c>
      <c r="E33">
        <v>2.03206</v>
      </c>
      <c r="F33">
        <v>416</v>
      </c>
    </row>
    <row r="34" spans="1:6" x14ac:dyDescent="0.2">
      <c r="A34" t="s">
        <v>36</v>
      </c>
      <c r="B34">
        <v>24</v>
      </c>
      <c r="C34">
        <v>1</v>
      </c>
      <c r="D34">
        <v>2320.9075499999999</v>
      </c>
      <c r="E34">
        <v>2.04053</v>
      </c>
      <c r="F34">
        <v>418</v>
      </c>
    </row>
    <row r="35" spans="1:6" x14ac:dyDescent="0.2">
      <c r="A35" t="s">
        <v>36</v>
      </c>
      <c r="B35">
        <v>24</v>
      </c>
      <c r="C35">
        <v>1</v>
      </c>
      <c r="D35">
        <v>2320.9075499999999</v>
      </c>
      <c r="E35">
        <v>2.0408599999999999</v>
      </c>
      <c r="F35">
        <v>424</v>
      </c>
    </row>
    <row r="36" spans="1:6" x14ac:dyDescent="0.2">
      <c r="A36" t="s">
        <v>36</v>
      </c>
      <c r="B36">
        <v>24</v>
      </c>
      <c r="C36">
        <v>1</v>
      </c>
      <c r="D36">
        <v>2320.9075499999999</v>
      </c>
      <c r="E36">
        <v>2.0437400000000001</v>
      </c>
      <c r="F36">
        <v>422</v>
      </c>
    </row>
    <row r="37" spans="1:6" x14ac:dyDescent="0.2">
      <c r="A37" t="s">
        <v>36</v>
      </c>
      <c r="B37">
        <v>24</v>
      </c>
      <c r="C37">
        <v>1</v>
      </c>
      <c r="D37">
        <v>2320.9075499999999</v>
      </c>
      <c r="E37">
        <v>2.0282900000000001</v>
      </c>
      <c r="F37">
        <v>417</v>
      </c>
    </row>
    <row r="38" spans="1:6" x14ac:dyDescent="0.2">
      <c r="A38" t="s">
        <v>36</v>
      </c>
      <c r="B38">
        <v>24</v>
      </c>
      <c r="C38">
        <v>1</v>
      </c>
      <c r="D38">
        <v>2320.9075499999999</v>
      </c>
      <c r="E38">
        <v>2.0423399999999998</v>
      </c>
      <c r="F38">
        <v>416</v>
      </c>
    </row>
    <row r="39" spans="1:6" x14ac:dyDescent="0.2">
      <c r="A39" t="s">
        <v>36</v>
      </c>
      <c r="B39">
        <v>24</v>
      </c>
      <c r="C39">
        <v>1</v>
      </c>
      <c r="D39">
        <v>2320.9075499999999</v>
      </c>
      <c r="E39">
        <v>2.0400700000000001</v>
      </c>
      <c r="F39">
        <v>418</v>
      </c>
    </row>
    <row r="40" spans="1:6" x14ac:dyDescent="0.2">
      <c r="A40" t="s">
        <v>36</v>
      </c>
      <c r="B40">
        <v>24</v>
      </c>
      <c r="C40">
        <v>1</v>
      </c>
      <c r="D40">
        <v>2320.9075499999999</v>
      </c>
      <c r="E40">
        <v>2.0411700000000002</v>
      </c>
      <c r="F40">
        <v>421</v>
      </c>
    </row>
    <row r="41" spans="1:6" x14ac:dyDescent="0.2">
      <c r="A41" t="s">
        <v>36</v>
      </c>
      <c r="B41">
        <v>47</v>
      </c>
      <c r="C41">
        <v>1</v>
      </c>
      <c r="D41">
        <v>4329.4256800000003</v>
      </c>
      <c r="E41">
        <v>7.2864399999999998</v>
      </c>
      <c r="F41">
        <v>390</v>
      </c>
    </row>
    <row r="42" spans="1:6" x14ac:dyDescent="0.2">
      <c r="A42" t="s">
        <v>36</v>
      </c>
      <c r="B42">
        <v>47</v>
      </c>
      <c r="C42">
        <v>1</v>
      </c>
      <c r="D42">
        <v>4329.4256800000003</v>
      </c>
      <c r="E42">
        <v>7.2692199999999998</v>
      </c>
      <c r="F42">
        <v>396</v>
      </c>
    </row>
    <row r="43" spans="1:6" x14ac:dyDescent="0.2">
      <c r="A43" t="s">
        <v>36</v>
      </c>
      <c r="B43">
        <v>47</v>
      </c>
      <c r="C43">
        <v>1</v>
      </c>
      <c r="D43">
        <v>4321.0236500000001</v>
      </c>
      <c r="E43">
        <v>7.3134499999999996</v>
      </c>
      <c r="F43">
        <v>388</v>
      </c>
    </row>
    <row r="44" spans="1:6" x14ac:dyDescent="0.2">
      <c r="A44" t="s">
        <v>36</v>
      </c>
      <c r="B44">
        <v>47</v>
      </c>
      <c r="C44">
        <v>1</v>
      </c>
      <c r="D44">
        <v>4329.4256800000003</v>
      </c>
      <c r="E44">
        <v>7.2878800000000004</v>
      </c>
      <c r="F44">
        <v>397</v>
      </c>
    </row>
    <row r="45" spans="1:6" x14ac:dyDescent="0.2">
      <c r="A45" t="s">
        <v>36</v>
      </c>
      <c r="B45">
        <v>47</v>
      </c>
      <c r="C45">
        <v>1</v>
      </c>
      <c r="D45">
        <v>4329.4256800000003</v>
      </c>
      <c r="E45">
        <v>7.3169700000000004</v>
      </c>
      <c r="F45">
        <v>383</v>
      </c>
    </row>
    <row r="46" spans="1:6" x14ac:dyDescent="0.2">
      <c r="A46" t="s">
        <v>36</v>
      </c>
      <c r="B46">
        <v>47</v>
      </c>
      <c r="C46">
        <v>1</v>
      </c>
      <c r="D46">
        <v>4321.0236500000001</v>
      </c>
      <c r="E46">
        <v>7.27677</v>
      </c>
      <c r="F46">
        <v>382</v>
      </c>
    </row>
    <row r="47" spans="1:6" x14ac:dyDescent="0.2">
      <c r="A47" t="s">
        <v>36</v>
      </c>
      <c r="B47">
        <v>47</v>
      </c>
      <c r="C47">
        <v>1</v>
      </c>
      <c r="D47">
        <v>4343.8772200000003</v>
      </c>
      <c r="E47">
        <v>7.3028500000000003</v>
      </c>
      <c r="F47">
        <v>407</v>
      </c>
    </row>
    <row r="48" spans="1:6" x14ac:dyDescent="0.2">
      <c r="A48" t="s">
        <v>36</v>
      </c>
      <c r="B48">
        <v>47</v>
      </c>
      <c r="C48">
        <v>1</v>
      </c>
      <c r="D48">
        <v>4321.0236500000001</v>
      </c>
      <c r="E48">
        <v>7.3145600000000002</v>
      </c>
      <c r="F48">
        <v>389</v>
      </c>
    </row>
    <row r="49" spans="1:6" x14ac:dyDescent="0.2">
      <c r="A49" t="s">
        <v>36</v>
      </c>
      <c r="B49">
        <v>47</v>
      </c>
      <c r="C49">
        <v>1</v>
      </c>
      <c r="D49">
        <v>4324.3000099999999</v>
      </c>
      <c r="E49">
        <v>7.28165</v>
      </c>
      <c r="F49">
        <v>388</v>
      </c>
    </row>
    <row r="50" spans="1:6" x14ac:dyDescent="0.2">
      <c r="A50" t="s">
        <v>36</v>
      </c>
      <c r="B50">
        <v>47</v>
      </c>
      <c r="C50">
        <v>1</v>
      </c>
      <c r="D50">
        <v>4343.8772200000003</v>
      </c>
      <c r="E50">
        <v>7.3164999999999996</v>
      </c>
      <c r="F50">
        <v>409</v>
      </c>
    </row>
    <row r="51" spans="1:6" x14ac:dyDescent="0.2">
      <c r="A51" t="s">
        <v>36</v>
      </c>
      <c r="B51">
        <v>100</v>
      </c>
      <c r="C51">
        <v>1</v>
      </c>
      <c r="D51">
        <v>35517.146710000001</v>
      </c>
      <c r="E51">
        <v>33.914920000000002</v>
      </c>
      <c r="F51">
        <v>339</v>
      </c>
    </row>
    <row r="52" spans="1:6" x14ac:dyDescent="0.2">
      <c r="A52" t="s">
        <v>36</v>
      </c>
      <c r="B52">
        <v>100</v>
      </c>
      <c r="C52">
        <v>1</v>
      </c>
      <c r="D52">
        <v>35669.694770000002</v>
      </c>
      <c r="E52">
        <v>33.954300000000003</v>
      </c>
      <c r="F52">
        <v>343</v>
      </c>
    </row>
    <row r="53" spans="1:6" x14ac:dyDescent="0.2">
      <c r="A53" t="s">
        <v>36</v>
      </c>
      <c r="B53">
        <v>100</v>
      </c>
      <c r="C53">
        <v>1</v>
      </c>
      <c r="D53">
        <v>35669.694770000002</v>
      </c>
      <c r="E53">
        <v>33.906559999999999</v>
      </c>
      <c r="F53">
        <v>338</v>
      </c>
    </row>
    <row r="54" spans="1:6" x14ac:dyDescent="0.2">
      <c r="A54" t="s">
        <v>36</v>
      </c>
      <c r="B54">
        <v>100</v>
      </c>
      <c r="C54">
        <v>1</v>
      </c>
      <c r="D54">
        <v>35669.694770000002</v>
      </c>
      <c r="E54">
        <v>33.95064</v>
      </c>
      <c r="F54">
        <v>342</v>
      </c>
    </row>
    <row r="55" spans="1:6" x14ac:dyDescent="0.2">
      <c r="A55" t="s">
        <v>36</v>
      </c>
      <c r="B55">
        <v>100</v>
      </c>
      <c r="C55">
        <v>1</v>
      </c>
      <c r="D55">
        <v>35641.424850000003</v>
      </c>
      <c r="E55">
        <v>33.892229999999998</v>
      </c>
      <c r="F55">
        <v>331</v>
      </c>
    </row>
    <row r="56" spans="1:6" x14ac:dyDescent="0.2">
      <c r="A56" t="s">
        <v>36</v>
      </c>
      <c r="B56">
        <v>100</v>
      </c>
      <c r="C56">
        <v>1</v>
      </c>
      <c r="D56">
        <v>35562.389770000002</v>
      </c>
      <c r="E56">
        <v>33.908180000000002</v>
      </c>
      <c r="F56">
        <v>342</v>
      </c>
    </row>
    <row r="57" spans="1:6" x14ac:dyDescent="0.2">
      <c r="A57" t="s">
        <v>36</v>
      </c>
      <c r="B57">
        <v>100</v>
      </c>
      <c r="C57">
        <v>1</v>
      </c>
      <c r="D57">
        <v>35599.463329999999</v>
      </c>
      <c r="E57">
        <v>34.01652</v>
      </c>
      <c r="F57">
        <v>348</v>
      </c>
    </row>
    <row r="58" spans="1:6" x14ac:dyDescent="0.2">
      <c r="A58" t="s">
        <v>36</v>
      </c>
      <c r="B58">
        <v>100</v>
      </c>
      <c r="C58">
        <v>1</v>
      </c>
      <c r="D58">
        <v>35669.694770000002</v>
      </c>
      <c r="E58">
        <v>33.906739999999999</v>
      </c>
      <c r="F58">
        <v>343</v>
      </c>
    </row>
    <row r="59" spans="1:6" x14ac:dyDescent="0.2">
      <c r="A59" t="s">
        <v>36</v>
      </c>
      <c r="B59">
        <v>100</v>
      </c>
      <c r="C59">
        <v>1</v>
      </c>
      <c r="D59">
        <v>35653.227639999997</v>
      </c>
      <c r="E59">
        <v>33.97871</v>
      </c>
      <c r="F59">
        <v>342</v>
      </c>
    </row>
    <row r="60" spans="1:6" x14ac:dyDescent="0.2">
      <c r="A60" t="s">
        <v>36</v>
      </c>
      <c r="B60">
        <v>100</v>
      </c>
      <c r="C60">
        <v>1</v>
      </c>
      <c r="D60">
        <v>35669.694770000002</v>
      </c>
      <c r="E60">
        <v>33.982289999999999</v>
      </c>
      <c r="F60">
        <v>339</v>
      </c>
    </row>
    <row r="61" spans="1:6" x14ac:dyDescent="0.2">
      <c r="A61" t="s">
        <v>1</v>
      </c>
      <c r="B61">
        <v>30</v>
      </c>
      <c r="C61">
        <v>1</v>
      </c>
      <c r="D61">
        <v>660.62148999999999</v>
      </c>
      <c r="E61">
        <v>2.9148000000000001</v>
      </c>
      <c r="F61">
        <v>376</v>
      </c>
    </row>
    <row r="62" spans="1:6" x14ac:dyDescent="0.2">
      <c r="A62" t="s">
        <v>1</v>
      </c>
      <c r="B62">
        <v>30</v>
      </c>
      <c r="C62">
        <v>1</v>
      </c>
      <c r="D62">
        <v>660.62148999999999</v>
      </c>
      <c r="E62">
        <v>2.9137400000000002</v>
      </c>
      <c r="F62">
        <v>378</v>
      </c>
    </row>
    <row r="63" spans="1:6" x14ac:dyDescent="0.2">
      <c r="A63" t="s">
        <v>1</v>
      </c>
      <c r="B63">
        <v>30</v>
      </c>
      <c r="C63">
        <v>1</v>
      </c>
      <c r="D63">
        <v>660.62148999999999</v>
      </c>
      <c r="E63">
        <v>2.9127200000000002</v>
      </c>
      <c r="F63">
        <v>376</v>
      </c>
    </row>
    <row r="64" spans="1:6" x14ac:dyDescent="0.2">
      <c r="A64" t="s">
        <v>1</v>
      </c>
      <c r="B64">
        <v>30</v>
      </c>
      <c r="C64">
        <v>1</v>
      </c>
      <c r="D64">
        <v>660.62148999999999</v>
      </c>
      <c r="E64">
        <v>2.9059699999999999</v>
      </c>
      <c r="F64">
        <v>368</v>
      </c>
    </row>
    <row r="65" spans="1:6" x14ac:dyDescent="0.2">
      <c r="A65" t="s">
        <v>1</v>
      </c>
      <c r="B65">
        <v>30</v>
      </c>
      <c r="C65">
        <v>1</v>
      </c>
      <c r="D65">
        <v>664.45555999999999</v>
      </c>
      <c r="E65">
        <v>2.9159000000000002</v>
      </c>
      <c r="F65">
        <v>380</v>
      </c>
    </row>
    <row r="66" spans="1:6" x14ac:dyDescent="0.2">
      <c r="A66" t="s">
        <v>1</v>
      </c>
      <c r="B66">
        <v>30</v>
      </c>
      <c r="C66">
        <v>1</v>
      </c>
      <c r="D66">
        <v>664.45555999999999</v>
      </c>
      <c r="E66">
        <v>2.9055499999999999</v>
      </c>
      <c r="F66">
        <v>378</v>
      </c>
    </row>
    <row r="67" spans="1:6" x14ac:dyDescent="0.2">
      <c r="A67" t="s">
        <v>1</v>
      </c>
      <c r="B67">
        <v>30</v>
      </c>
      <c r="C67">
        <v>1</v>
      </c>
      <c r="D67">
        <v>660.62148999999999</v>
      </c>
      <c r="E67">
        <v>2.91</v>
      </c>
      <c r="F67">
        <v>376</v>
      </c>
    </row>
    <row r="68" spans="1:6" x14ac:dyDescent="0.2">
      <c r="A68" t="s">
        <v>1</v>
      </c>
      <c r="B68">
        <v>30</v>
      </c>
      <c r="C68">
        <v>1</v>
      </c>
      <c r="D68">
        <v>660.62148999999999</v>
      </c>
      <c r="E68">
        <v>2.9102399999999999</v>
      </c>
      <c r="F68">
        <v>377</v>
      </c>
    </row>
    <row r="69" spans="1:6" x14ac:dyDescent="0.2">
      <c r="A69" t="s">
        <v>1</v>
      </c>
      <c r="B69">
        <v>30</v>
      </c>
      <c r="C69">
        <v>1</v>
      </c>
      <c r="D69">
        <v>660.62148999999999</v>
      </c>
      <c r="E69">
        <v>2.9159000000000002</v>
      </c>
      <c r="F69">
        <v>376</v>
      </c>
    </row>
    <row r="70" spans="1:6" x14ac:dyDescent="0.2">
      <c r="A70" t="s">
        <v>1</v>
      </c>
      <c r="B70">
        <v>30</v>
      </c>
      <c r="C70">
        <v>1</v>
      </c>
      <c r="D70">
        <v>664.45555999999999</v>
      </c>
      <c r="E70">
        <v>2.9118900000000001</v>
      </c>
      <c r="F70">
        <v>381</v>
      </c>
    </row>
    <row r="71" spans="1:6" x14ac:dyDescent="0.2">
      <c r="A71" t="s">
        <v>1</v>
      </c>
      <c r="B71">
        <v>50</v>
      </c>
      <c r="C71">
        <v>1</v>
      </c>
      <c r="D71">
        <v>1015.0622100000001</v>
      </c>
      <c r="E71">
        <v>6.3605700000000001</v>
      </c>
      <c r="F71">
        <v>305</v>
      </c>
    </row>
    <row r="72" spans="1:6" x14ac:dyDescent="0.2">
      <c r="A72" t="s">
        <v>1</v>
      </c>
      <c r="B72">
        <v>50</v>
      </c>
      <c r="C72">
        <v>1</v>
      </c>
      <c r="D72">
        <v>1009.7987900000001</v>
      </c>
      <c r="E72">
        <v>6.34971</v>
      </c>
      <c r="F72">
        <v>312</v>
      </c>
    </row>
    <row r="73" spans="1:6" x14ac:dyDescent="0.2">
      <c r="A73" t="s">
        <v>1</v>
      </c>
      <c r="B73">
        <v>50</v>
      </c>
      <c r="C73">
        <v>1</v>
      </c>
      <c r="D73">
        <v>1027.0157400000001</v>
      </c>
      <c r="E73">
        <v>6.3734900000000003</v>
      </c>
      <c r="F73">
        <v>304</v>
      </c>
    </row>
    <row r="74" spans="1:6" x14ac:dyDescent="0.2">
      <c r="A74" t="s">
        <v>1</v>
      </c>
      <c r="B74">
        <v>50</v>
      </c>
      <c r="C74">
        <v>1</v>
      </c>
      <c r="D74">
        <v>1008.66604</v>
      </c>
      <c r="E74">
        <v>6.3911899999999999</v>
      </c>
      <c r="F74">
        <v>316</v>
      </c>
    </row>
    <row r="75" spans="1:6" x14ac:dyDescent="0.2">
      <c r="A75" t="s">
        <v>1</v>
      </c>
      <c r="B75">
        <v>50</v>
      </c>
      <c r="C75">
        <v>1</v>
      </c>
      <c r="D75">
        <v>1016.7085499999999</v>
      </c>
      <c r="E75">
        <v>6.34659</v>
      </c>
      <c r="F75">
        <v>312</v>
      </c>
    </row>
    <row r="76" spans="1:6" x14ac:dyDescent="0.2">
      <c r="A76" t="s">
        <v>1</v>
      </c>
      <c r="B76">
        <v>50</v>
      </c>
      <c r="C76">
        <v>1</v>
      </c>
      <c r="D76">
        <v>1015.09473</v>
      </c>
      <c r="E76">
        <v>6.3996399999999998</v>
      </c>
      <c r="F76">
        <v>307</v>
      </c>
    </row>
    <row r="77" spans="1:6" x14ac:dyDescent="0.2">
      <c r="A77" t="s">
        <v>1</v>
      </c>
      <c r="B77">
        <v>50</v>
      </c>
      <c r="C77">
        <v>1</v>
      </c>
      <c r="D77">
        <v>1014.86776</v>
      </c>
      <c r="E77">
        <v>6.3601099999999997</v>
      </c>
      <c r="F77">
        <v>305</v>
      </c>
    </row>
    <row r="78" spans="1:6" x14ac:dyDescent="0.2">
      <c r="A78" t="s">
        <v>1</v>
      </c>
      <c r="B78">
        <v>50</v>
      </c>
      <c r="C78">
        <v>1</v>
      </c>
      <c r="D78">
        <v>1017.24905</v>
      </c>
      <c r="E78">
        <v>6.3749200000000004</v>
      </c>
      <c r="F78">
        <v>306</v>
      </c>
    </row>
    <row r="79" spans="1:6" x14ac:dyDescent="0.2">
      <c r="A79" t="s">
        <v>1</v>
      </c>
      <c r="B79">
        <v>50</v>
      </c>
      <c r="C79">
        <v>1</v>
      </c>
      <c r="D79">
        <v>1003.80771</v>
      </c>
      <c r="E79">
        <v>6.4039700000000002</v>
      </c>
      <c r="F79">
        <v>317</v>
      </c>
    </row>
    <row r="80" spans="1:6" x14ac:dyDescent="0.2">
      <c r="A80" t="s">
        <v>1</v>
      </c>
      <c r="B80">
        <v>50</v>
      </c>
      <c r="C80">
        <v>1</v>
      </c>
      <c r="D80">
        <v>1017.04916</v>
      </c>
      <c r="E80">
        <v>6.3981300000000001</v>
      </c>
      <c r="F80">
        <v>314</v>
      </c>
    </row>
    <row r="81" spans="1:6" x14ac:dyDescent="0.2">
      <c r="A81" t="s">
        <v>1</v>
      </c>
      <c r="B81">
        <v>100</v>
      </c>
      <c r="C81">
        <v>1</v>
      </c>
      <c r="D81">
        <v>1759.9166700000001</v>
      </c>
      <c r="E81">
        <v>20.40502</v>
      </c>
      <c r="F81">
        <v>266</v>
      </c>
    </row>
    <row r="82" spans="1:6" x14ac:dyDescent="0.2">
      <c r="A82" t="s">
        <v>1</v>
      </c>
      <c r="B82">
        <v>100</v>
      </c>
      <c r="C82">
        <v>1</v>
      </c>
      <c r="D82">
        <v>1774.48</v>
      </c>
      <c r="E82">
        <v>20.448689999999999</v>
      </c>
      <c r="F82">
        <v>252</v>
      </c>
    </row>
    <row r="83" spans="1:6" x14ac:dyDescent="0.2">
      <c r="A83" t="s">
        <v>1</v>
      </c>
      <c r="B83">
        <v>100</v>
      </c>
      <c r="C83">
        <v>1</v>
      </c>
      <c r="D83">
        <v>1774.48</v>
      </c>
      <c r="E83">
        <v>20.381540000000001</v>
      </c>
      <c r="F83">
        <v>252</v>
      </c>
    </row>
    <row r="84" spans="1:6" x14ac:dyDescent="0.2">
      <c r="A84" t="s">
        <v>1</v>
      </c>
      <c r="B84">
        <v>100</v>
      </c>
      <c r="C84">
        <v>1</v>
      </c>
      <c r="D84">
        <v>1761.01495</v>
      </c>
      <c r="E84">
        <v>20.460789999999999</v>
      </c>
      <c r="F84">
        <v>254</v>
      </c>
    </row>
    <row r="85" spans="1:6" x14ac:dyDescent="0.2">
      <c r="A85" t="s">
        <v>1</v>
      </c>
      <c r="B85">
        <v>100</v>
      </c>
      <c r="C85">
        <v>1</v>
      </c>
      <c r="D85">
        <v>1773.46</v>
      </c>
      <c r="E85">
        <v>20.371479999999998</v>
      </c>
      <c r="F85">
        <v>260</v>
      </c>
    </row>
    <row r="86" spans="1:6" x14ac:dyDescent="0.2">
      <c r="A86" t="s">
        <v>1</v>
      </c>
      <c r="B86">
        <v>100</v>
      </c>
      <c r="C86">
        <v>1</v>
      </c>
      <c r="D86">
        <v>1774.48</v>
      </c>
      <c r="E86">
        <v>20.455079999999999</v>
      </c>
      <c r="F86">
        <v>260</v>
      </c>
    </row>
    <row r="87" spans="1:6" x14ac:dyDescent="0.2">
      <c r="A87" t="s">
        <v>1</v>
      </c>
      <c r="B87">
        <v>100</v>
      </c>
      <c r="C87">
        <v>1</v>
      </c>
      <c r="D87">
        <v>1774.48</v>
      </c>
      <c r="E87">
        <v>20.449339999999999</v>
      </c>
      <c r="F87">
        <v>254</v>
      </c>
    </row>
    <row r="88" spans="1:6" x14ac:dyDescent="0.2">
      <c r="A88" t="s">
        <v>1</v>
      </c>
      <c r="B88">
        <v>100</v>
      </c>
      <c r="C88">
        <v>1</v>
      </c>
      <c r="D88">
        <v>1766.93</v>
      </c>
      <c r="E88">
        <v>20.374320000000001</v>
      </c>
      <c r="F88">
        <v>253</v>
      </c>
    </row>
    <row r="89" spans="1:6" x14ac:dyDescent="0.2">
      <c r="A89" t="s">
        <v>1</v>
      </c>
      <c r="B89">
        <v>100</v>
      </c>
      <c r="C89">
        <v>1</v>
      </c>
      <c r="D89">
        <v>1774.48</v>
      </c>
      <c r="E89">
        <v>20.391960000000001</v>
      </c>
      <c r="F89">
        <v>246</v>
      </c>
    </row>
    <row r="90" spans="1:6" x14ac:dyDescent="0.2">
      <c r="A90" t="s">
        <v>1</v>
      </c>
      <c r="B90">
        <v>100</v>
      </c>
      <c r="C90">
        <v>1</v>
      </c>
      <c r="D90">
        <v>1774.48</v>
      </c>
      <c r="E90">
        <v>20.347999999999999</v>
      </c>
      <c r="F90">
        <v>254</v>
      </c>
    </row>
    <row r="91" spans="1:6" x14ac:dyDescent="0.2">
      <c r="A91" t="s">
        <v>0</v>
      </c>
      <c r="B91">
        <v>25</v>
      </c>
      <c r="C91">
        <v>1</v>
      </c>
      <c r="D91">
        <v>28.65213</v>
      </c>
      <c r="E91">
        <v>2.15795</v>
      </c>
      <c r="F91">
        <v>375</v>
      </c>
    </row>
    <row r="92" spans="1:6" x14ac:dyDescent="0.2">
      <c r="A92" t="s">
        <v>0</v>
      </c>
      <c r="B92">
        <v>25</v>
      </c>
      <c r="C92">
        <v>1</v>
      </c>
      <c r="D92">
        <v>28.65213</v>
      </c>
      <c r="E92">
        <v>2.1556899999999999</v>
      </c>
      <c r="F92">
        <v>378</v>
      </c>
    </row>
    <row r="93" spans="1:6" x14ac:dyDescent="0.2">
      <c r="A93" t="s">
        <v>0</v>
      </c>
      <c r="B93">
        <v>25</v>
      </c>
      <c r="C93">
        <v>1</v>
      </c>
      <c r="D93">
        <v>28.65213</v>
      </c>
      <c r="E93">
        <v>2.15259</v>
      </c>
      <c r="F93">
        <v>379</v>
      </c>
    </row>
    <row r="94" spans="1:6" x14ac:dyDescent="0.2">
      <c r="A94" t="s">
        <v>0</v>
      </c>
      <c r="B94">
        <v>25</v>
      </c>
      <c r="C94">
        <v>1</v>
      </c>
      <c r="D94">
        <v>28.65213</v>
      </c>
      <c r="E94">
        <v>2.15184</v>
      </c>
      <c r="F94">
        <v>381</v>
      </c>
    </row>
    <row r="95" spans="1:6" x14ac:dyDescent="0.2">
      <c r="A95" t="s">
        <v>0</v>
      </c>
      <c r="B95">
        <v>25</v>
      </c>
      <c r="C95">
        <v>1</v>
      </c>
      <c r="D95">
        <v>28.65213</v>
      </c>
      <c r="E95">
        <v>2.1503199999999998</v>
      </c>
      <c r="F95">
        <v>378</v>
      </c>
    </row>
    <row r="96" spans="1:6" x14ac:dyDescent="0.2">
      <c r="A96" t="s">
        <v>0</v>
      </c>
      <c r="B96">
        <v>25</v>
      </c>
      <c r="C96">
        <v>1</v>
      </c>
      <c r="D96">
        <v>28.65213</v>
      </c>
      <c r="E96">
        <v>2.1535799999999998</v>
      </c>
      <c r="F96">
        <v>378</v>
      </c>
    </row>
    <row r="97" spans="1:6" x14ac:dyDescent="0.2">
      <c r="A97" t="s">
        <v>0</v>
      </c>
      <c r="B97">
        <v>25</v>
      </c>
      <c r="C97">
        <v>1</v>
      </c>
      <c r="D97">
        <v>28.65213</v>
      </c>
      <c r="E97">
        <v>2.15246</v>
      </c>
      <c r="F97">
        <v>374</v>
      </c>
    </row>
    <row r="98" spans="1:6" x14ac:dyDescent="0.2">
      <c r="A98" t="s">
        <v>0</v>
      </c>
      <c r="B98">
        <v>25</v>
      </c>
      <c r="C98">
        <v>1</v>
      </c>
      <c r="D98">
        <v>28.65213</v>
      </c>
      <c r="E98">
        <v>2.1504400000000001</v>
      </c>
      <c r="F98">
        <v>375</v>
      </c>
    </row>
    <row r="99" spans="1:6" x14ac:dyDescent="0.2">
      <c r="A99" t="s">
        <v>0</v>
      </c>
      <c r="B99">
        <v>25</v>
      </c>
      <c r="C99">
        <v>1</v>
      </c>
      <c r="D99">
        <v>28.65213</v>
      </c>
      <c r="E99">
        <v>2.1568499999999999</v>
      </c>
      <c r="F99">
        <v>375</v>
      </c>
    </row>
    <row r="100" spans="1:6" x14ac:dyDescent="0.2">
      <c r="A100" t="s">
        <v>0</v>
      </c>
      <c r="B100">
        <v>25</v>
      </c>
      <c r="C100">
        <v>1</v>
      </c>
      <c r="D100">
        <v>28.65213</v>
      </c>
      <c r="E100">
        <v>2.1556700000000002</v>
      </c>
      <c r="F100">
        <v>377</v>
      </c>
    </row>
    <row r="101" spans="1:6" x14ac:dyDescent="0.2">
      <c r="A101" t="s">
        <v>0</v>
      </c>
      <c r="B101">
        <v>50</v>
      </c>
      <c r="C101">
        <v>1</v>
      </c>
      <c r="D101">
        <v>57.917070000000002</v>
      </c>
      <c r="E101">
        <v>10.28839</v>
      </c>
      <c r="F101">
        <v>478</v>
      </c>
    </row>
    <row r="102" spans="1:6" x14ac:dyDescent="0.2">
      <c r="A102" t="s">
        <v>0</v>
      </c>
      <c r="B102">
        <v>50</v>
      </c>
      <c r="C102">
        <v>1</v>
      </c>
      <c r="D102">
        <v>57.917070000000002</v>
      </c>
      <c r="E102">
        <v>10.256460000000001</v>
      </c>
      <c r="F102">
        <v>478</v>
      </c>
    </row>
    <row r="103" spans="1:6" x14ac:dyDescent="0.2">
      <c r="A103" t="s">
        <v>0</v>
      </c>
      <c r="B103">
        <v>50</v>
      </c>
      <c r="C103">
        <v>1</v>
      </c>
      <c r="D103">
        <v>57.917070000000002</v>
      </c>
      <c r="E103">
        <v>10.23254</v>
      </c>
      <c r="F103">
        <v>479</v>
      </c>
    </row>
    <row r="104" spans="1:6" x14ac:dyDescent="0.2">
      <c r="A104" t="s">
        <v>0</v>
      </c>
      <c r="B104">
        <v>50</v>
      </c>
      <c r="C104">
        <v>1</v>
      </c>
      <c r="D104">
        <v>57.917070000000002</v>
      </c>
      <c r="E104">
        <v>10.25454</v>
      </c>
      <c r="F104">
        <v>479</v>
      </c>
    </row>
    <row r="105" spans="1:6" x14ac:dyDescent="0.2">
      <c r="A105" t="s">
        <v>0</v>
      </c>
      <c r="B105">
        <v>50</v>
      </c>
      <c r="C105">
        <v>1</v>
      </c>
      <c r="D105">
        <v>57.917070000000002</v>
      </c>
      <c r="E105">
        <v>10.230589999999999</v>
      </c>
      <c r="F105">
        <v>483</v>
      </c>
    </row>
    <row r="106" spans="1:6" x14ac:dyDescent="0.2">
      <c r="A106" t="s">
        <v>0</v>
      </c>
      <c r="B106">
        <v>50</v>
      </c>
      <c r="C106">
        <v>1</v>
      </c>
      <c r="D106">
        <v>57.917070000000002</v>
      </c>
      <c r="E106">
        <v>10.245369999999999</v>
      </c>
      <c r="F106">
        <v>482</v>
      </c>
    </row>
    <row r="107" spans="1:6" x14ac:dyDescent="0.2">
      <c r="A107" t="s">
        <v>0</v>
      </c>
      <c r="B107">
        <v>50</v>
      </c>
      <c r="C107">
        <v>1</v>
      </c>
      <c r="D107">
        <v>57.917070000000002</v>
      </c>
      <c r="E107">
        <v>10.28912</v>
      </c>
      <c r="F107">
        <v>484</v>
      </c>
    </row>
    <row r="108" spans="1:6" x14ac:dyDescent="0.2">
      <c r="A108" t="s">
        <v>0</v>
      </c>
      <c r="B108">
        <v>50</v>
      </c>
      <c r="C108">
        <v>1</v>
      </c>
      <c r="D108">
        <v>57.917070000000002</v>
      </c>
      <c r="E108">
        <v>10.265930000000001</v>
      </c>
      <c r="F108">
        <v>484</v>
      </c>
    </row>
    <row r="109" spans="1:6" x14ac:dyDescent="0.2">
      <c r="A109" t="s">
        <v>0</v>
      </c>
      <c r="B109">
        <v>50</v>
      </c>
      <c r="C109">
        <v>1</v>
      </c>
      <c r="D109">
        <v>57.917070000000002</v>
      </c>
      <c r="E109">
        <v>10.24677</v>
      </c>
      <c r="F109">
        <v>482</v>
      </c>
    </row>
    <row r="110" spans="1:6" x14ac:dyDescent="0.2">
      <c r="A110" t="s">
        <v>0</v>
      </c>
      <c r="B110">
        <v>50</v>
      </c>
      <c r="C110">
        <v>1</v>
      </c>
      <c r="D110">
        <v>57.917070000000002</v>
      </c>
      <c r="E110">
        <v>10.255140000000001</v>
      </c>
      <c r="F110">
        <v>480</v>
      </c>
    </row>
    <row r="111" spans="1:6" x14ac:dyDescent="0.2">
      <c r="A111" t="s">
        <v>0</v>
      </c>
      <c r="B111">
        <v>100</v>
      </c>
      <c r="C111">
        <v>1</v>
      </c>
      <c r="D111">
        <v>104.12595</v>
      </c>
      <c r="E111">
        <v>24.45637</v>
      </c>
      <c r="F111">
        <v>273</v>
      </c>
    </row>
    <row r="112" spans="1:6" x14ac:dyDescent="0.2">
      <c r="A112" t="s">
        <v>0</v>
      </c>
      <c r="B112">
        <v>100</v>
      </c>
      <c r="C112">
        <v>1</v>
      </c>
      <c r="D112">
        <v>104.25359</v>
      </c>
      <c r="E112">
        <v>24.50752</v>
      </c>
      <c r="F112">
        <v>281</v>
      </c>
    </row>
    <row r="113" spans="1:6" x14ac:dyDescent="0.2">
      <c r="A113" t="s">
        <v>0</v>
      </c>
      <c r="B113">
        <v>100</v>
      </c>
      <c r="C113">
        <v>1</v>
      </c>
      <c r="D113">
        <v>104.30359</v>
      </c>
      <c r="E113">
        <v>24.456710000000001</v>
      </c>
      <c r="F113">
        <v>284</v>
      </c>
    </row>
    <row r="114" spans="1:6" x14ac:dyDescent="0.2">
      <c r="A114" t="s">
        <v>0</v>
      </c>
      <c r="B114">
        <v>100</v>
      </c>
      <c r="C114">
        <v>1</v>
      </c>
      <c r="D114">
        <v>104.12428</v>
      </c>
      <c r="E114">
        <v>24.463290000000001</v>
      </c>
      <c r="F114">
        <v>284</v>
      </c>
    </row>
    <row r="115" spans="1:6" x14ac:dyDescent="0.2">
      <c r="A115" t="s">
        <v>0</v>
      </c>
      <c r="B115">
        <v>100</v>
      </c>
      <c r="C115">
        <v>1</v>
      </c>
      <c r="D115">
        <v>104.17677999999999</v>
      </c>
      <c r="E115">
        <v>24.593979999999998</v>
      </c>
      <c r="F115">
        <v>280</v>
      </c>
    </row>
    <row r="116" spans="1:6" x14ac:dyDescent="0.2">
      <c r="A116" t="s">
        <v>0</v>
      </c>
      <c r="B116">
        <v>100</v>
      </c>
      <c r="C116">
        <v>1</v>
      </c>
      <c r="D116">
        <v>104.20761</v>
      </c>
      <c r="E116">
        <v>24.461220000000001</v>
      </c>
      <c r="F116">
        <v>279</v>
      </c>
    </row>
    <row r="117" spans="1:6" x14ac:dyDescent="0.2">
      <c r="A117" t="s">
        <v>0</v>
      </c>
      <c r="B117">
        <v>100</v>
      </c>
      <c r="C117">
        <v>1</v>
      </c>
      <c r="D117">
        <v>104.10428</v>
      </c>
      <c r="E117">
        <v>24.544889999999999</v>
      </c>
      <c r="F117">
        <v>281</v>
      </c>
    </row>
    <row r="118" spans="1:6" x14ac:dyDescent="0.2">
      <c r="A118" t="s">
        <v>0</v>
      </c>
      <c r="B118">
        <v>100</v>
      </c>
      <c r="C118">
        <v>1</v>
      </c>
      <c r="D118">
        <v>104.17761</v>
      </c>
      <c r="E118">
        <v>24.481269999999999</v>
      </c>
      <c r="F118">
        <v>283</v>
      </c>
    </row>
    <row r="119" spans="1:6" x14ac:dyDescent="0.2">
      <c r="A119" t="s">
        <v>0</v>
      </c>
      <c r="B119">
        <v>100</v>
      </c>
      <c r="C119">
        <v>1</v>
      </c>
      <c r="D119">
        <v>104.10428</v>
      </c>
      <c r="E119">
        <v>24.452259999999999</v>
      </c>
      <c r="F119">
        <v>264</v>
      </c>
    </row>
    <row r="120" spans="1:6" x14ac:dyDescent="0.2">
      <c r="A120" t="s">
        <v>0</v>
      </c>
      <c r="B120">
        <v>100</v>
      </c>
      <c r="C120">
        <v>1</v>
      </c>
      <c r="D120">
        <v>104.20095000000001</v>
      </c>
      <c r="E120">
        <v>24.475429999999999</v>
      </c>
      <c r="F120">
        <v>283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0"/>
  <sheetViews>
    <sheetView zoomScale="85" zoomScaleNormal="85" workbookViewId="0">
      <selection sqref="A1:F121"/>
    </sheetView>
  </sheetViews>
  <sheetFormatPr defaultRowHeight="14.25" x14ac:dyDescent="0.2"/>
  <sheetData>
    <row r="1" spans="1:37" x14ac:dyDescent="0.2">
      <c r="A1" t="s">
        <v>108</v>
      </c>
      <c r="B1">
        <v>30</v>
      </c>
      <c r="C1">
        <v>1</v>
      </c>
      <c r="D1">
        <v>156.12666999999999</v>
      </c>
      <c r="E1">
        <v>2.6802000000000001</v>
      </c>
      <c r="F1">
        <v>266</v>
      </c>
      <c r="H1" s="1" t="s">
        <v>2</v>
      </c>
      <c r="I1" s="1" t="s">
        <v>3</v>
      </c>
      <c r="J1" s="1" t="s">
        <v>4</v>
      </c>
      <c r="K1" s="2" t="s">
        <v>5</v>
      </c>
      <c r="L1" s="2" t="s">
        <v>6</v>
      </c>
      <c r="M1" s="2" t="s">
        <v>7</v>
      </c>
      <c r="N1" s="2" t="s">
        <v>109</v>
      </c>
      <c r="O1" s="2" t="s">
        <v>34</v>
      </c>
      <c r="P1" s="2" t="s">
        <v>35</v>
      </c>
      <c r="Q1" s="2" t="s">
        <v>110</v>
      </c>
      <c r="R1" s="2" t="s">
        <v>111</v>
      </c>
      <c r="S1" s="2" t="s">
        <v>112</v>
      </c>
      <c r="T1" s="2" t="s">
        <v>113</v>
      </c>
      <c r="U1" s="2" t="s">
        <v>114</v>
      </c>
      <c r="W1" s="2" t="s">
        <v>37</v>
      </c>
      <c r="AJ1" t="s">
        <v>38</v>
      </c>
    </row>
    <row r="2" spans="1:37" x14ac:dyDescent="0.2">
      <c r="A2" t="s">
        <v>108</v>
      </c>
      <c r="B2">
        <v>30</v>
      </c>
      <c r="C2">
        <v>1</v>
      </c>
      <c r="D2">
        <v>156.12666999999999</v>
      </c>
      <c r="E2">
        <v>2.69034</v>
      </c>
      <c r="F2">
        <v>266</v>
      </c>
      <c r="H2" t="s">
        <v>108</v>
      </c>
      <c r="I2">
        <v>30</v>
      </c>
      <c r="J2">
        <v>1</v>
      </c>
      <c r="L2">
        <f ca="1">INDIRECT("D"&amp;1+(ROW(D1)-1)*10+COLUMN(A1)-1)</f>
        <v>156.12666999999999</v>
      </c>
      <c r="M2">
        <f t="shared" ref="M2:U12" ca="1" si="0">INDIRECT("D"&amp;1+(ROW(E1)-1)*10+COLUMN(B1)-1)</f>
        <v>156.12666999999999</v>
      </c>
      <c r="N2">
        <f t="shared" ca="1" si="0"/>
        <v>156.12666999999999</v>
      </c>
      <c r="O2">
        <f t="shared" ca="1" si="0"/>
        <v>156.12666999999999</v>
      </c>
      <c r="P2">
        <f t="shared" ca="1" si="0"/>
        <v>156.12666999999999</v>
      </c>
      <c r="Q2">
        <f t="shared" ca="1" si="0"/>
        <v>156.12666999999999</v>
      </c>
      <c r="R2">
        <f t="shared" ca="1" si="0"/>
        <v>156.12666999999999</v>
      </c>
      <c r="S2">
        <f t="shared" ca="1" si="0"/>
        <v>156.12666999999999</v>
      </c>
      <c r="T2">
        <f t="shared" ca="1" si="0"/>
        <v>156.12666999999999</v>
      </c>
      <c r="U2">
        <f t="shared" ca="1" si="0"/>
        <v>156.12666999999999</v>
      </c>
      <c r="W2">
        <f ca="1">总!E2</f>
        <v>156.12666999999999</v>
      </c>
      <c r="Y2">
        <f ca="1">(L2-$W2)/$W2</f>
        <v>0</v>
      </c>
      <c r="Z2">
        <f t="shared" ref="Z2:AH13" ca="1" si="1">(M2-$W2)/$W2</f>
        <v>0</v>
      </c>
      <c r="AA2">
        <f t="shared" ca="1" si="1"/>
        <v>0</v>
      </c>
      <c r="AB2">
        <f t="shared" ca="1" si="1"/>
        <v>0</v>
      </c>
      <c r="AC2">
        <f t="shared" ca="1" si="1"/>
        <v>0</v>
      </c>
      <c r="AD2">
        <f t="shared" ca="1" si="1"/>
        <v>0</v>
      </c>
      <c r="AE2">
        <f t="shared" ca="1" si="1"/>
        <v>0</v>
      </c>
      <c r="AF2">
        <f t="shared" ca="1" si="1"/>
        <v>0</v>
      </c>
      <c r="AG2">
        <f t="shared" ca="1" si="1"/>
        <v>0</v>
      </c>
      <c r="AH2">
        <f t="shared" ca="1" si="1"/>
        <v>0</v>
      </c>
      <c r="AJ2">
        <f ca="1">SUM(Y2:AH2)</f>
        <v>0</v>
      </c>
      <c r="AK2" s="9"/>
    </row>
    <row r="3" spans="1:37" x14ac:dyDescent="0.2">
      <c r="A3" t="s">
        <v>108</v>
      </c>
      <c r="B3">
        <v>30</v>
      </c>
      <c r="C3">
        <v>1</v>
      </c>
      <c r="D3">
        <v>156.12666999999999</v>
      </c>
      <c r="E3">
        <v>2.6801900000000001</v>
      </c>
      <c r="F3">
        <v>259</v>
      </c>
      <c r="H3" t="s">
        <v>108</v>
      </c>
      <c r="I3">
        <v>50</v>
      </c>
      <c r="J3">
        <v>1</v>
      </c>
      <c r="L3">
        <f t="shared" ref="L3:U13" ca="1" si="2">INDIRECT("D"&amp;1+(ROW(D2)-1)*10+COLUMN(A2)-1)</f>
        <v>180.62098</v>
      </c>
      <c r="M3">
        <f t="shared" ca="1" si="0"/>
        <v>181.93</v>
      </c>
      <c r="N3">
        <f t="shared" ca="1" si="0"/>
        <v>181.24769000000001</v>
      </c>
      <c r="O3">
        <f t="shared" ca="1" si="0"/>
        <v>179.94333</v>
      </c>
      <c r="P3">
        <f t="shared" ca="1" si="0"/>
        <v>181.5967</v>
      </c>
      <c r="Q3">
        <f t="shared" ca="1" si="0"/>
        <v>181.40834000000001</v>
      </c>
      <c r="R3">
        <f t="shared" ca="1" si="0"/>
        <v>182.34583000000001</v>
      </c>
      <c r="S3">
        <f t="shared" ca="1" si="0"/>
        <v>182.37333000000001</v>
      </c>
      <c r="T3">
        <f t="shared" ca="1" si="0"/>
        <v>181.62333000000001</v>
      </c>
      <c r="U3">
        <f t="shared" ca="1" si="0"/>
        <v>181.40834000000001</v>
      </c>
      <c r="W3">
        <f ca="1">总!E3</f>
        <v>179.67332999999999</v>
      </c>
      <c r="Y3">
        <f t="shared" ref="Y3:Y13" ca="1" si="3">(L3-$W3)/$W3</f>
        <v>5.274294187122875E-3</v>
      </c>
      <c r="Z3">
        <f t="shared" ca="1" si="1"/>
        <v>1.2559849589251861E-2</v>
      </c>
      <c r="AA3">
        <f t="shared" ca="1" si="1"/>
        <v>8.762346643210836E-3</v>
      </c>
      <c r="AB3">
        <f t="shared" ca="1" si="1"/>
        <v>1.5027271994124572E-3</v>
      </c>
      <c r="AC3">
        <f t="shared" ca="1" si="1"/>
        <v>1.0704816346421618E-2</v>
      </c>
      <c r="AD3">
        <f t="shared" ca="1" si="1"/>
        <v>9.6564693268612369E-3</v>
      </c>
      <c r="AE3">
        <f t="shared" ca="1" si="1"/>
        <v>1.4874216446035779E-2</v>
      </c>
      <c r="AF3">
        <f t="shared" ca="1" si="1"/>
        <v>1.5027271994124099E-2</v>
      </c>
      <c r="AG3">
        <f t="shared" ca="1" si="1"/>
        <v>1.0853029773534098E-2</v>
      </c>
      <c r="AH3">
        <f t="shared" ca="1" si="1"/>
        <v>9.6564693268612369E-3</v>
      </c>
      <c r="AJ3">
        <f t="shared" ref="AJ3:AJ13" ca="1" si="4">SUM(Y3:AH3)</f>
        <v>9.8871490832836084E-2</v>
      </c>
      <c r="AK3" s="9"/>
    </row>
    <row r="4" spans="1:37" x14ac:dyDescent="0.2">
      <c r="A4" t="s">
        <v>108</v>
      </c>
      <c r="B4">
        <v>30</v>
      </c>
      <c r="C4">
        <v>1</v>
      </c>
      <c r="D4">
        <v>156.12666999999999</v>
      </c>
      <c r="E4">
        <v>2.69292</v>
      </c>
      <c r="F4">
        <v>259</v>
      </c>
      <c r="H4" t="s">
        <v>108</v>
      </c>
      <c r="I4">
        <v>100</v>
      </c>
      <c r="J4">
        <v>1</v>
      </c>
      <c r="L4">
        <f t="shared" ca="1" si="2"/>
        <v>245.73504</v>
      </c>
      <c r="M4">
        <f t="shared" ca="1" si="2"/>
        <v>244.65386000000001</v>
      </c>
      <c r="N4">
        <f t="shared" ca="1" si="2"/>
        <v>245.46666999999999</v>
      </c>
      <c r="O4">
        <f t="shared" ca="1" si="2"/>
        <v>244.83667</v>
      </c>
      <c r="P4">
        <f t="shared" ca="1" si="2"/>
        <v>244.53333000000001</v>
      </c>
      <c r="Q4">
        <f t="shared" ca="1" si="2"/>
        <v>244.53380000000001</v>
      </c>
      <c r="R4">
        <f t="shared" ca="1" si="2"/>
        <v>244.06324000000001</v>
      </c>
      <c r="S4">
        <f t="shared" ca="1" si="2"/>
        <v>244.63446999999999</v>
      </c>
      <c r="T4">
        <f t="shared" ca="1" si="2"/>
        <v>244.92007000000001</v>
      </c>
      <c r="U4">
        <f t="shared" ca="1" si="2"/>
        <v>243.5128</v>
      </c>
      <c r="W4">
        <f ca="1">总!E4</f>
        <v>239.59333000000001</v>
      </c>
      <c r="Y4">
        <f t="shared" ca="1" si="3"/>
        <v>2.5633893898465324E-2</v>
      </c>
      <c r="Z4">
        <f t="shared" ca="1" si="1"/>
        <v>2.1121330881790405E-2</v>
      </c>
      <c r="AA4">
        <f t="shared" ca="1" si="1"/>
        <v>2.4513787591666197E-2</v>
      </c>
      <c r="AB4">
        <f t="shared" ca="1" si="1"/>
        <v>2.1884332088877387E-2</v>
      </c>
      <c r="AC4">
        <f t="shared" ca="1" si="1"/>
        <v>2.0618270132979066E-2</v>
      </c>
      <c r="AD4">
        <f t="shared" ca="1" si="1"/>
        <v>2.0620231790258955E-2</v>
      </c>
      <c r="AE4">
        <f t="shared" ca="1" si="1"/>
        <v>1.8656237216620339E-2</v>
      </c>
      <c r="AF4">
        <f t="shared" ca="1" si="1"/>
        <v>2.1040402084648951E-2</v>
      </c>
      <c r="AG4">
        <f t="shared" ca="1" si="1"/>
        <v>2.2232421912579958E-2</v>
      </c>
      <c r="AH4">
        <f t="shared" ca="1" si="1"/>
        <v>1.6358844380183663E-2</v>
      </c>
      <c r="AJ4">
        <f t="shared" ca="1" si="4"/>
        <v>0.21267975197807026</v>
      </c>
      <c r="AK4" s="9"/>
    </row>
    <row r="5" spans="1:37" x14ac:dyDescent="0.2">
      <c r="A5" t="s">
        <v>108</v>
      </c>
      <c r="B5">
        <v>30</v>
      </c>
      <c r="C5">
        <v>1</v>
      </c>
      <c r="D5">
        <v>156.12666999999999</v>
      </c>
      <c r="E5">
        <v>2.6943100000000002</v>
      </c>
      <c r="F5">
        <v>263</v>
      </c>
      <c r="H5" t="s">
        <v>36</v>
      </c>
      <c r="I5">
        <v>24</v>
      </c>
      <c r="J5">
        <v>1</v>
      </c>
      <c r="L5">
        <f t="shared" ca="1" si="2"/>
        <v>2320.9075499999999</v>
      </c>
      <c r="M5">
        <f t="shared" ca="1" si="0"/>
        <v>2320.9075499999999</v>
      </c>
      <c r="N5">
        <f t="shared" ca="1" si="0"/>
        <v>2320.9075499999999</v>
      </c>
      <c r="O5">
        <f t="shared" ca="1" si="0"/>
        <v>2320.9075499999999</v>
      </c>
      <c r="P5">
        <f t="shared" ca="1" si="0"/>
        <v>2320.9075499999999</v>
      </c>
      <c r="Q5">
        <f t="shared" ca="1" si="0"/>
        <v>2330.3946900000001</v>
      </c>
      <c r="R5">
        <f t="shared" ca="1" si="0"/>
        <v>2320.9075499999999</v>
      </c>
      <c r="S5">
        <f t="shared" ca="1" si="0"/>
        <v>2320.9075499999999</v>
      </c>
      <c r="T5">
        <f t="shared" ca="1" si="0"/>
        <v>2320.9075499999999</v>
      </c>
      <c r="U5">
        <f t="shared" ca="1" si="0"/>
        <v>2320.9075499999999</v>
      </c>
      <c r="W5">
        <f ca="1">总!E5</f>
        <v>2320.9075499999999</v>
      </c>
      <c r="Y5">
        <f t="shared" ca="1" si="3"/>
        <v>0</v>
      </c>
      <c r="Z5">
        <f t="shared" ca="1" si="1"/>
        <v>0</v>
      </c>
      <c r="AA5">
        <f t="shared" ca="1" si="1"/>
        <v>0</v>
      </c>
      <c r="AB5">
        <f t="shared" ca="1" si="1"/>
        <v>0</v>
      </c>
      <c r="AC5">
        <f t="shared" ca="1" si="1"/>
        <v>0</v>
      </c>
      <c r="AD5">
        <f t="shared" ca="1" si="1"/>
        <v>4.0876854401202586E-3</v>
      </c>
      <c r="AE5">
        <f t="shared" ca="1" si="1"/>
        <v>0</v>
      </c>
      <c r="AF5">
        <f t="shared" ca="1" si="1"/>
        <v>0</v>
      </c>
      <c r="AG5">
        <f t="shared" ca="1" si="1"/>
        <v>0</v>
      </c>
      <c r="AH5">
        <f t="shared" ca="1" si="1"/>
        <v>0</v>
      </c>
      <c r="AJ5">
        <f t="shared" ca="1" si="4"/>
        <v>4.0876854401202586E-3</v>
      </c>
      <c r="AK5" s="9"/>
    </row>
    <row r="6" spans="1:37" x14ac:dyDescent="0.2">
      <c r="A6" t="s">
        <v>108</v>
      </c>
      <c r="B6">
        <v>30</v>
      </c>
      <c r="C6">
        <v>1</v>
      </c>
      <c r="D6">
        <v>156.12666999999999</v>
      </c>
      <c r="E6">
        <v>2.6964299999999999</v>
      </c>
      <c r="F6">
        <v>261</v>
      </c>
      <c r="H6" t="s">
        <v>36</v>
      </c>
      <c r="I6">
        <v>47</v>
      </c>
      <c r="J6">
        <v>1</v>
      </c>
      <c r="L6">
        <f t="shared" ca="1" si="2"/>
        <v>4321.0236500000001</v>
      </c>
      <c r="M6">
        <f t="shared" ca="1" si="0"/>
        <v>4321.0236500000001</v>
      </c>
      <c r="N6">
        <f t="shared" ca="1" si="0"/>
        <v>4321.0236500000001</v>
      </c>
      <c r="O6">
        <f t="shared" ca="1" si="0"/>
        <v>4329.4256800000003</v>
      </c>
      <c r="P6">
        <f t="shared" ca="1" si="0"/>
        <v>4321.0236500000001</v>
      </c>
      <c r="Q6">
        <f t="shared" ca="1" si="0"/>
        <v>4321.0236500000001</v>
      </c>
      <c r="R6">
        <f t="shared" ca="1" si="0"/>
        <v>4321.0236500000001</v>
      </c>
      <c r="S6">
        <f t="shared" ca="1" si="0"/>
        <v>4321.0236500000001</v>
      </c>
      <c r="T6">
        <f t="shared" ca="1" si="0"/>
        <v>4321.0236500000001</v>
      </c>
      <c r="U6">
        <f t="shared" ca="1" si="0"/>
        <v>4321.0236500000001</v>
      </c>
      <c r="W6">
        <f ca="1">总!E6</f>
        <v>4313.60977</v>
      </c>
      <c r="Y6">
        <f t="shared" ca="1" si="3"/>
        <v>1.71871828823312E-3</v>
      </c>
      <c r="Z6">
        <f t="shared" ca="1" si="1"/>
        <v>1.71871828823312E-3</v>
      </c>
      <c r="AA6">
        <f t="shared" ca="1" si="1"/>
        <v>1.71871828823312E-3</v>
      </c>
      <c r="AB6">
        <f t="shared" ca="1" si="1"/>
        <v>3.6665138580674762E-3</v>
      </c>
      <c r="AC6">
        <f t="shared" ca="1" si="1"/>
        <v>1.71871828823312E-3</v>
      </c>
      <c r="AD6">
        <f t="shared" ca="1" si="1"/>
        <v>1.71871828823312E-3</v>
      </c>
      <c r="AE6">
        <f t="shared" ca="1" si="1"/>
        <v>1.71871828823312E-3</v>
      </c>
      <c r="AF6">
        <f t="shared" ca="1" si="1"/>
        <v>1.71871828823312E-3</v>
      </c>
      <c r="AG6">
        <f t="shared" ca="1" si="1"/>
        <v>1.71871828823312E-3</v>
      </c>
      <c r="AH6">
        <f t="shared" ca="1" si="1"/>
        <v>1.71871828823312E-3</v>
      </c>
      <c r="AJ6">
        <f t="shared" ca="1" si="4"/>
        <v>1.9134978452165555E-2</v>
      </c>
      <c r="AK6" s="9"/>
    </row>
    <row r="7" spans="1:37" x14ac:dyDescent="0.2">
      <c r="A7" t="s">
        <v>108</v>
      </c>
      <c r="B7">
        <v>30</v>
      </c>
      <c r="C7">
        <v>1</v>
      </c>
      <c r="D7">
        <v>156.12666999999999</v>
      </c>
      <c r="E7">
        <v>2.6945700000000001</v>
      </c>
      <c r="F7">
        <v>262</v>
      </c>
      <c r="H7" t="s">
        <v>36</v>
      </c>
      <c r="I7">
        <v>100</v>
      </c>
      <c r="J7">
        <v>1</v>
      </c>
      <c r="L7">
        <f t="shared" ca="1" si="2"/>
        <v>35669.694770000002</v>
      </c>
      <c r="M7">
        <f t="shared" ca="1" si="2"/>
        <v>35669.694770000002</v>
      </c>
      <c r="N7">
        <f t="shared" ca="1" si="2"/>
        <v>35669.694770000002</v>
      </c>
      <c r="O7">
        <f t="shared" ca="1" si="2"/>
        <v>35669.694770000002</v>
      </c>
      <c r="P7">
        <f t="shared" ca="1" si="2"/>
        <v>35669.694770000002</v>
      </c>
      <c r="Q7">
        <f t="shared" ca="1" si="2"/>
        <v>35669.694770000002</v>
      </c>
      <c r="R7">
        <f t="shared" ca="1" si="2"/>
        <v>35669.694770000002</v>
      </c>
      <c r="S7">
        <f t="shared" ca="1" si="2"/>
        <v>35669.694770000002</v>
      </c>
      <c r="T7">
        <f t="shared" ca="1" si="2"/>
        <v>35669.694770000002</v>
      </c>
      <c r="U7">
        <f t="shared" ca="1" si="2"/>
        <v>35669.694770000002</v>
      </c>
      <c r="W7">
        <f ca="1">总!E7</f>
        <v>35334.484790000002</v>
      </c>
      <c r="Y7">
        <f t="shared" ca="1" si="3"/>
        <v>9.4867657471792901E-3</v>
      </c>
      <c r="Z7">
        <f t="shared" ca="1" si="1"/>
        <v>9.4867657471792901E-3</v>
      </c>
      <c r="AA7">
        <f t="shared" ca="1" si="1"/>
        <v>9.4867657471792901E-3</v>
      </c>
      <c r="AB7">
        <f t="shared" ca="1" si="1"/>
        <v>9.4867657471792901E-3</v>
      </c>
      <c r="AC7">
        <f t="shared" ca="1" si="1"/>
        <v>9.4867657471792901E-3</v>
      </c>
      <c r="AD7">
        <f t="shared" ca="1" si="1"/>
        <v>9.4867657471792901E-3</v>
      </c>
      <c r="AE7">
        <f t="shared" ca="1" si="1"/>
        <v>9.4867657471792901E-3</v>
      </c>
      <c r="AF7">
        <f t="shared" ca="1" si="1"/>
        <v>9.4867657471792901E-3</v>
      </c>
      <c r="AG7">
        <f t="shared" ca="1" si="1"/>
        <v>9.4867657471792901E-3</v>
      </c>
      <c r="AH7">
        <f t="shared" ca="1" si="1"/>
        <v>9.4867657471792901E-3</v>
      </c>
      <c r="AJ7">
        <f t="shared" ca="1" si="4"/>
        <v>9.4867657471792891E-2</v>
      </c>
      <c r="AK7" s="9"/>
    </row>
    <row r="8" spans="1:37" x14ac:dyDescent="0.2">
      <c r="A8" t="s">
        <v>108</v>
      </c>
      <c r="B8">
        <v>30</v>
      </c>
      <c r="C8">
        <v>1</v>
      </c>
      <c r="D8">
        <v>156.12666999999999</v>
      </c>
      <c r="E8">
        <v>2.7001400000000002</v>
      </c>
      <c r="F8">
        <v>266</v>
      </c>
      <c r="H8" t="s">
        <v>1</v>
      </c>
      <c r="I8">
        <v>30</v>
      </c>
      <c r="J8">
        <v>1</v>
      </c>
      <c r="L8">
        <f t="shared" ca="1" si="2"/>
        <v>660.62148999999999</v>
      </c>
      <c r="M8">
        <f t="shared" ca="1" si="0"/>
        <v>664.53556000000003</v>
      </c>
      <c r="N8">
        <f t="shared" ca="1" si="0"/>
        <v>664.53556000000003</v>
      </c>
      <c r="O8">
        <f t="shared" ca="1" si="0"/>
        <v>660.62148999999999</v>
      </c>
      <c r="P8">
        <f t="shared" ref="P8:U10" ca="1" si="5">INDIRECT("D"&amp;1+(ROW(H7)-1)*10+COLUMN(E7)-1)</f>
        <v>660.62148999999999</v>
      </c>
      <c r="Q8">
        <f t="shared" ca="1" si="5"/>
        <v>660.62148999999999</v>
      </c>
      <c r="R8">
        <f t="shared" ca="1" si="5"/>
        <v>660.62148999999999</v>
      </c>
      <c r="S8">
        <f t="shared" ca="1" si="5"/>
        <v>660.62148999999999</v>
      </c>
      <c r="T8">
        <f t="shared" ca="1" si="5"/>
        <v>660.62148999999999</v>
      </c>
      <c r="U8">
        <f t="shared" ca="1" si="5"/>
        <v>660.62148999999999</v>
      </c>
      <c r="W8">
        <f ca="1">总!E8</f>
        <v>659.84542999999996</v>
      </c>
      <c r="Y8">
        <f t="shared" ca="1" si="3"/>
        <v>1.1761239295088087E-3</v>
      </c>
      <c r="Z8">
        <f t="shared" ca="1" si="1"/>
        <v>7.1079222296046938E-3</v>
      </c>
      <c r="AA8">
        <f t="shared" ca="1" si="1"/>
        <v>7.1079222296046938E-3</v>
      </c>
      <c r="AB8">
        <f t="shared" ca="1" si="1"/>
        <v>1.1761239295088087E-3</v>
      </c>
      <c r="AC8">
        <f t="shared" ca="1" si="1"/>
        <v>1.1761239295088087E-3</v>
      </c>
      <c r="AD8">
        <f t="shared" ca="1" si="1"/>
        <v>1.1761239295088087E-3</v>
      </c>
      <c r="AE8">
        <f t="shared" ca="1" si="1"/>
        <v>1.1761239295088087E-3</v>
      </c>
      <c r="AF8">
        <f t="shared" ca="1" si="1"/>
        <v>1.1761239295088087E-3</v>
      </c>
      <c r="AG8">
        <f t="shared" ca="1" si="1"/>
        <v>1.1761239295088087E-3</v>
      </c>
      <c r="AH8">
        <f t="shared" ca="1" si="1"/>
        <v>1.1761239295088087E-3</v>
      </c>
      <c r="AJ8">
        <f t="shared" ca="1" si="4"/>
        <v>2.3624835895279854E-2</v>
      </c>
      <c r="AK8" s="9"/>
    </row>
    <row r="9" spans="1:37" x14ac:dyDescent="0.2">
      <c r="A9" t="s">
        <v>108</v>
      </c>
      <c r="B9">
        <v>30</v>
      </c>
      <c r="C9">
        <v>1</v>
      </c>
      <c r="D9">
        <v>156.12666999999999</v>
      </c>
      <c r="E9">
        <v>2.6845500000000002</v>
      </c>
      <c r="F9">
        <v>261</v>
      </c>
      <c r="H9" t="s">
        <v>1</v>
      </c>
      <c r="I9">
        <v>50</v>
      </c>
      <c r="J9">
        <v>1</v>
      </c>
      <c r="L9">
        <f t="shared" ca="1" si="2"/>
        <v>1027.0157400000001</v>
      </c>
      <c r="M9">
        <f t="shared" ca="1" si="0"/>
        <v>1027.0157400000001</v>
      </c>
      <c r="N9">
        <f t="shared" ca="1" si="0"/>
        <v>1026.02631</v>
      </c>
      <c r="O9">
        <f t="shared" ca="1" si="0"/>
        <v>1027.0157400000001</v>
      </c>
      <c r="P9">
        <f t="shared" ca="1" si="5"/>
        <v>1027.0157400000001</v>
      </c>
      <c r="Q9">
        <f t="shared" ca="1" si="5"/>
        <v>1027.0157400000001</v>
      </c>
      <c r="R9">
        <f t="shared" ca="1" si="5"/>
        <v>1027.0157400000001</v>
      </c>
      <c r="S9">
        <f t="shared" ca="1" si="5"/>
        <v>1027.0157400000001</v>
      </c>
      <c r="T9">
        <f t="shared" ca="1" si="5"/>
        <v>1027.0157400000001</v>
      </c>
      <c r="U9">
        <f t="shared" ca="1" si="5"/>
        <v>1027.0157400000001</v>
      </c>
      <c r="W9">
        <f ca="1">总!E9</f>
        <v>1003.58074</v>
      </c>
      <c r="Y9">
        <f t="shared" ca="1" si="3"/>
        <v>2.3351384762525493E-2</v>
      </c>
      <c r="Z9">
        <f t="shared" ca="1" si="1"/>
        <v>2.3351384762525493E-2</v>
      </c>
      <c r="AA9">
        <f t="shared" ca="1" si="1"/>
        <v>2.2365485013193832E-2</v>
      </c>
      <c r="AB9">
        <f t="shared" ca="1" si="1"/>
        <v>2.3351384762525493E-2</v>
      </c>
      <c r="AC9">
        <f t="shared" ca="1" si="1"/>
        <v>2.3351384762525493E-2</v>
      </c>
      <c r="AD9">
        <f t="shared" ca="1" si="1"/>
        <v>2.3351384762525493E-2</v>
      </c>
      <c r="AE9">
        <f t="shared" ca="1" si="1"/>
        <v>2.3351384762525493E-2</v>
      </c>
      <c r="AF9">
        <f t="shared" ca="1" si="1"/>
        <v>2.3351384762525493E-2</v>
      </c>
      <c r="AG9">
        <f t="shared" ca="1" si="1"/>
        <v>2.3351384762525493E-2</v>
      </c>
      <c r="AH9">
        <f t="shared" ca="1" si="1"/>
        <v>2.3351384762525493E-2</v>
      </c>
      <c r="AJ9">
        <f t="shared" ca="1" si="4"/>
        <v>0.23252794787592326</v>
      </c>
      <c r="AK9" s="9"/>
    </row>
    <row r="10" spans="1:37" x14ac:dyDescent="0.2">
      <c r="A10" t="s">
        <v>108</v>
      </c>
      <c r="B10">
        <v>30</v>
      </c>
      <c r="C10">
        <v>1</v>
      </c>
      <c r="D10">
        <v>156.12666999999999</v>
      </c>
      <c r="E10">
        <v>2.67733</v>
      </c>
      <c r="F10">
        <v>261</v>
      </c>
      <c r="H10" t="s">
        <v>1</v>
      </c>
      <c r="I10">
        <v>100</v>
      </c>
      <c r="J10">
        <v>1</v>
      </c>
      <c r="L10">
        <f t="shared" ca="1" si="2"/>
        <v>1764.2365400000001</v>
      </c>
      <c r="M10">
        <f t="shared" ca="1" si="2"/>
        <v>1769.9424899999999</v>
      </c>
      <c r="N10">
        <f t="shared" ca="1" si="2"/>
        <v>1774.48</v>
      </c>
      <c r="O10">
        <f t="shared" ca="1" si="2"/>
        <v>1765.7463700000001</v>
      </c>
      <c r="P10">
        <f t="shared" ca="1" si="5"/>
        <v>1772.75389</v>
      </c>
      <c r="Q10">
        <f t="shared" ca="1" si="5"/>
        <v>1759.825</v>
      </c>
      <c r="R10">
        <f t="shared" ca="1" si="5"/>
        <v>1764.5038</v>
      </c>
      <c r="S10">
        <f t="shared" ca="1" si="5"/>
        <v>1774.48</v>
      </c>
      <c r="T10">
        <f t="shared" ca="1" si="5"/>
        <v>1763.2687100000001</v>
      </c>
      <c r="U10">
        <f t="shared" ca="1" si="5"/>
        <v>1765.59</v>
      </c>
      <c r="W10">
        <f ca="1">总!E10</f>
        <v>1755.1166700000001</v>
      </c>
      <c r="Y10">
        <f t="shared" ca="1" si="3"/>
        <v>5.1961616887839096E-3</v>
      </c>
      <c r="Z10">
        <f t="shared" ca="1" si="1"/>
        <v>8.4471991255144277E-3</v>
      </c>
      <c r="AA10">
        <f t="shared" ca="1" si="1"/>
        <v>1.1032503041521396E-2</v>
      </c>
      <c r="AB10">
        <f t="shared" ca="1" si="1"/>
        <v>6.056406495187557E-3</v>
      </c>
      <c r="AC10">
        <f t="shared" ca="1" si="1"/>
        <v>1.0049029959928443E-2</v>
      </c>
      <c r="AD10">
        <f t="shared" ca="1" si="1"/>
        <v>2.6826307791834331E-3</v>
      </c>
      <c r="AE10">
        <f t="shared" ca="1" si="1"/>
        <v>5.3484364660497706E-3</v>
      </c>
      <c r="AF10">
        <f t="shared" ca="1" si="1"/>
        <v>1.1032503041521396E-2</v>
      </c>
      <c r="AG10">
        <f t="shared" ca="1" si="1"/>
        <v>4.6447282618539212E-3</v>
      </c>
      <c r="AH10">
        <f t="shared" ca="1" si="1"/>
        <v>5.967312702921228E-3</v>
      </c>
      <c r="AJ10">
        <f t="shared" ca="1" si="4"/>
        <v>7.0456911562465474E-2</v>
      </c>
      <c r="AK10" s="9"/>
    </row>
    <row r="11" spans="1:37" x14ac:dyDescent="0.2">
      <c r="A11" t="s">
        <v>108</v>
      </c>
      <c r="B11">
        <v>50</v>
      </c>
      <c r="C11">
        <v>1</v>
      </c>
      <c r="D11">
        <v>180.62098</v>
      </c>
      <c r="E11">
        <v>7.3645699999999996</v>
      </c>
      <c r="F11">
        <v>247</v>
      </c>
      <c r="H11" t="s">
        <v>0</v>
      </c>
      <c r="I11">
        <v>25</v>
      </c>
      <c r="J11">
        <v>1</v>
      </c>
      <c r="L11">
        <f t="shared" ca="1" si="2"/>
        <v>28.65213</v>
      </c>
      <c r="M11">
        <f t="shared" ca="1" si="0"/>
        <v>28.65213</v>
      </c>
      <c r="N11">
        <f t="shared" ca="1" si="0"/>
        <v>28.65213</v>
      </c>
      <c r="O11">
        <f t="shared" ca="1" si="0"/>
        <v>28.65213</v>
      </c>
      <c r="P11">
        <f t="shared" ca="1" si="0"/>
        <v>28.65213</v>
      </c>
      <c r="Q11">
        <f t="shared" ca="1" si="0"/>
        <v>28.65213</v>
      </c>
      <c r="R11">
        <f t="shared" ca="1" si="0"/>
        <v>28.65213</v>
      </c>
      <c r="S11">
        <f t="shared" ca="1" si="0"/>
        <v>28.65213</v>
      </c>
      <c r="T11">
        <f t="shared" ca="1" si="0"/>
        <v>28.65213</v>
      </c>
      <c r="U11">
        <f t="shared" ca="1" si="0"/>
        <v>28.65213</v>
      </c>
      <c r="W11">
        <f ca="1">总!E11</f>
        <v>28.65213</v>
      </c>
      <c r="Y11">
        <f t="shared" ca="1" si="3"/>
        <v>0</v>
      </c>
      <c r="Z11">
        <f t="shared" ca="1" si="1"/>
        <v>0</v>
      </c>
      <c r="AA11">
        <f t="shared" ca="1" si="1"/>
        <v>0</v>
      </c>
      <c r="AB11">
        <f t="shared" ca="1" si="1"/>
        <v>0</v>
      </c>
      <c r="AC11">
        <f t="shared" ca="1" si="1"/>
        <v>0</v>
      </c>
      <c r="AD11">
        <f t="shared" ca="1" si="1"/>
        <v>0</v>
      </c>
      <c r="AE11">
        <f t="shared" ca="1" si="1"/>
        <v>0</v>
      </c>
      <c r="AF11">
        <f t="shared" ca="1" si="1"/>
        <v>0</v>
      </c>
      <c r="AG11">
        <f t="shared" ca="1" si="1"/>
        <v>0</v>
      </c>
      <c r="AH11">
        <f t="shared" ca="1" si="1"/>
        <v>0</v>
      </c>
      <c r="AJ11">
        <f t="shared" ca="1" si="4"/>
        <v>0</v>
      </c>
      <c r="AK11" s="9"/>
    </row>
    <row r="12" spans="1:37" x14ac:dyDescent="0.2">
      <c r="A12" t="s">
        <v>108</v>
      </c>
      <c r="B12">
        <v>50</v>
      </c>
      <c r="C12">
        <v>1</v>
      </c>
      <c r="D12">
        <v>181.93</v>
      </c>
      <c r="E12">
        <v>7.3864400000000003</v>
      </c>
      <c r="F12">
        <v>248</v>
      </c>
      <c r="H12" t="s">
        <v>0</v>
      </c>
      <c r="I12">
        <v>50</v>
      </c>
      <c r="J12">
        <v>1</v>
      </c>
      <c r="L12">
        <f t="shared" ca="1" si="2"/>
        <v>57.917070000000002</v>
      </c>
      <c r="M12">
        <f t="shared" ca="1" si="0"/>
        <v>57.917070000000002</v>
      </c>
      <c r="N12">
        <f t="shared" ca="1" si="0"/>
        <v>57.917070000000002</v>
      </c>
      <c r="O12">
        <f t="shared" ca="1" si="0"/>
        <v>57.917070000000002</v>
      </c>
      <c r="P12">
        <f t="shared" ca="1" si="0"/>
        <v>57.917070000000002</v>
      </c>
      <c r="Q12">
        <f t="shared" ca="1" si="0"/>
        <v>57.917070000000002</v>
      </c>
      <c r="R12">
        <f t="shared" ca="1" si="0"/>
        <v>57.917070000000002</v>
      </c>
      <c r="S12">
        <f t="shared" ca="1" si="0"/>
        <v>57.917070000000002</v>
      </c>
      <c r="T12">
        <f t="shared" ca="1" si="0"/>
        <v>57.917070000000002</v>
      </c>
      <c r="U12">
        <f t="shared" ca="1" si="0"/>
        <v>57.917070000000002</v>
      </c>
      <c r="W12">
        <f ca="1">总!E12</f>
        <v>57.917070000000002</v>
      </c>
      <c r="Y12">
        <f t="shared" ca="1" si="3"/>
        <v>0</v>
      </c>
      <c r="Z12">
        <f t="shared" ca="1" si="1"/>
        <v>0</v>
      </c>
      <c r="AA12">
        <f t="shared" ca="1" si="1"/>
        <v>0</v>
      </c>
      <c r="AB12">
        <f t="shared" ca="1" si="1"/>
        <v>0</v>
      </c>
      <c r="AC12">
        <f t="shared" ca="1" si="1"/>
        <v>0</v>
      </c>
      <c r="AD12">
        <f t="shared" ca="1" si="1"/>
        <v>0</v>
      </c>
      <c r="AE12">
        <f t="shared" ca="1" si="1"/>
        <v>0</v>
      </c>
      <c r="AF12">
        <f t="shared" ca="1" si="1"/>
        <v>0</v>
      </c>
      <c r="AG12">
        <f t="shared" ca="1" si="1"/>
        <v>0</v>
      </c>
      <c r="AH12">
        <f t="shared" ca="1" si="1"/>
        <v>0</v>
      </c>
      <c r="AJ12">
        <f t="shared" ca="1" si="4"/>
        <v>0</v>
      </c>
      <c r="AK12" s="9"/>
    </row>
    <row r="13" spans="1:37" x14ac:dyDescent="0.2">
      <c r="A13" t="s">
        <v>108</v>
      </c>
      <c r="B13">
        <v>50</v>
      </c>
      <c r="C13">
        <v>1</v>
      </c>
      <c r="D13">
        <v>181.24769000000001</v>
      </c>
      <c r="E13">
        <v>7.3737700000000004</v>
      </c>
      <c r="F13">
        <v>244</v>
      </c>
      <c r="H13" t="s">
        <v>0</v>
      </c>
      <c r="I13">
        <v>100</v>
      </c>
      <c r="J13">
        <v>1</v>
      </c>
      <c r="L13">
        <f t="shared" ca="1" si="2"/>
        <v>104.33359</v>
      </c>
      <c r="M13">
        <f t="shared" ca="1" si="2"/>
        <v>104.26358999999999</v>
      </c>
      <c r="N13">
        <f t="shared" ca="1" si="2"/>
        <v>104.18761000000001</v>
      </c>
      <c r="O13">
        <f t="shared" ca="1" si="2"/>
        <v>104.19428000000001</v>
      </c>
      <c r="P13">
        <f t="shared" ca="1" si="2"/>
        <v>104.29358999999999</v>
      </c>
      <c r="Q13">
        <f t="shared" ca="1" si="2"/>
        <v>104.20095000000001</v>
      </c>
      <c r="R13">
        <f t="shared" ca="1" si="2"/>
        <v>104.17428</v>
      </c>
      <c r="S13">
        <f t="shared" ca="1" si="2"/>
        <v>104.19761</v>
      </c>
      <c r="T13">
        <f t="shared" ca="1" si="2"/>
        <v>104.22595</v>
      </c>
      <c r="U13">
        <f t="shared" ca="1" si="2"/>
        <v>104.22095</v>
      </c>
      <c r="W13">
        <f ca="1">总!E13</f>
        <v>104.10428</v>
      </c>
      <c r="Y13">
        <f t="shared" ca="1" si="3"/>
        <v>2.2026952205999417E-3</v>
      </c>
      <c r="Z13">
        <f t="shared" ca="1" si="1"/>
        <v>1.5302925105479884E-3</v>
      </c>
      <c r="AA13">
        <f t="shared" ca="1" si="1"/>
        <v>8.0044739755179783E-4</v>
      </c>
      <c r="AB13">
        <f t="shared" ca="1" si="1"/>
        <v>8.6451777006673898E-4</v>
      </c>
      <c r="AC13">
        <f t="shared" ca="1" si="1"/>
        <v>1.8184651005702347E-3</v>
      </c>
      <c r="AD13">
        <f t="shared" ca="1" si="1"/>
        <v>9.2858814258168002E-4</v>
      </c>
      <c r="AE13">
        <f t="shared" ca="1" si="1"/>
        <v>6.7240271005181704E-4</v>
      </c>
      <c r="AF13">
        <f t="shared" ca="1" si="1"/>
        <v>8.9650492755912229E-4</v>
      </c>
      <c r="AG13">
        <f t="shared" ca="1" si="1"/>
        <v>1.1687319676001275E-3</v>
      </c>
      <c r="AH13">
        <f t="shared" ca="1" si="1"/>
        <v>1.1207032025964654E-3</v>
      </c>
      <c r="AJ13">
        <f t="shared" ca="1" si="4"/>
        <v>1.2003348949725913E-2</v>
      </c>
      <c r="AK13" s="9"/>
    </row>
    <row r="14" spans="1:37" x14ac:dyDescent="0.2">
      <c r="A14" t="s">
        <v>108</v>
      </c>
      <c r="B14">
        <v>50</v>
      </c>
      <c r="C14">
        <v>1</v>
      </c>
      <c r="D14">
        <v>179.94333</v>
      </c>
      <c r="E14">
        <v>7.3973599999999999</v>
      </c>
      <c r="F14">
        <v>248</v>
      </c>
      <c r="AK14" s="9"/>
    </row>
    <row r="15" spans="1:37" x14ac:dyDescent="0.2">
      <c r="A15" t="s">
        <v>108</v>
      </c>
      <c r="B15">
        <v>50</v>
      </c>
      <c r="C15">
        <v>1</v>
      </c>
      <c r="D15">
        <v>181.5967</v>
      </c>
      <c r="E15">
        <v>7.3655600000000003</v>
      </c>
      <c r="F15">
        <v>245</v>
      </c>
      <c r="AK15" s="9"/>
    </row>
    <row r="16" spans="1:37" x14ac:dyDescent="0.2">
      <c r="A16" t="s">
        <v>108</v>
      </c>
      <c r="B16">
        <v>50</v>
      </c>
      <c r="C16">
        <v>1</v>
      </c>
      <c r="D16">
        <v>181.40834000000001</v>
      </c>
      <c r="E16">
        <v>7.3823100000000004</v>
      </c>
      <c r="F16">
        <v>246</v>
      </c>
      <c r="AK16" s="9"/>
    </row>
    <row r="17" spans="1:37" x14ac:dyDescent="0.2">
      <c r="A17" t="s">
        <v>108</v>
      </c>
      <c r="B17">
        <v>50</v>
      </c>
      <c r="C17">
        <v>1</v>
      </c>
      <c r="D17">
        <v>182.34583000000001</v>
      </c>
      <c r="E17">
        <v>7.4022800000000002</v>
      </c>
      <c r="F17">
        <v>246</v>
      </c>
      <c r="AK17" s="9"/>
    </row>
    <row r="18" spans="1:37" x14ac:dyDescent="0.2">
      <c r="A18" t="s">
        <v>108</v>
      </c>
      <c r="B18">
        <v>50</v>
      </c>
      <c r="C18">
        <v>1</v>
      </c>
      <c r="D18">
        <v>182.37333000000001</v>
      </c>
      <c r="E18">
        <v>7.3525200000000002</v>
      </c>
      <c r="F18">
        <v>244</v>
      </c>
      <c r="AK18" s="9"/>
    </row>
    <row r="19" spans="1:37" x14ac:dyDescent="0.2">
      <c r="A19" t="s">
        <v>108</v>
      </c>
      <c r="B19">
        <v>50</v>
      </c>
      <c r="C19">
        <v>1</v>
      </c>
      <c r="D19">
        <v>181.62333000000001</v>
      </c>
      <c r="E19">
        <v>7.3749099999999999</v>
      </c>
      <c r="F19">
        <v>245</v>
      </c>
      <c r="AK19" s="9"/>
    </row>
    <row r="20" spans="1:37" x14ac:dyDescent="0.2">
      <c r="A20" t="s">
        <v>108</v>
      </c>
      <c r="B20">
        <v>50</v>
      </c>
      <c r="C20">
        <v>1</v>
      </c>
      <c r="D20">
        <v>181.40834000000001</v>
      </c>
      <c r="E20">
        <v>7.3498900000000003</v>
      </c>
      <c r="F20">
        <v>245</v>
      </c>
      <c r="AK20" s="9"/>
    </row>
    <row r="21" spans="1:37" x14ac:dyDescent="0.2">
      <c r="A21" t="s">
        <v>108</v>
      </c>
      <c r="B21">
        <v>100</v>
      </c>
      <c r="C21">
        <v>1</v>
      </c>
      <c r="D21">
        <v>245.73504</v>
      </c>
      <c r="E21">
        <v>21.262350000000001</v>
      </c>
      <c r="F21">
        <v>175</v>
      </c>
      <c r="AK21" s="9"/>
    </row>
    <row r="22" spans="1:37" x14ac:dyDescent="0.2">
      <c r="A22" t="s">
        <v>108</v>
      </c>
      <c r="B22">
        <v>100</v>
      </c>
      <c r="C22">
        <v>1</v>
      </c>
      <c r="D22">
        <v>244.65386000000001</v>
      </c>
      <c r="E22">
        <v>21.289560000000002</v>
      </c>
      <c r="F22">
        <v>175</v>
      </c>
      <c r="AK22" s="9"/>
    </row>
    <row r="23" spans="1:37" x14ac:dyDescent="0.2">
      <c r="A23" t="s">
        <v>108</v>
      </c>
      <c r="B23">
        <v>100</v>
      </c>
      <c r="C23">
        <v>1</v>
      </c>
      <c r="D23">
        <v>245.46666999999999</v>
      </c>
      <c r="E23">
        <v>21.19022</v>
      </c>
      <c r="F23">
        <v>175</v>
      </c>
      <c r="AK23" s="9"/>
    </row>
    <row r="24" spans="1:37" x14ac:dyDescent="0.2">
      <c r="A24" t="s">
        <v>108</v>
      </c>
      <c r="B24">
        <v>100</v>
      </c>
      <c r="C24">
        <v>1</v>
      </c>
      <c r="D24">
        <v>244.83667</v>
      </c>
      <c r="E24">
        <v>21.247070000000001</v>
      </c>
      <c r="F24">
        <v>175</v>
      </c>
      <c r="AK24" s="9"/>
    </row>
    <row r="25" spans="1:37" x14ac:dyDescent="0.2">
      <c r="A25" t="s">
        <v>108</v>
      </c>
      <c r="B25">
        <v>100</v>
      </c>
      <c r="C25">
        <v>1</v>
      </c>
      <c r="D25">
        <v>244.53333000000001</v>
      </c>
      <c r="E25">
        <v>21.206579999999999</v>
      </c>
      <c r="F25">
        <v>173</v>
      </c>
      <c r="AK25" s="9"/>
    </row>
    <row r="26" spans="1:37" x14ac:dyDescent="0.2">
      <c r="A26" t="s">
        <v>108</v>
      </c>
      <c r="B26">
        <v>100</v>
      </c>
      <c r="C26">
        <v>1</v>
      </c>
      <c r="D26">
        <v>244.53380000000001</v>
      </c>
      <c r="E26">
        <v>21.341229999999999</v>
      </c>
      <c r="F26">
        <v>175</v>
      </c>
      <c r="AK26" s="9"/>
    </row>
    <row r="27" spans="1:37" x14ac:dyDescent="0.2">
      <c r="A27" t="s">
        <v>108</v>
      </c>
      <c r="B27">
        <v>100</v>
      </c>
      <c r="C27">
        <v>1</v>
      </c>
      <c r="D27">
        <v>244.06324000000001</v>
      </c>
      <c r="E27">
        <v>21.2623</v>
      </c>
      <c r="F27">
        <v>174</v>
      </c>
      <c r="AK27" s="9"/>
    </row>
    <row r="28" spans="1:37" x14ac:dyDescent="0.2">
      <c r="A28" t="s">
        <v>108</v>
      </c>
      <c r="B28">
        <v>100</v>
      </c>
      <c r="C28">
        <v>1</v>
      </c>
      <c r="D28">
        <v>244.63446999999999</v>
      </c>
      <c r="E28">
        <v>21.252020000000002</v>
      </c>
      <c r="F28">
        <v>173</v>
      </c>
      <c r="AK28" s="9"/>
    </row>
    <row r="29" spans="1:37" x14ac:dyDescent="0.2">
      <c r="A29" t="s">
        <v>108</v>
      </c>
      <c r="B29">
        <v>100</v>
      </c>
      <c r="C29">
        <v>1</v>
      </c>
      <c r="D29">
        <v>244.92007000000001</v>
      </c>
      <c r="E29">
        <v>21.299600000000002</v>
      </c>
      <c r="F29">
        <v>177</v>
      </c>
    </row>
    <row r="30" spans="1:37" x14ac:dyDescent="0.2">
      <c r="A30" t="s">
        <v>108</v>
      </c>
      <c r="B30">
        <v>100</v>
      </c>
      <c r="C30">
        <v>1</v>
      </c>
      <c r="D30">
        <v>243.5128</v>
      </c>
      <c r="E30">
        <v>21.205380000000002</v>
      </c>
      <c r="F30">
        <v>173</v>
      </c>
    </row>
    <row r="31" spans="1:37" x14ac:dyDescent="0.2">
      <c r="A31" t="s">
        <v>36</v>
      </c>
      <c r="B31">
        <v>24</v>
      </c>
      <c r="C31">
        <v>1</v>
      </c>
      <c r="D31">
        <v>2320.9075499999999</v>
      </c>
      <c r="E31">
        <v>2.0288900000000001</v>
      </c>
      <c r="F31">
        <v>352</v>
      </c>
    </row>
    <row r="32" spans="1:37" x14ac:dyDescent="0.2">
      <c r="A32" t="s">
        <v>36</v>
      </c>
      <c r="B32">
        <v>24</v>
      </c>
      <c r="C32">
        <v>1</v>
      </c>
      <c r="D32">
        <v>2320.9075499999999</v>
      </c>
      <c r="E32">
        <v>2.0331299999999999</v>
      </c>
      <c r="F32">
        <v>352</v>
      </c>
    </row>
    <row r="33" spans="1:6" x14ac:dyDescent="0.2">
      <c r="A33" t="s">
        <v>36</v>
      </c>
      <c r="B33">
        <v>24</v>
      </c>
      <c r="C33">
        <v>1</v>
      </c>
      <c r="D33">
        <v>2320.9075499999999</v>
      </c>
      <c r="E33">
        <v>2.0304000000000002</v>
      </c>
      <c r="F33">
        <v>344</v>
      </c>
    </row>
    <row r="34" spans="1:6" x14ac:dyDescent="0.2">
      <c r="A34" t="s">
        <v>36</v>
      </c>
      <c r="B34">
        <v>24</v>
      </c>
      <c r="C34">
        <v>1</v>
      </c>
      <c r="D34">
        <v>2320.9075499999999</v>
      </c>
      <c r="E34">
        <v>2.0414099999999999</v>
      </c>
      <c r="F34">
        <v>340</v>
      </c>
    </row>
    <row r="35" spans="1:6" x14ac:dyDescent="0.2">
      <c r="A35" t="s">
        <v>36</v>
      </c>
      <c r="B35">
        <v>24</v>
      </c>
      <c r="C35">
        <v>1</v>
      </c>
      <c r="D35">
        <v>2320.9075499999999</v>
      </c>
      <c r="E35">
        <v>2.0339499999999999</v>
      </c>
      <c r="F35">
        <v>344</v>
      </c>
    </row>
    <row r="36" spans="1:6" x14ac:dyDescent="0.2">
      <c r="A36" t="s">
        <v>36</v>
      </c>
      <c r="B36">
        <v>24</v>
      </c>
      <c r="C36">
        <v>1</v>
      </c>
      <c r="D36">
        <v>2330.3946900000001</v>
      </c>
      <c r="E36">
        <v>2.0312600000000001</v>
      </c>
      <c r="F36">
        <v>342</v>
      </c>
    </row>
    <row r="37" spans="1:6" x14ac:dyDescent="0.2">
      <c r="A37" t="s">
        <v>36</v>
      </c>
      <c r="B37">
        <v>24</v>
      </c>
      <c r="C37">
        <v>1</v>
      </c>
      <c r="D37">
        <v>2320.9075499999999</v>
      </c>
      <c r="E37">
        <v>2.0424699999999998</v>
      </c>
      <c r="F37">
        <v>346</v>
      </c>
    </row>
    <row r="38" spans="1:6" x14ac:dyDescent="0.2">
      <c r="A38" t="s">
        <v>36</v>
      </c>
      <c r="B38">
        <v>24</v>
      </c>
      <c r="C38">
        <v>1</v>
      </c>
      <c r="D38">
        <v>2320.9075499999999</v>
      </c>
      <c r="E38">
        <v>2.0394000000000001</v>
      </c>
      <c r="F38">
        <v>343</v>
      </c>
    </row>
    <row r="39" spans="1:6" x14ac:dyDescent="0.2">
      <c r="A39" t="s">
        <v>36</v>
      </c>
      <c r="B39">
        <v>24</v>
      </c>
      <c r="C39">
        <v>1</v>
      </c>
      <c r="D39">
        <v>2320.9075499999999</v>
      </c>
      <c r="E39">
        <v>2.0287600000000001</v>
      </c>
      <c r="F39">
        <v>343</v>
      </c>
    </row>
    <row r="40" spans="1:6" x14ac:dyDescent="0.2">
      <c r="A40" t="s">
        <v>36</v>
      </c>
      <c r="B40">
        <v>24</v>
      </c>
      <c r="C40">
        <v>1</v>
      </c>
      <c r="D40">
        <v>2320.9075499999999</v>
      </c>
      <c r="E40">
        <v>2.0415100000000002</v>
      </c>
      <c r="F40">
        <v>349</v>
      </c>
    </row>
    <row r="41" spans="1:6" x14ac:dyDescent="0.2">
      <c r="A41" t="s">
        <v>36</v>
      </c>
      <c r="B41">
        <v>47</v>
      </c>
      <c r="C41">
        <v>1</v>
      </c>
      <c r="D41">
        <v>4321.0236500000001</v>
      </c>
      <c r="E41">
        <v>7.2888500000000001</v>
      </c>
      <c r="F41">
        <v>320</v>
      </c>
    </row>
    <row r="42" spans="1:6" x14ac:dyDescent="0.2">
      <c r="A42" t="s">
        <v>36</v>
      </c>
      <c r="B42">
        <v>47</v>
      </c>
      <c r="C42">
        <v>1</v>
      </c>
      <c r="D42">
        <v>4321.0236500000001</v>
      </c>
      <c r="E42">
        <v>7.3026900000000001</v>
      </c>
      <c r="F42">
        <v>334</v>
      </c>
    </row>
    <row r="43" spans="1:6" x14ac:dyDescent="0.2">
      <c r="A43" t="s">
        <v>36</v>
      </c>
      <c r="B43">
        <v>47</v>
      </c>
      <c r="C43">
        <v>1</v>
      </c>
      <c r="D43">
        <v>4321.0236500000001</v>
      </c>
      <c r="E43">
        <v>7.2726800000000003</v>
      </c>
      <c r="F43">
        <v>316</v>
      </c>
    </row>
    <row r="44" spans="1:6" x14ac:dyDescent="0.2">
      <c r="A44" t="s">
        <v>36</v>
      </c>
      <c r="B44">
        <v>47</v>
      </c>
      <c r="C44">
        <v>1</v>
      </c>
      <c r="D44">
        <v>4329.4256800000003</v>
      </c>
      <c r="E44">
        <v>7.3147200000000003</v>
      </c>
      <c r="F44">
        <v>326</v>
      </c>
    </row>
    <row r="45" spans="1:6" x14ac:dyDescent="0.2">
      <c r="A45" t="s">
        <v>36</v>
      </c>
      <c r="B45">
        <v>47</v>
      </c>
      <c r="C45">
        <v>1</v>
      </c>
      <c r="D45">
        <v>4321.0236500000001</v>
      </c>
      <c r="E45">
        <v>7.2995999999999999</v>
      </c>
      <c r="F45">
        <v>336</v>
      </c>
    </row>
    <row r="46" spans="1:6" x14ac:dyDescent="0.2">
      <c r="A46" t="s">
        <v>36</v>
      </c>
      <c r="B46">
        <v>47</v>
      </c>
      <c r="C46">
        <v>1</v>
      </c>
      <c r="D46">
        <v>4321.0236500000001</v>
      </c>
      <c r="E46">
        <v>7.3112000000000004</v>
      </c>
      <c r="F46">
        <v>318</v>
      </c>
    </row>
    <row r="47" spans="1:6" x14ac:dyDescent="0.2">
      <c r="A47" t="s">
        <v>36</v>
      </c>
      <c r="B47">
        <v>47</v>
      </c>
      <c r="C47">
        <v>1</v>
      </c>
      <c r="D47">
        <v>4321.0236500000001</v>
      </c>
      <c r="E47">
        <v>7.3248800000000003</v>
      </c>
      <c r="F47">
        <v>321</v>
      </c>
    </row>
    <row r="48" spans="1:6" x14ac:dyDescent="0.2">
      <c r="A48" t="s">
        <v>36</v>
      </c>
      <c r="B48">
        <v>47</v>
      </c>
      <c r="C48">
        <v>1</v>
      </c>
      <c r="D48">
        <v>4321.0236500000001</v>
      </c>
      <c r="E48">
        <v>7.2757800000000001</v>
      </c>
      <c r="F48">
        <v>324</v>
      </c>
    </row>
    <row r="49" spans="1:6" x14ac:dyDescent="0.2">
      <c r="A49" t="s">
        <v>36</v>
      </c>
      <c r="B49">
        <v>47</v>
      </c>
      <c r="C49">
        <v>1</v>
      </c>
      <c r="D49">
        <v>4321.0236500000001</v>
      </c>
      <c r="E49">
        <v>7.2753199999999998</v>
      </c>
      <c r="F49">
        <v>318</v>
      </c>
    </row>
    <row r="50" spans="1:6" x14ac:dyDescent="0.2">
      <c r="A50" t="s">
        <v>36</v>
      </c>
      <c r="B50">
        <v>47</v>
      </c>
      <c r="C50">
        <v>1</v>
      </c>
      <c r="D50">
        <v>4321.0236500000001</v>
      </c>
      <c r="E50">
        <v>7.3197700000000001</v>
      </c>
      <c r="F50">
        <v>335</v>
      </c>
    </row>
    <row r="51" spans="1:6" x14ac:dyDescent="0.2">
      <c r="A51" t="s">
        <v>36</v>
      </c>
      <c r="B51">
        <v>100</v>
      </c>
      <c r="C51">
        <v>1</v>
      </c>
      <c r="D51">
        <v>35669.694770000002</v>
      </c>
      <c r="E51">
        <v>34.023690000000002</v>
      </c>
      <c r="F51">
        <v>315</v>
      </c>
    </row>
    <row r="52" spans="1:6" x14ac:dyDescent="0.2">
      <c r="A52" t="s">
        <v>36</v>
      </c>
      <c r="B52">
        <v>100</v>
      </c>
      <c r="C52">
        <v>1</v>
      </c>
      <c r="D52">
        <v>35669.694770000002</v>
      </c>
      <c r="E52">
        <v>33.920479999999998</v>
      </c>
      <c r="F52">
        <v>313</v>
      </c>
    </row>
    <row r="53" spans="1:6" x14ac:dyDescent="0.2">
      <c r="A53" t="s">
        <v>36</v>
      </c>
      <c r="B53">
        <v>100</v>
      </c>
      <c r="C53">
        <v>1</v>
      </c>
      <c r="D53">
        <v>35669.694770000002</v>
      </c>
      <c r="E53">
        <v>33.900289999999998</v>
      </c>
      <c r="F53">
        <v>312</v>
      </c>
    </row>
    <row r="54" spans="1:6" x14ac:dyDescent="0.2">
      <c r="A54" t="s">
        <v>36</v>
      </c>
      <c r="B54">
        <v>100</v>
      </c>
      <c r="C54">
        <v>1</v>
      </c>
      <c r="D54">
        <v>35669.694770000002</v>
      </c>
      <c r="E54">
        <v>33.986780000000003</v>
      </c>
      <c r="F54">
        <v>312</v>
      </c>
    </row>
    <row r="55" spans="1:6" x14ac:dyDescent="0.2">
      <c r="A55" t="s">
        <v>36</v>
      </c>
      <c r="B55">
        <v>100</v>
      </c>
      <c r="C55">
        <v>1</v>
      </c>
      <c r="D55">
        <v>35669.694770000002</v>
      </c>
      <c r="E55">
        <v>34.026389999999999</v>
      </c>
      <c r="F55">
        <v>317</v>
      </c>
    </row>
    <row r="56" spans="1:6" x14ac:dyDescent="0.2">
      <c r="A56" t="s">
        <v>36</v>
      </c>
      <c r="B56">
        <v>100</v>
      </c>
      <c r="C56">
        <v>1</v>
      </c>
      <c r="D56">
        <v>35669.694770000002</v>
      </c>
      <c r="E56">
        <v>34.019620000000003</v>
      </c>
      <c r="F56">
        <v>318</v>
      </c>
    </row>
    <row r="57" spans="1:6" x14ac:dyDescent="0.2">
      <c r="A57" t="s">
        <v>36</v>
      </c>
      <c r="B57">
        <v>100</v>
      </c>
      <c r="C57">
        <v>1</v>
      </c>
      <c r="D57">
        <v>35669.694770000002</v>
      </c>
      <c r="E57">
        <v>33.993470000000002</v>
      </c>
      <c r="F57">
        <v>314</v>
      </c>
    </row>
    <row r="58" spans="1:6" x14ac:dyDescent="0.2">
      <c r="A58" t="s">
        <v>36</v>
      </c>
      <c r="B58">
        <v>100</v>
      </c>
      <c r="C58">
        <v>1</v>
      </c>
      <c r="D58">
        <v>35669.694770000002</v>
      </c>
      <c r="E58">
        <v>34.01614</v>
      </c>
      <c r="F58">
        <v>308</v>
      </c>
    </row>
    <row r="59" spans="1:6" x14ac:dyDescent="0.2">
      <c r="A59" t="s">
        <v>36</v>
      </c>
      <c r="B59">
        <v>100</v>
      </c>
      <c r="C59">
        <v>1</v>
      </c>
      <c r="D59">
        <v>35669.694770000002</v>
      </c>
      <c r="E59">
        <v>34.014449999999997</v>
      </c>
      <c r="F59">
        <v>312</v>
      </c>
    </row>
    <row r="60" spans="1:6" x14ac:dyDescent="0.2">
      <c r="A60" t="s">
        <v>36</v>
      </c>
      <c r="B60">
        <v>100</v>
      </c>
      <c r="C60">
        <v>1</v>
      </c>
      <c r="D60">
        <v>35669.694770000002</v>
      </c>
      <c r="E60">
        <v>34.022170000000003</v>
      </c>
      <c r="F60">
        <v>310</v>
      </c>
    </row>
    <row r="61" spans="1:6" x14ac:dyDescent="0.2">
      <c r="A61" t="s">
        <v>1</v>
      </c>
      <c r="B61">
        <v>30</v>
      </c>
      <c r="C61">
        <v>1</v>
      </c>
      <c r="D61">
        <v>660.62148999999999</v>
      </c>
      <c r="E61">
        <v>2.9195099999999998</v>
      </c>
      <c r="F61">
        <v>315</v>
      </c>
    </row>
    <row r="62" spans="1:6" x14ac:dyDescent="0.2">
      <c r="A62" t="s">
        <v>1</v>
      </c>
      <c r="B62">
        <v>30</v>
      </c>
      <c r="C62">
        <v>1</v>
      </c>
      <c r="D62">
        <v>664.53556000000003</v>
      </c>
      <c r="E62">
        <v>2.9174799999999999</v>
      </c>
      <c r="F62">
        <v>320</v>
      </c>
    </row>
    <row r="63" spans="1:6" x14ac:dyDescent="0.2">
      <c r="A63" t="s">
        <v>1</v>
      </c>
      <c r="B63">
        <v>30</v>
      </c>
      <c r="C63">
        <v>1</v>
      </c>
      <c r="D63">
        <v>664.53556000000003</v>
      </c>
      <c r="E63">
        <v>2.9018199999999998</v>
      </c>
      <c r="F63">
        <v>317</v>
      </c>
    </row>
    <row r="64" spans="1:6" x14ac:dyDescent="0.2">
      <c r="A64" t="s">
        <v>1</v>
      </c>
      <c r="B64">
        <v>30</v>
      </c>
      <c r="C64">
        <v>1</v>
      </c>
      <c r="D64">
        <v>660.62148999999999</v>
      </c>
      <c r="E64">
        <v>2.9160900000000001</v>
      </c>
      <c r="F64">
        <v>314</v>
      </c>
    </row>
    <row r="65" spans="1:6" x14ac:dyDescent="0.2">
      <c r="A65" t="s">
        <v>1</v>
      </c>
      <c r="B65">
        <v>30</v>
      </c>
      <c r="C65">
        <v>1</v>
      </c>
      <c r="D65">
        <v>660.62148999999999</v>
      </c>
      <c r="E65">
        <v>2.9036599999999999</v>
      </c>
      <c r="F65">
        <v>313</v>
      </c>
    </row>
    <row r="66" spans="1:6" x14ac:dyDescent="0.2">
      <c r="A66" t="s">
        <v>1</v>
      </c>
      <c r="B66">
        <v>30</v>
      </c>
      <c r="C66">
        <v>1</v>
      </c>
      <c r="D66">
        <v>660.62148999999999</v>
      </c>
      <c r="E66">
        <v>2.9073199999999999</v>
      </c>
      <c r="F66">
        <v>311</v>
      </c>
    </row>
    <row r="67" spans="1:6" x14ac:dyDescent="0.2">
      <c r="A67" t="s">
        <v>1</v>
      </c>
      <c r="B67">
        <v>30</v>
      </c>
      <c r="C67">
        <v>1</v>
      </c>
      <c r="D67">
        <v>660.62148999999999</v>
      </c>
      <c r="E67">
        <v>2.9060899999999998</v>
      </c>
      <c r="F67">
        <v>314</v>
      </c>
    </row>
    <row r="68" spans="1:6" x14ac:dyDescent="0.2">
      <c r="A68" t="s">
        <v>1</v>
      </c>
      <c r="B68">
        <v>30</v>
      </c>
      <c r="C68">
        <v>1</v>
      </c>
      <c r="D68">
        <v>660.62148999999999</v>
      </c>
      <c r="E68">
        <v>2.9237099999999998</v>
      </c>
      <c r="F68">
        <v>307</v>
      </c>
    </row>
    <row r="69" spans="1:6" x14ac:dyDescent="0.2">
      <c r="A69" t="s">
        <v>1</v>
      </c>
      <c r="B69">
        <v>30</v>
      </c>
      <c r="C69">
        <v>1</v>
      </c>
      <c r="D69">
        <v>660.62148999999999</v>
      </c>
      <c r="E69">
        <v>2.9029799999999999</v>
      </c>
      <c r="F69">
        <v>313</v>
      </c>
    </row>
    <row r="70" spans="1:6" x14ac:dyDescent="0.2">
      <c r="A70" t="s">
        <v>1</v>
      </c>
      <c r="B70">
        <v>30</v>
      </c>
      <c r="C70">
        <v>1</v>
      </c>
      <c r="D70">
        <v>660.62148999999999</v>
      </c>
      <c r="E70">
        <v>2.9140700000000002</v>
      </c>
      <c r="F70">
        <v>312</v>
      </c>
    </row>
    <row r="71" spans="1:6" x14ac:dyDescent="0.2">
      <c r="A71" t="s">
        <v>1</v>
      </c>
      <c r="B71">
        <v>50</v>
      </c>
      <c r="C71">
        <v>1</v>
      </c>
      <c r="D71">
        <v>1027.0157400000001</v>
      </c>
      <c r="E71">
        <v>6.4032499999999999</v>
      </c>
      <c r="F71">
        <v>254</v>
      </c>
    </row>
    <row r="72" spans="1:6" x14ac:dyDescent="0.2">
      <c r="A72" t="s">
        <v>1</v>
      </c>
      <c r="B72">
        <v>50</v>
      </c>
      <c r="C72">
        <v>1</v>
      </c>
      <c r="D72">
        <v>1027.0157400000001</v>
      </c>
      <c r="E72">
        <v>6.37019</v>
      </c>
      <c r="F72">
        <v>260</v>
      </c>
    </row>
    <row r="73" spans="1:6" x14ac:dyDescent="0.2">
      <c r="A73" t="s">
        <v>1</v>
      </c>
      <c r="B73">
        <v>50</v>
      </c>
      <c r="C73">
        <v>1</v>
      </c>
      <c r="D73">
        <v>1026.02631</v>
      </c>
      <c r="E73">
        <v>6.38096</v>
      </c>
      <c r="F73">
        <v>255</v>
      </c>
    </row>
    <row r="74" spans="1:6" x14ac:dyDescent="0.2">
      <c r="A74" t="s">
        <v>1</v>
      </c>
      <c r="B74">
        <v>50</v>
      </c>
      <c r="C74">
        <v>1</v>
      </c>
      <c r="D74">
        <v>1027.0157400000001</v>
      </c>
      <c r="E74">
        <v>6.3572300000000004</v>
      </c>
      <c r="F74">
        <v>252</v>
      </c>
    </row>
    <row r="75" spans="1:6" x14ac:dyDescent="0.2">
      <c r="A75" t="s">
        <v>1</v>
      </c>
      <c r="B75">
        <v>50</v>
      </c>
      <c r="C75">
        <v>1</v>
      </c>
      <c r="D75">
        <v>1027.0157400000001</v>
      </c>
      <c r="E75">
        <v>6.3701100000000004</v>
      </c>
      <c r="F75">
        <v>253</v>
      </c>
    </row>
    <row r="76" spans="1:6" x14ac:dyDescent="0.2">
      <c r="A76" t="s">
        <v>1</v>
      </c>
      <c r="B76">
        <v>50</v>
      </c>
      <c r="C76">
        <v>1</v>
      </c>
      <c r="D76">
        <v>1027.0157400000001</v>
      </c>
      <c r="E76">
        <v>6.3498299999999999</v>
      </c>
      <c r="F76">
        <v>256</v>
      </c>
    </row>
    <row r="77" spans="1:6" x14ac:dyDescent="0.2">
      <c r="A77" t="s">
        <v>1</v>
      </c>
      <c r="B77">
        <v>50</v>
      </c>
      <c r="C77">
        <v>1</v>
      </c>
      <c r="D77">
        <v>1027.0157400000001</v>
      </c>
      <c r="E77">
        <v>6.4054099999999998</v>
      </c>
      <c r="F77">
        <v>254</v>
      </c>
    </row>
    <row r="78" spans="1:6" x14ac:dyDescent="0.2">
      <c r="A78" t="s">
        <v>1</v>
      </c>
      <c r="B78">
        <v>50</v>
      </c>
      <c r="C78">
        <v>1</v>
      </c>
      <c r="D78">
        <v>1027.0157400000001</v>
      </c>
      <c r="E78">
        <v>6.4036200000000001</v>
      </c>
      <c r="F78">
        <v>254</v>
      </c>
    </row>
    <row r="79" spans="1:6" x14ac:dyDescent="0.2">
      <c r="A79" t="s">
        <v>1</v>
      </c>
      <c r="B79">
        <v>50</v>
      </c>
      <c r="C79">
        <v>1</v>
      </c>
      <c r="D79">
        <v>1027.0157400000001</v>
      </c>
      <c r="E79">
        <v>6.4018800000000002</v>
      </c>
      <c r="F79">
        <v>254</v>
      </c>
    </row>
    <row r="80" spans="1:6" x14ac:dyDescent="0.2">
      <c r="A80" t="s">
        <v>1</v>
      </c>
      <c r="B80">
        <v>50</v>
      </c>
      <c r="C80">
        <v>1</v>
      </c>
      <c r="D80">
        <v>1027.0157400000001</v>
      </c>
      <c r="E80">
        <v>6.4020299999999999</v>
      </c>
      <c r="F80">
        <v>253</v>
      </c>
    </row>
    <row r="81" spans="1:6" x14ac:dyDescent="0.2">
      <c r="A81" t="s">
        <v>1</v>
      </c>
      <c r="B81">
        <v>100</v>
      </c>
      <c r="C81">
        <v>1</v>
      </c>
      <c r="D81">
        <v>1764.2365400000001</v>
      </c>
      <c r="E81">
        <v>20.414850000000001</v>
      </c>
      <c r="F81">
        <v>244</v>
      </c>
    </row>
    <row r="82" spans="1:6" x14ac:dyDescent="0.2">
      <c r="A82" t="s">
        <v>1</v>
      </c>
      <c r="B82">
        <v>100</v>
      </c>
      <c r="C82">
        <v>1</v>
      </c>
      <c r="D82">
        <v>1769.9424899999999</v>
      </c>
      <c r="E82">
        <v>20.404769999999999</v>
      </c>
      <c r="F82">
        <v>241</v>
      </c>
    </row>
    <row r="83" spans="1:6" x14ac:dyDescent="0.2">
      <c r="A83" t="s">
        <v>1</v>
      </c>
      <c r="B83">
        <v>100</v>
      </c>
      <c r="C83">
        <v>1</v>
      </c>
      <c r="D83">
        <v>1774.48</v>
      </c>
      <c r="E83">
        <v>20.436489999999999</v>
      </c>
      <c r="F83">
        <v>235</v>
      </c>
    </row>
    <row r="84" spans="1:6" x14ac:dyDescent="0.2">
      <c r="A84" t="s">
        <v>1</v>
      </c>
      <c r="B84">
        <v>100</v>
      </c>
      <c r="C84">
        <v>1</v>
      </c>
      <c r="D84">
        <v>1765.7463700000001</v>
      </c>
      <c r="E84">
        <v>20.347390000000001</v>
      </c>
      <c r="F84">
        <v>242</v>
      </c>
    </row>
    <row r="85" spans="1:6" x14ac:dyDescent="0.2">
      <c r="A85" t="s">
        <v>1</v>
      </c>
      <c r="B85">
        <v>100</v>
      </c>
      <c r="C85">
        <v>1</v>
      </c>
      <c r="D85">
        <v>1772.75389</v>
      </c>
      <c r="E85">
        <v>20.405609999999999</v>
      </c>
      <c r="F85">
        <v>230</v>
      </c>
    </row>
    <row r="86" spans="1:6" x14ac:dyDescent="0.2">
      <c r="A86" t="s">
        <v>1</v>
      </c>
      <c r="B86">
        <v>100</v>
      </c>
      <c r="C86">
        <v>1</v>
      </c>
      <c r="D86">
        <v>1759.825</v>
      </c>
      <c r="E86">
        <v>20.436199999999999</v>
      </c>
      <c r="F86">
        <v>238</v>
      </c>
    </row>
    <row r="87" spans="1:6" x14ac:dyDescent="0.2">
      <c r="A87" t="s">
        <v>1</v>
      </c>
      <c r="B87">
        <v>100</v>
      </c>
      <c r="C87">
        <v>1</v>
      </c>
      <c r="D87">
        <v>1764.5038</v>
      </c>
      <c r="E87">
        <v>20.442309999999999</v>
      </c>
      <c r="F87">
        <v>234</v>
      </c>
    </row>
    <row r="88" spans="1:6" x14ac:dyDescent="0.2">
      <c r="A88" t="s">
        <v>1</v>
      </c>
      <c r="B88">
        <v>100</v>
      </c>
      <c r="C88">
        <v>1</v>
      </c>
      <c r="D88">
        <v>1774.48</v>
      </c>
      <c r="E88">
        <v>20.466100000000001</v>
      </c>
      <c r="F88">
        <v>236</v>
      </c>
    </row>
    <row r="89" spans="1:6" x14ac:dyDescent="0.2">
      <c r="A89" t="s">
        <v>1</v>
      </c>
      <c r="B89">
        <v>100</v>
      </c>
      <c r="C89">
        <v>1</v>
      </c>
      <c r="D89">
        <v>1763.2687100000001</v>
      </c>
      <c r="E89">
        <v>20.36074</v>
      </c>
      <c r="F89">
        <v>242</v>
      </c>
    </row>
    <row r="90" spans="1:6" x14ac:dyDescent="0.2">
      <c r="A90" t="s">
        <v>1</v>
      </c>
      <c r="B90">
        <v>100</v>
      </c>
      <c r="C90">
        <v>1</v>
      </c>
      <c r="D90">
        <v>1765.59</v>
      </c>
      <c r="E90">
        <v>20.407710000000002</v>
      </c>
      <c r="F90">
        <v>237</v>
      </c>
    </row>
    <row r="91" spans="1:6" x14ac:dyDescent="0.2">
      <c r="A91" t="s">
        <v>0</v>
      </c>
      <c r="B91">
        <v>25</v>
      </c>
      <c r="C91">
        <v>1</v>
      </c>
      <c r="D91">
        <v>28.65213</v>
      </c>
      <c r="E91">
        <v>2.1478199999999998</v>
      </c>
      <c r="F91">
        <v>300</v>
      </c>
    </row>
    <row r="92" spans="1:6" x14ac:dyDescent="0.2">
      <c r="A92" t="s">
        <v>0</v>
      </c>
      <c r="B92">
        <v>25</v>
      </c>
      <c r="C92">
        <v>1</v>
      </c>
      <c r="D92">
        <v>28.65213</v>
      </c>
      <c r="E92">
        <v>2.1443400000000001</v>
      </c>
      <c r="F92">
        <v>313</v>
      </c>
    </row>
    <row r="93" spans="1:6" x14ac:dyDescent="0.2">
      <c r="A93" t="s">
        <v>0</v>
      </c>
      <c r="B93">
        <v>25</v>
      </c>
      <c r="C93">
        <v>1</v>
      </c>
      <c r="D93">
        <v>28.65213</v>
      </c>
      <c r="E93">
        <v>2.1628500000000002</v>
      </c>
      <c r="F93">
        <v>314</v>
      </c>
    </row>
    <row r="94" spans="1:6" x14ac:dyDescent="0.2">
      <c r="A94" t="s">
        <v>0</v>
      </c>
      <c r="B94">
        <v>25</v>
      </c>
      <c r="C94">
        <v>1</v>
      </c>
      <c r="D94">
        <v>28.65213</v>
      </c>
      <c r="E94">
        <v>2.14439</v>
      </c>
      <c r="F94">
        <v>313</v>
      </c>
    </row>
    <row r="95" spans="1:6" x14ac:dyDescent="0.2">
      <c r="A95" t="s">
        <v>0</v>
      </c>
      <c r="B95">
        <v>25</v>
      </c>
      <c r="C95">
        <v>1</v>
      </c>
      <c r="D95">
        <v>28.65213</v>
      </c>
      <c r="E95">
        <v>2.1436799999999998</v>
      </c>
      <c r="F95">
        <v>313</v>
      </c>
    </row>
    <row r="96" spans="1:6" x14ac:dyDescent="0.2">
      <c r="A96" t="s">
        <v>0</v>
      </c>
      <c r="B96">
        <v>25</v>
      </c>
      <c r="C96">
        <v>1</v>
      </c>
      <c r="D96">
        <v>28.65213</v>
      </c>
      <c r="E96">
        <v>2.1463100000000002</v>
      </c>
      <c r="F96">
        <v>312</v>
      </c>
    </row>
    <row r="97" spans="1:6" x14ac:dyDescent="0.2">
      <c r="A97" t="s">
        <v>0</v>
      </c>
      <c r="B97">
        <v>25</v>
      </c>
      <c r="C97">
        <v>1</v>
      </c>
      <c r="D97">
        <v>28.65213</v>
      </c>
      <c r="E97">
        <v>2.1507700000000001</v>
      </c>
      <c r="F97">
        <v>312</v>
      </c>
    </row>
    <row r="98" spans="1:6" x14ac:dyDescent="0.2">
      <c r="A98" t="s">
        <v>0</v>
      </c>
      <c r="B98">
        <v>25</v>
      </c>
      <c r="C98">
        <v>1</v>
      </c>
      <c r="D98">
        <v>28.65213</v>
      </c>
      <c r="E98">
        <v>2.16595</v>
      </c>
      <c r="F98">
        <v>309</v>
      </c>
    </row>
    <row r="99" spans="1:6" x14ac:dyDescent="0.2">
      <c r="A99" t="s">
        <v>0</v>
      </c>
      <c r="B99">
        <v>25</v>
      </c>
      <c r="C99">
        <v>1</v>
      </c>
      <c r="D99">
        <v>28.65213</v>
      </c>
      <c r="E99">
        <v>2.1574800000000001</v>
      </c>
      <c r="F99">
        <v>311</v>
      </c>
    </row>
    <row r="100" spans="1:6" x14ac:dyDescent="0.2">
      <c r="A100" t="s">
        <v>0</v>
      </c>
      <c r="B100">
        <v>25</v>
      </c>
      <c r="C100">
        <v>1</v>
      </c>
      <c r="D100">
        <v>28.65213</v>
      </c>
      <c r="E100">
        <v>2.1473300000000002</v>
      </c>
      <c r="F100">
        <v>310</v>
      </c>
    </row>
    <row r="101" spans="1:6" x14ac:dyDescent="0.2">
      <c r="A101" t="s">
        <v>0</v>
      </c>
      <c r="B101">
        <v>50</v>
      </c>
      <c r="C101">
        <v>1</v>
      </c>
      <c r="D101">
        <v>57.917070000000002</v>
      </c>
      <c r="E101">
        <v>10.23231</v>
      </c>
      <c r="F101">
        <v>400</v>
      </c>
    </row>
    <row r="102" spans="1:6" x14ac:dyDescent="0.2">
      <c r="A102" t="s">
        <v>0</v>
      </c>
      <c r="B102">
        <v>50</v>
      </c>
      <c r="C102">
        <v>1</v>
      </c>
      <c r="D102">
        <v>57.917070000000002</v>
      </c>
      <c r="E102">
        <v>10.280810000000001</v>
      </c>
      <c r="F102">
        <v>398</v>
      </c>
    </row>
    <row r="103" spans="1:6" x14ac:dyDescent="0.2">
      <c r="A103" t="s">
        <v>0</v>
      </c>
      <c r="B103">
        <v>50</v>
      </c>
      <c r="C103">
        <v>1</v>
      </c>
      <c r="D103">
        <v>57.917070000000002</v>
      </c>
      <c r="E103">
        <v>10.289440000000001</v>
      </c>
      <c r="F103">
        <v>400</v>
      </c>
    </row>
    <row r="104" spans="1:6" x14ac:dyDescent="0.2">
      <c r="A104" t="s">
        <v>0</v>
      </c>
      <c r="B104">
        <v>50</v>
      </c>
      <c r="C104">
        <v>1</v>
      </c>
      <c r="D104">
        <v>57.917070000000002</v>
      </c>
      <c r="E104">
        <v>10.27008</v>
      </c>
      <c r="F104">
        <v>402</v>
      </c>
    </row>
    <row r="105" spans="1:6" x14ac:dyDescent="0.2">
      <c r="A105" t="s">
        <v>0</v>
      </c>
      <c r="B105">
        <v>50</v>
      </c>
      <c r="C105">
        <v>1</v>
      </c>
      <c r="D105">
        <v>57.917070000000002</v>
      </c>
      <c r="E105">
        <v>10.260479999999999</v>
      </c>
      <c r="F105">
        <v>401</v>
      </c>
    </row>
    <row r="106" spans="1:6" x14ac:dyDescent="0.2">
      <c r="A106" t="s">
        <v>0</v>
      </c>
      <c r="B106">
        <v>50</v>
      </c>
      <c r="C106">
        <v>1</v>
      </c>
      <c r="D106">
        <v>57.917070000000002</v>
      </c>
      <c r="E106">
        <v>10.28551</v>
      </c>
      <c r="F106">
        <v>400</v>
      </c>
    </row>
    <row r="107" spans="1:6" x14ac:dyDescent="0.2">
      <c r="A107" t="s">
        <v>0</v>
      </c>
      <c r="B107">
        <v>50</v>
      </c>
      <c r="C107">
        <v>1</v>
      </c>
      <c r="D107">
        <v>57.917070000000002</v>
      </c>
      <c r="E107">
        <v>10.283239999999999</v>
      </c>
      <c r="F107">
        <v>399</v>
      </c>
    </row>
    <row r="108" spans="1:6" x14ac:dyDescent="0.2">
      <c r="A108" t="s">
        <v>0</v>
      </c>
      <c r="B108">
        <v>50</v>
      </c>
      <c r="C108">
        <v>1</v>
      </c>
      <c r="D108">
        <v>57.917070000000002</v>
      </c>
      <c r="E108">
        <v>10.286580000000001</v>
      </c>
      <c r="F108">
        <v>401</v>
      </c>
    </row>
    <row r="109" spans="1:6" x14ac:dyDescent="0.2">
      <c r="A109" t="s">
        <v>0</v>
      </c>
      <c r="B109">
        <v>50</v>
      </c>
      <c r="C109">
        <v>1</v>
      </c>
      <c r="D109">
        <v>57.917070000000002</v>
      </c>
      <c r="E109">
        <v>10.239190000000001</v>
      </c>
      <c r="F109">
        <v>400</v>
      </c>
    </row>
    <row r="110" spans="1:6" x14ac:dyDescent="0.2">
      <c r="A110" t="s">
        <v>0</v>
      </c>
      <c r="B110">
        <v>50</v>
      </c>
      <c r="C110">
        <v>1</v>
      </c>
      <c r="D110">
        <v>57.917070000000002</v>
      </c>
      <c r="E110">
        <v>10.23737</v>
      </c>
      <c r="F110">
        <v>400</v>
      </c>
    </row>
    <row r="111" spans="1:6" x14ac:dyDescent="0.2">
      <c r="A111" t="s">
        <v>0</v>
      </c>
      <c r="B111">
        <v>100</v>
      </c>
      <c r="C111">
        <v>1</v>
      </c>
      <c r="D111">
        <v>104.33359</v>
      </c>
      <c r="E111">
        <v>24.5486</v>
      </c>
      <c r="F111">
        <v>261</v>
      </c>
    </row>
    <row r="112" spans="1:6" x14ac:dyDescent="0.2">
      <c r="A112" t="s">
        <v>0</v>
      </c>
      <c r="B112">
        <v>100</v>
      </c>
      <c r="C112">
        <v>1</v>
      </c>
      <c r="D112">
        <v>104.26358999999999</v>
      </c>
      <c r="E112">
        <v>24.486170000000001</v>
      </c>
      <c r="F112">
        <v>261</v>
      </c>
    </row>
    <row r="113" spans="1:6" x14ac:dyDescent="0.2">
      <c r="A113" t="s">
        <v>0</v>
      </c>
      <c r="B113">
        <v>100</v>
      </c>
      <c r="C113">
        <v>1</v>
      </c>
      <c r="D113">
        <v>104.18761000000001</v>
      </c>
      <c r="E113">
        <v>24.514309999999998</v>
      </c>
      <c r="F113">
        <v>261</v>
      </c>
    </row>
    <row r="114" spans="1:6" x14ac:dyDescent="0.2">
      <c r="A114" t="s">
        <v>0</v>
      </c>
      <c r="B114">
        <v>100</v>
      </c>
      <c r="C114">
        <v>1</v>
      </c>
      <c r="D114">
        <v>104.19428000000001</v>
      </c>
      <c r="E114">
        <v>24.4697</v>
      </c>
      <c r="F114">
        <v>260</v>
      </c>
    </row>
    <row r="115" spans="1:6" x14ac:dyDescent="0.2">
      <c r="A115" t="s">
        <v>0</v>
      </c>
      <c r="B115">
        <v>100</v>
      </c>
      <c r="C115">
        <v>1</v>
      </c>
      <c r="D115">
        <v>104.29358999999999</v>
      </c>
      <c r="E115">
        <v>24.490020000000001</v>
      </c>
      <c r="F115">
        <v>262</v>
      </c>
    </row>
    <row r="116" spans="1:6" x14ac:dyDescent="0.2">
      <c r="A116" t="s">
        <v>0</v>
      </c>
      <c r="B116">
        <v>100</v>
      </c>
      <c r="C116">
        <v>1</v>
      </c>
      <c r="D116">
        <v>104.20095000000001</v>
      </c>
      <c r="E116">
        <v>24.53867</v>
      </c>
      <c r="F116">
        <v>260</v>
      </c>
    </row>
    <row r="117" spans="1:6" x14ac:dyDescent="0.2">
      <c r="A117" t="s">
        <v>0</v>
      </c>
      <c r="B117">
        <v>100</v>
      </c>
      <c r="C117">
        <v>1</v>
      </c>
      <c r="D117">
        <v>104.17428</v>
      </c>
      <c r="E117">
        <v>24.530249999999999</v>
      </c>
      <c r="F117">
        <v>260</v>
      </c>
    </row>
    <row r="118" spans="1:6" x14ac:dyDescent="0.2">
      <c r="A118" t="s">
        <v>0</v>
      </c>
      <c r="B118">
        <v>100</v>
      </c>
      <c r="C118">
        <v>1</v>
      </c>
      <c r="D118">
        <v>104.19761</v>
      </c>
      <c r="E118">
        <v>24.507300000000001</v>
      </c>
      <c r="F118">
        <v>261</v>
      </c>
    </row>
    <row r="119" spans="1:6" x14ac:dyDescent="0.2">
      <c r="A119" t="s">
        <v>0</v>
      </c>
      <c r="B119">
        <v>100</v>
      </c>
      <c r="C119">
        <v>1</v>
      </c>
      <c r="D119">
        <v>104.22595</v>
      </c>
      <c r="E119">
        <v>24.537489999999998</v>
      </c>
      <c r="F119">
        <v>261</v>
      </c>
    </row>
    <row r="120" spans="1:6" x14ac:dyDescent="0.2">
      <c r="A120" t="s">
        <v>0</v>
      </c>
      <c r="B120">
        <v>100</v>
      </c>
      <c r="C120">
        <v>1</v>
      </c>
      <c r="D120">
        <v>104.22095</v>
      </c>
      <c r="E120">
        <v>24.570229999999999</v>
      </c>
      <c r="F120">
        <v>263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0"/>
  <sheetViews>
    <sheetView zoomScale="85" zoomScaleNormal="85" workbookViewId="0">
      <selection sqref="A1:F121"/>
    </sheetView>
  </sheetViews>
  <sheetFormatPr defaultRowHeight="14.25" x14ac:dyDescent="0.2"/>
  <sheetData>
    <row r="1" spans="1:37" x14ac:dyDescent="0.2">
      <c r="A1" t="s">
        <v>108</v>
      </c>
      <c r="B1">
        <v>30</v>
      </c>
      <c r="C1">
        <v>1</v>
      </c>
      <c r="D1">
        <v>156.12666999999999</v>
      </c>
      <c r="E1">
        <v>2.6794500000000001</v>
      </c>
      <c r="F1">
        <v>277</v>
      </c>
      <c r="H1" s="1" t="s">
        <v>2</v>
      </c>
      <c r="I1" s="1" t="s">
        <v>3</v>
      </c>
      <c r="J1" s="1" t="s">
        <v>4</v>
      </c>
      <c r="K1" s="2" t="s">
        <v>5</v>
      </c>
      <c r="L1" s="2" t="s">
        <v>6</v>
      </c>
      <c r="M1" s="2" t="s">
        <v>7</v>
      </c>
      <c r="N1" s="2" t="s">
        <v>109</v>
      </c>
      <c r="O1" s="2" t="s">
        <v>34</v>
      </c>
      <c r="P1" s="2" t="s">
        <v>35</v>
      </c>
      <c r="Q1" s="2" t="s">
        <v>110</v>
      </c>
      <c r="R1" s="2" t="s">
        <v>111</v>
      </c>
      <c r="S1" s="2" t="s">
        <v>112</v>
      </c>
      <c r="T1" s="2" t="s">
        <v>113</v>
      </c>
      <c r="U1" s="2" t="s">
        <v>114</v>
      </c>
      <c r="W1" s="2" t="s">
        <v>37</v>
      </c>
      <c r="AJ1" t="s">
        <v>38</v>
      </c>
    </row>
    <row r="2" spans="1:37" x14ac:dyDescent="0.2">
      <c r="A2" t="s">
        <v>108</v>
      </c>
      <c r="B2">
        <v>30</v>
      </c>
      <c r="C2">
        <v>1</v>
      </c>
      <c r="D2">
        <v>156.12666999999999</v>
      </c>
      <c r="E2">
        <v>2.6774499999999999</v>
      </c>
      <c r="F2">
        <v>279</v>
      </c>
      <c r="H2" t="s">
        <v>108</v>
      </c>
      <c r="I2">
        <v>30</v>
      </c>
      <c r="J2">
        <v>1</v>
      </c>
      <c r="L2">
        <f ca="1">INDIRECT("D"&amp;1+(ROW(D1)-1)*10+COLUMN(A1)-1)</f>
        <v>156.12666999999999</v>
      </c>
      <c r="M2">
        <f t="shared" ref="M2:U12" ca="1" si="0">INDIRECT("D"&amp;1+(ROW(E1)-1)*10+COLUMN(B1)-1)</f>
        <v>156.12666999999999</v>
      </c>
      <c r="N2">
        <f t="shared" ca="1" si="0"/>
        <v>156.12666999999999</v>
      </c>
      <c r="O2">
        <f t="shared" ca="1" si="0"/>
        <v>156.12666999999999</v>
      </c>
      <c r="P2">
        <f t="shared" ca="1" si="0"/>
        <v>156.12666999999999</v>
      </c>
      <c r="Q2">
        <f t="shared" ca="1" si="0"/>
        <v>156.12666999999999</v>
      </c>
      <c r="R2">
        <f t="shared" ca="1" si="0"/>
        <v>156.12666999999999</v>
      </c>
      <c r="S2">
        <f t="shared" ca="1" si="0"/>
        <v>156.12666999999999</v>
      </c>
      <c r="T2">
        <f t="shared" ca="1" si="0"/>
        <v>156.12666999999999</v>
      </c>
      <c r="U2">
        <f t="shared" ca="1" si="0"/>
        <v>156.12666999999999</v>
      </c>
      <c r="W2">
        <f ca="1">总!E2</f>
        <v>156.12666999999999</v>
      </c>
      <c r="Y2">
        <f ca="1">(L2-$W2)/$W2</f>
        <v>0</v>
      </c>
      <c r="Z2">
        <f t="shared" ref="Z2:AH13" ca="1" si="1">(M2-$W2)/$W2</f>
        <v>0</v>
      </c>
      <c r="AA2">
        <f t="shared" ca="1" si="1"/>
        <v>0</v>
      </c>
      <c r="AB2">
        <f t="shared" ca="1" si="1"/>
        <v>0</v>
      </c>
      <c r="AC2">
        <f t="shared" ca="1" si="1"/>
        <v>0</v>
      </c>
      <c r="AD2">
        <f t="shared" ca="1" si="1"/>
        <v>0</v>
      </c>
      <c r="AE2">
        <f t="shared" ca="1" si="1"/>
        <v>0</v>
      </c>
      <c r="AF2">
        <f t="shared" ca="1" si="1"/>
        <v>0</v>
      </c>
      <c r="AG2">
        <f t="shared" ca="1" si="1"/>
        <v>0</v>
      </c>
      <c r="AH2">
        <f t="shared" ca="1" si="1"/>
        <v>0</v>
      </c>
      <c r="AJ2">
        <f ca="1">SUM(Y2:AH2)</f>
        <v>0</v>
      </c>
      <c r="AK2" s="9"/>
    </row>
    <row r="3" spans="1:37" x14ac:dyDescent="0.2">
      <c r="A3" t="s">
        <v>108</v>
      </c>
      <c r="B3">
        <v>30</v>
      </c>
      <c r="C3">
        <v>1</v>
      </c>
      <c r="D3">
        <v>156.12666999999999</v>
      </c>
      <c r="E3">
        <v>2.6900499999999998</v>
      </c>
      <c r="F3">
        <v>280</v>
      </c>
      <c r="H3" t="s">
        <v>108</v>
      </c>
      <c r="I3">
        <v>50</v>
      </c>
      <c r="J3">
        <v>1</v>
      </c>
      <c r="L3">
        <f t="shared" ref="L3:U13" ca="1" si="2">INDIRECT("D"&amp;1+(ROW(D2)-1)*10+COLUMN(A2)-1)</f>
        <v>182.34583000000001</v>
      </c>
      <c r="M3">
        <f t="shared" ca="1" si="0"/>
        <v>179.94333</v>
      </c>
      <c r="N3">
        <f t="shared" ca="1" si="0"/>
        <v>179.94333</v>
      </c>
      <c r="O3">
        <f t="shared" ca="1" si="0"/>
        <v>182.34583000000001</v>
      </c>
      <c r="P3">
        <f t="shared" ca="1" si="0"/>
        <v>181.62333000000001</v>
      </c>
      <c r="Q3">
        <f t="shared" ca="1" si="0"/>
        <v>181.62333000000001</v>
      </c>
      <c r="R3">
        <f t="shared" ca="1" si="0"/>
        <v>182.34583000000001</v>
      </c>
      <c r="S3">
        <f t="shared" ca="1" si="0"/>
        <v>180.62098</v>
      </c>
      <c r="T3">
        <f t="shared" ca="1" si="0"/>
        <v>181.59674000000001</v>
      </c>
      <c r="U3">
        <f t="shared" ca="1" si="0"/>
        <v>181.40834000000001</v>
      </c>
      <c r="W3">
        <f ca="1">总!E3</f>
        <v>179.67332999999999</v>
      </c>
      <c r="Y3">
        <f t="shared" ref="Y3:Y13" ca="1" si="3">(L3-$W3)/$W3</f>
        <v>1.4874216446035779E-2</v>
      </c>
      <c r="Z3">
        <f t="shared" ca="1" si="1"/>
        <v>1.5027271994124572E-3</v>
      </c>
      <c r="AA3">
        <f t="shared" ca="1" si="1"/>
        <v>1.5027271994124572E-3</v>
      </c>
      <c r="AB3">
        <f t="shared" ca="1" si="1"/>
        <v>1.4874216446035779E-2</v>
      </c>
      <c r="AC3">
        <f t="shared" ca="1" si="1"/>
        <v>1.0853029773534098E-2</v>
      </c>
      <c r="AD3">
        <f t="shared" ca="1" si="1"/>
        <v>1.0853029773534098E-2</v>
      </c>
      <c r="AE3">
        <f t="shared" ca="1" si="1"/>
        <v>1.4874216446035779E-2</v>
      </c>
      <c r="AF3">
        <f t="shared" ca="1" si="1"/>
        <v>5.274294187122875E-3</v>
      </c>
      <c r="AG3">
        <f t="shared" ca="1" si="1"/>
        <v>1.0705038972673454E-2</v>
      </c>
      <c r="AH3">
        <f t="shared" ca="1" si="1"/>
        <v>9.6564693268612369E-3</v>
      </c>
      <c r="AJ3">
        <f t="shared" ref="AJ3:AJ13" ca="1" si="4">SUM(Y3:AH3)</f>
        <v>9.4969965770657999E-2</v>
      </c>
      <c r="AK3" s="9"/>
    </row>
    <row r="4" spans="1:37" x14ac:dyDescent="0.2">
      <c r="A4" t="s">
        <v>108</v>
      </c>
      <c r="B4">
        <v>30</v>
      </c>
      <c r="C4">
        <v>1</v>
      </c>
      <c r="D4">
        <v>156.12666999999999</v>
      </c>
      <c r="E4">
        <v>2.67964</v>
      </c>
      <c r="F4">
        <v>277</v>
      </c>
      <c r="H4" t="s">
        <v>108</v>
      </c>
      <c r="I4">
        <v>100</v>
      </c>
      <c r="J4">
        <v>1</v>
      </c>
      <c r="L4">
        <f t="shared" ca="1" si="2"/>
        <v>245.09259</v>
      </c>
      <c r="M4">
        <f t="shared" ca="1" si="2"/>
        <v>246.12895</v>
      </c>
      <c r="N4">
        <f t="shared" ca="1" si="2"/>
        <v>245.73250999999999</v>
      </c>
      <c r="O4">
        <f t="shared" ca="1" si="2"/>
        <v>248.19919999999999</v>
      </c>
      <c r="P4">
        <f t="shared" ca="1" si="2"/>
        <v>247.34674000000001</v>
      </c>
      <c r="Q4">
        <f t="shared" ca="1" si="2"/>
        <v>246.26390000000001</v>
      </c>
      <c r="R4">
        <f t="shared" ca="1" si="2"/>
        <v>246.10253</v>
      </c>
      <c r="S4">
        <f t="shared" ca="1" si="2"/>
        <v>247.73</v>
      </c>
      <c r="T4">
        <f t="shared" ca="1" si="2"/>
        <v>246.8348</v>
      </c>
      <c r="U4">
        <f t="shared" ca="1" si="2"/>
        <v>246.39147</v>
      </c>
      <c r="W4">
        <f ca="1">总!E4</f>
        <v>239.59333000000001</v>
      </c>
      <c r="Y4">
        <f t="shared" ca="1" si="3"/>
        <v>2.2952475346454729E-2</v>
      </c>
      <c r="Z4">
        <f t="shared" ca="1" si="1"/>
        <v>2.7277971385931295E-2</v>
      </c>
      <c r="AA4">
        <f t="shared" ca="1" si="1"/>
        <v>2.5623334339065204E-2</v>
      </c>
      <c r="AB4">
        <f t="shared" ca="1" si="1"/>
        <v>3.5918654329817869E-2</v>
      </c>
      <c r="AC4">
        <f t="shared" ca="1" si="1"/>
        <v>3.2360708872822136E-2</v>
      </c>
      <c r="AD4">
        <f t="shared" ca="1" si="1"/>
        <v>2.784121744958425E-2</v>
      </c>
      <c r="AE4">
        <f t="shared" ca="1" si="1"/>
        <v>2.7167701204369891E-2</v>
      </c>
      <c r="AF4">
        <f t="shared" ca="1" si="1"/>
        <v>3.3960336041074186E-2</v>
      </c>
      <c r="AG4">
        <f t="shared" ca="1" si="1"/>
        <v>3.0224004983778106E-2</v>
      </c>
      <c r="AH4">
        <f t="shared" ca="1" si="1"/>
        <v>2.8373661320204486E-2</v>
      </c>
      <c r="AJ4">
        <f t="shared" ca="1" si="4"/>
        <v>0.29170006527310216</v>
      </c>
      <c r="AK4" s="9"/>
    </row>
    <row r="5" spans="1:37" x14ac:dyDescent="0.2">
      <c r="A5" t="s">
        <v>108</v>
      </c>
      <c r="B5">
        <v>30</v>
      </c>
      <c r="C5">
        <v>1</v>
      </c>
      <c r="D5">
        <v>156.12666999999999</v>
      </c>
      <c r="E5">
        <v>2.6785100000000002</v>
      </c>
      <c r="F5">
        <v>278</v>
      </c>
      <c r="H5" t="s">
        <v>36</v>
      </c>
      <c r="I5">
        <v>24</v>
      </c>
      <c r="J5">
        <v>1</v>
      </c>
      <c r="L5">
        <f t="shared" ca="1" si="2"/>
        <v>2320.9075499999999</v>
      </c>
      <c r="M5">
        <f t="shared" ca="1" si="0"/>
        <v>2320.9075499999999</v>
      </c>
      <c r="N5">
        <f t="shared" ca="1" si="0"/>
        <v>2320.9075499999999</v>
      </c>
      <c r="O5">
        <f t="shared" ca="1" si="0"/>
        <v>2320.9075499999999</v>
      </c>
      <c r="P5">
        <f t="shared" ca="1" si="0"/>
        <v>2320.9075499999999</v>
      </c>
      <c r="Q5">
        <f t="shared" ca="1" si="0"/>
        <v>2320.9075499999999</v>
      </c>
      <c r="R5">
        <f t="shared" ca="1" si="0"/>
        <v>2320.9075499999999</v>
      </c>
      <c r="S5">
        <f t="shared" ca="1" si="0"/>
        <v>2320.9075499999999</v>
      </c>
      <c r="T5">
        <f t="shared" ca="1" si="0"/>
        <v>2320.9075499999999</v>
      </c>
      <c r="U5">
        <f t="shared" ca="1" si="0"/>
        <v>2320.9075499999999</v>
      </c>
      <c r="W5">
        <f ca="1">总!E5</f>
        <v>2320.9075499999999</v>
      </c>
      <c r="Y5">
        <f t="shared" ca="1" si="3"/>
        <v>0</v>
      </c>
      <c r="Z5">
        <f t="shared" ca="1" si="1"/>
        <v>0</v>
      </c>
      <c r="AA5">
        <f t="shared" ca="1" si="1"/>
        <v>0</v>
      </c>
      <c r="AB5">
        <f t="shared" ca="1" si="1"/>
        <v>0</v>
      </c>
      <c r="AC5">
        <f t="shared" ca="1" si="1"/>
        <v>0</v>
      </c>
      <c r="AD5">
        <f t="shared" ca="1" si="1"/>
        <v>0</v>
      </c>
      <c r="AE5">
        <f t="shared" ca="1" si="1"/>
        <v>0</v>
      </c>
      <c r="AF5">
        <f t="shared" ca="1" si="1"/>
        <v>0</v>
      </c>
      <c r="AG5">
        <f t="shared" ca="1" si="1"/>
        <v>0</v>
      </c>
      <c r="AH5">
        <f t="shared" ca="1" si="1"/>
        <v>0</v>
      </c>
      <c r="AJ5">
        <f t="shared" ca="1" si="4"/>
        <v>0</v>
      </c>
      <c r="AK5" s="9"/>
    </row>
    <row r="6" spans="1:37" x14ac:dyDescent="0.2">
      <c r="A6" t="s">
        <v>108</v>
      </c>
      <c r="B6">
        <v>30</v>
      </c>
      <c r="C6">
        <v>1</v>
      </c>
      <c r="D6">
        <v>156.12666999999999</v>
      </c>
      <c r="E6">
        <v>2.70017</v>
      </c>
      <c r="F6">
        <v>279</v>
      </c>
      <c r="H6" t="s">
        <v>36</v>
      </c>
      <c r="I6">
        <v>47</v>
      </c>
      <c r="J6">
        <v>1</v>
      </c>
      <c r="L6">
        <f t="shared" ca="1" si="2"/>
        <v>4321.0236500000001</v>
      </c>
      <c r="M6">
        <f t="shared" ca="1" si="0"/>
        <v>4321.0236500000001</v>
      </c>
      <c r="N6">
        <f t="shared" ca="1" si="0"/>
        <v>4321.0236500000001</v>
      </c>
      <c r="O6">
        <f t="shared" ca="1" si="0"/>
        <v>4321.0236500000001</v>
      </c>
      <c r="P6">
        <f t="shared" ca="1" si="0"/>
        <v>4321.0236500000001</v>
      </c>
      <c r="Q6">
        <f t="shared" ca="1" si="0"/>
        <v>4321.0236500000001</v>
      </c>
      <c r="R6">
        <f t="shared" ca="1" si="0"/>
        <v>4321.0236500000001</v>
      </c>
      <c r="S6">
        <f t="shared" ca="1" si="0"/>
        <v>4325.7879000000003</v>
      </c>
      <c r="T6">
        <f t="shared" ca="1" si="0"/>
        <v>4321.0236500000001</v>
      </c>
      <c r="U6">
        <f t="shared" ca="1" si="0"/>
        <v>4321.0236500000001</v>
      </c>
      <c r="W6">
        <f ca="1">总!E6</f>
        <v>4313.60977</v>
      </c>
      <c r="Y6">
        <f t="shared" ca="1" si="3"/>
        <v>1.71871828823312E-3</v>
      </c>
      <c r="Z6">
        <f t="shared" ca="1" si="1"/>
        <v>1.71871828823312E-3</v>
      </c>
      <c r="AA6">
        <f t="shared" ca="1" si="1"/>
        <v>1.71871828823312E-3</v>
      </c>
      <c r="AB6">
        <f t="shared" ca="1" si="1"/>
        <v>1.71871828823312E-3</v>
      </c>
      <c r="AC6">
        <f t="shared" ca="1" si="1"/>
        <v>1.71871828823312E-3</v>
      </c>
      <c r="AD6">
        <f t="shared" ca="1" si="1"/>
        <v>1.71871828823312E-3</v>
      </c>
      <c r="AE6">
        <f t="shared" ca="1" si="1"/>
        <v>1.71871828823312E-3</v>
      </c>
      <c r="AF6">
        <f t="shared" ca="1" si="1"/>
        <v>2.823187689506795E-3</v>
      </c>
      <c r="AG6">
        <f t="shared" ca="1" si="1"/>
        <v>1.71871828823312E-3</v>
      </c>
      <c r="AH6">
        <f t="shared" ca="1" si="1"/>
        <v>1.71871828823312E-3</v>
      </c>
      <c r="AJ6">
        <f t="shared" ca="1" si="4"/>
        <v>1.8291652283604874E-2</v>
      </c>
      <c r="AK6" s="9"/>
    </row>
    <row r="7" spans="1:37" x14ac:dyDescent="0.2">
      <c r="A7" t="s">
        <v>108</v>
      </c>
      <c r="B7">
        <v>30</v>
      </c>
      <c r="C7">
        <v>1</v>
      </c>
      <c r="D7">
        <v>156.12666999999999</v>
      </c>
      <c r="E7">
        <v>2.6936900000000001</v>
      </c>
      <c r="F7">
        <v>278</v>
      </c>
      <c r="H7" t="s">
        <v>36</v>
      </c>
      <c r="I7">
        <v>100</v>
      </c>
      <c r="J7">
        <v>1</v>
      </c>
      <c r="L7">
        <f t="shared" ca="1" si="2"/>
        <v>35471.296170000001</v>
      </c>
      <c r="M7">
        <f t="shared" ca="1" si="2"/>
        <v>35334.484790000002</v>
      </c>
      <c r="N7">
        <f t="shared" ca="1" si="2"/>
        <v>35466.980340000002</v>
      </c>
      <c r="O7">
        <f t="shared" ca="1" si="2"/>
        <v>35626.66203</v>
      </c>
      <c r="P7">
        <f t="shared" ca="1" si="2"/>
        <v>35456.936959999999</v>
      </c>
      <c r="Q7">
        <f t="shared" ca="1" si="2"/>
        <v>35629.213170000003</v>
      </c>
      <c r="R7">
        <f t="shared" ca="1" si="2"/>
        <v>35669.694770000002</v>
      </c>
      <c r="S7">
        <f t="shared" ca="1" si="2"/>
        <v>35669.694770000002</v>
      </c>
      <c r="T7">
        <f t="shared" ca="1" si="2"/>
        <v>35669.694770000002</v>
      </c>
      <c r="U7">
        <f t="shared" ca="1" si="2"/>
        <v>35669.694770000002</v>
      </c>
      <c r="W7">
        <f ca="1">总!E7</f>
        <v>35334.484790000002</v>
      </c>
      <c r="Y7">
        <f t="shared" ca="1" si="3"/>
        <v>3.871894009863082E-3</v>
      </c>
      <c r="Z7">
        <f t="shared" ca="1" si="1"/>
        <v>0</v>
      </c>
      <c r="AA7">
        <f t="shared" ca="1" si="1"/>
        <v>3.7497518582044571E-3</v>
      </c>
      <c r="AB7">
        <f t="shared" ca="1" si="1"/>
        <v>8.2688976996966486E-3</v>
      </c>
      <c r="AC7">
        <f t="shared" ca="1" si="1"/>
        <v>3.4655145172698817E-3</v>
      </c>
      <c r="AD7">
        <f t="shared" ca="1" si="1"/>
        <v>8.3410974222952704E-3</v>
      </c>
      <c r="AE7">
        <f t="shared" ca="1" si="1"/>
        <v>9.4867657471792901E-3</v>
      </c>
      <c r="AF7">
        <f t="shared" ca="1" si="1"/>
        <v>9.4867657471792901E-3</v>
      </c>
      <c r="AG7">
        <f t="shared" ca="1" si="1"/>
        <v>9.4867657471792901E-3</v>
      </c>
      <c r="AH7">
        <f t="shared" ca="1" si="1"/>
        <v>9.4867657471792901E-3</v>
      </c>
      <c r="AJ7">
        <f t="shared" ca="1" si="4"/>
        <v>6.56442184960465E-2</v>
      </c>
      <c r="AK7" s="9"/>
    </row>
    <row r="8" spans="1:37" x14ac:dyDescent="0.2">
      <c r="A8" t="s">
        <v>108</v>
      </c>
      <c r="B8">
        <v>30</v>
      </c>
      <c r="C8">
        <v>1</v>
      </c>
      <c r="D8">
        <v>156.12666999999999</v>
      </c>
      <c r="E8">
        <v>2.7035300000000002</v>
      </c>
      <c r="F8">
        <v>276</v>
      </c>
      <c r="H8" t="s">
        <v>1</v>
      </c>
      <c r="I8">
        <v>30</v>
      </c>
      <c r="J8">
        <v>1</v>
      </c>
      <c r="L8">
        <f t="shared" ca="1" si="2"/>
        <v>660.62148999999999</v>
      </c>
      <c r="M8">
        <f t="shared" ca="1" si="0"/>
        <v>660.62148999999999</v>
      </c>
      <c r="N8">
        <f t="shared" ca="1" si="0"/>
        <v>660.62148999999999</v>
      </c>
      <c r="O8">
        <f t="shared" ca="1" si="0"/>
        <v>660.62148999999999</v>
      </c>
      <c r="P8">
        <f t="shared" ref="P8:U10" ca="1" si="5">INDIRECT("D"&amp;1+(ROW(H7)-1)*10+COLUMN(E7)-1)</f>
        <v>660.62148999999999</v>
      </c>
      <c r="Q8">
        <f t="shared" ca="1" si="5"/>
        <v>660.62148999999999</v>
      </c>
      <c r="R8">
        <f t="shared" ca="1" si="5"/>
        <v>660.62148999999999</v>
      </c>
      <c r="S8">
        <f t="shared" ca="1" si="5"/>
        <v>660.62148999999999</v>
      </c>
      <c r="T8">
        <f t="shared" ca="1" si="5"/>
        <v>660.62148999999999</v>
      </c>
      <c r="U8">
        <f t="shared" ca="1" si="5"/>
        <v>660.62148999999999</v>
      </c>
      <c r="W8">
        <f ca="1">总!E8</f>
        <v>659.84542999999996</v>
      </c>
      <c r="Y8">
        <f t="shared" ca="1" si="3"/>
        <v>1.1761239295088087E-3</v>
      </c>
      <c r="Z8">
        <f t="shared" ca="1" si="1"/>
        <v>1.1761239295088087E-3</v>
      </c>
      <c r="AA8">
        <f t="shared" ca="1" si="1"/>
        <v>1.1761239295088087E-3</v>
      </c>
      <c r="AB8">
        <f t="shared" ca="1" si="1"/>
        <v>1.1761239295088087E-3</v>
      </c>
      <c r="AC8">
        <f t="shared" ca="1" si="1"/>
        <v>1.1761239295088087E-3</v>
      </c>
      <c r="AD8">
        <f t="shared" ca="1" si="1"/>
        <v>1.1761239295088087E-3</v>
      </c>
      <c r="AE8">
        <f t="shared" ca="1" si="1"/>
        <v>1.1761239295088087E-3</v>
      </c>
      <c r="AF8">
        <f t="shared" ca="1" si="1"/>
        <v>1.1761239295088087E-3</v>
      </c>
      <c r="AG8">
        <f t="shared" ca="1" si="1"/>
        <v>1.1761239295088087E-3</v>
      </c>
      <c r="AH8">
        <f t="shared" ca="1" si="1"/>
        <v>1.1761239295088087E-3</v>
      </c>
      <c r="AJ8">
        <f t="shared" ca="1" si="4"/>
        <v>1.1761239295088086E-2</v>
      </c>
      <c r="AK8" s="9"/>
    </row>
    <row r="9" spans="1:37" x14ac:dyDescent="0.2">
      <c r="A9" t="s">
        <v>108</v>
      </c>
      <c r="B9">
        <v>30</v>
      </c>
      <c r="C9">
        <v>1</v>
      </c>
      <c r="D9">
        <v>156.12666999999999</v>
      </c>
      <c r="E9">
        <v>2.67984</v>
      </c>
      <c r="F9">
        <v>277</v>
      </c>
      <c r="H9" t="s">
        <v>1</v>
      </c>
      <c r="I9">
        <v>50</v>
      </c>
      <c r="J9">
        <v>1</v>
      </c>
      <c r="L9">
        <f t="shared" ca="1" si="2"/>
        <v>1027.0157400000001</v>
      </c>
      <c r="M9">
        <f t="shared" ca="1" si="0"/>
        <v>1026.6364000000001</v>
      </c>
      <c r="N9">
        <f t="shared" ca="1" si="0"/>
        <v>1027.0157400000001</v>
      </c>
      <c r="O9">
        <f t="shared" ca="1" si="0"/>
        <v>1027.0157400000001</v>
      </c>
      <c r="P9">
        <f t="shared" ca="1" si="5"/>
        <v>1015.79905</v>
      </c>
      <c r="Q9">
        <f t="shared" ca="1" si="5"/>
        <v>1027.0157400000001</v>
      </c>
      <c r="R9">
        <f t="shared" ca="1" si="5"/>
        <v>1027.0157400000001</v>
      </c>
      <c r="S9">
        <f t="shared" ca="1" si="5"/>
        <v>1011.09109</v>
      </c>
      <c r="T9">
        <f t="shared" ca="1" si="5"/>
        <v>1015.01969</v>
      </c>
      <c r="U9">
        <f t="shared" ca="1" si="5"/>
        <v>1027.0157400000001</v>
      </c>
      <c r="W9">
        <f ca="1">总!E9</f>
        <v>1003.58074</v>
      </c>
      <c r="Y9">
        <f t="shared" ca="1" si="3"/>
        <v>2.3351384762525493E-2</v>
      </c>
      <c r="Z9">
        <f t="shared" ca="1" si="1"/>
        <v>2.2973398234007663E-2</v>
      </c>
      <c r="AA9">
        <f t="shared" ca="1" si="1"/>
        <v>2.3351384762525493E-2</v>
      </c>
      <c r="AB9">
        <f t="shared" ca="1" si="1"/>
        <v>2.3351384762525493E-2</v>
      </c>
      <c r="AC9">
        <f t="shared" ca="1" si="1"/>
        <v>1.2174715509187606E-2</v>
      </c>
      <c r="AD9">
        <f t="shared" ca="1" si="1"/>
        <v>2.3351384762525493E-2</v>
      </c>
      <c r="AE9">
        <f t="shared" ca="1" si="1"/>
        <v>2.3351384762525493E-2</v>
      </c>
      <c r="AF9">
        <f t="shared" ca="1" si="1"/>
        <v>7.4835533412090163E-3</v>
      </c>
      <c r="AG9">
        <f t="shared" ca="1" si="1"/>
        <v>1.139813623764838E-2</v>
      </c>
      <c r="AH9">
        <f t="shared" ca="1" si="1"/>
        <v>2.3351384762525493E-2</v>
      </c>
      <c r="AJ9">
        <f t="shared" ca="1" si="4"/>
        <v>0.19413811189720562</v>
      </c>
      <c r="AK9" s="9"/>
    </row>
    <row r="10" spans="1:37" x14ac:dyDescent="0.2">
      <c r="A10" t="s">
        <v>108</v>
      </c>
      <c r="B10">
        <v>30</v>
      </c>
      <c r="C10">
        <v>1</v>
      </c>
      <c r="D10">
        <v>156.12666999999999</v>
      </c>
      <c r="E10">
        <v>2.6950500000000002</v>
      </c>
      <c r="F10">
        <v>281</v>
      </c>
      <c r="H10" t="s">
        <v>1</v>
      </c>
      <c r="I10">
        <v>100</v>
      </c>
      <c r="J10">
        <v>1</v>
      </c>
      <c r="L10">
        <f t="shared" ca="1" si="2"/>
        <v>1766.83332</v>
      </c>
      <c r="M10">
        <f t="shared" ca="1" si="2"/>
        <v>1774.48</v>
      </c>
      <c r="N10">
        <f t="shared" ca="1" si="2"/>
        <v>1774.48</v>
      </c>
      <c r="O10">
        <f t="shared" ca="1" si="2"/>
        <v>1774.48</v>
      </c>
      <c r="P10">
        <f t="shared" ca="1" si="5"/>
        <v>1768.58593</v>
      </c>
      <c r="Q10">
        <f t="shared" ca="1" si="5"/>
        <v>1764.7627500000001</v>
      </c>
      <c r="R10">
        <f t="shared" ca="1" si="5"/>
        <v>1766.56486</v>
      </c>
      <c r="S10">
        <f t="shared" ca="1" si="5"/>
        <v>1774.48</v>
      </c>
      <c r="T10">
        <f t="shared" ca="1" si="5"/>
        <v>1759.4921400000001</v>
      </c>
      <c r="U10">
        <f t="shared" ca="1" si="5"/>
        <v>1773.1547700000001</v>
      </c>
      <c r="W10">
        <f ca="1">总!E10</f>
        <v>1755.1166700000001</v>
      </c>
      <c r="Y10">
        <f t="shared" ca="1" si="3"/>
        <v>6.6757100540785382E-3</v>
      </c>
      <c r="Z10">
        <f t="shared" ca="1" si="1"/>
        <v>1.1032503041521396E-2</v>
      </c>
      <c r="AA10">
        <f t="shared" ca="1" si="1"/>
        <v>1.1032503041521396E-2</v>
      </c>
      <c r="AB10">
        <f t="shared" ca="1" si="1"/>
        <v>1.1032503041521396E-2</v>
      </c>
      <c r="AC10">
        <f t="shared" ca="1" si="1"/>
        <v>7.6742818470294906E-3</v>
      </c>
      <c r="AD10">
        <f t="shared" ca="1" si="1"/>
        <v>5.4959765153389959E-3</v>
      </c>
      <c r="AE10">
        <f t="shared" ca="1" si="1"/>
        <v>6.5227515615812817E-3</v>
      </c>
      <c r="AF10">
        <f t="shared" ca="1" si="1"/>
        <v>1.1032503041521396E-2</v>
      </c>
      <c r="AG10">
        <f t="shared" ca="1" si="1"/>
        <v>2.4929795692727082E-3</v>
      </c>
      <c r="AH10">
        <f t="shared" ca="1" si="1"/>
        <v>1.0277436428200516E-2</v>
      </c>
      <c r="AJ10">
        <f t="shared" ca="1" si="4"/>
        <v>8.3269148141587118E-2</v>
      </c>
      <c r="AK10" s="9"/>
    </row>
    <row r="11" spans="1:37" x14ac:dyDescent="0.2">
      <c r="A11" t="s">
        <v>108</v>
      </c>
      <c r="B11">
        <v>50</v>
      </c>
      <c r="C11">
        <v>1</v>
      </c>
      <c r="D11">
        <v>182.34583000000001</v>
      </c>
      <c r="E11">
        <v>7.3923500000000004</v>
      </c>
      <c r="F11">
        <v>259</v>
      </c>
      <c r="H11" t="s">
        <v>0</v>
      </c>
      <c r="I11">
        <v>25</v>
      </c>
      <c r="J11">
        <v>1</v>
      </c>
      <c r="L11">
        <f t="shared" ca="1" si="2"/>
        <v>28.65213</v>
      </c>
      <c r="M11">
        <f t="shared" ca="1" si="0"/>
        <v>28.65213</v>
      </c>
      <c r="N11">
        <f t="shared" ca="1" si="0"/>
        <v>28.65213</v>
      </c>
      <c r="O11">
        <f t="shared" ca="1" si="0"/>
        <v>28.65213</v>
      </c>
      <c r="P11">
        <f t="shared" ca="1" si="0"/>
        <v>28.65213</v>
      </c>
      <c r="Q11">
        <f t="shared" ca="1" si="0"/>
        <v>28.65213</v>
      </c>
      <c r="R11">
        <f t="shared" ca="1" si="0"/>
        <v>28.65213</v>
      </c>
      <c r="S11">
        <f t="shared" ca="1" si="0"/>
        <v>28.65213</v>
      </c>
      <c r="T11">
        <f t="shared" ca="1" si="0"/>
        <v>28.65213</v>
      </c>
      <c r="U11">
        <f t="shared" ca="1" si="0"/>
        <v>28.669799999999999</v>
      </c>
      <c r="W11">
        <f ca="1">总!E11</f>
        <v>28.65213</v>
      </c>
      <c r="Y11">
        <f t="shared" ca="1" si="3"/>
        <v>0</v>
      </c>
      <c r="Z11">
        <f t="shared" ca="1" si="1"/>
        <v>0</v>
      </c>
      <c r="AA11">
        <f t="shared" ca="1" si="1"/>
        <v>0</v>
      </c>
      <c r="AB11">
        <f t="shared" ca="1" si="1"/>
        <v>0</v>
      </c>
      <c r="AC11">
        <f t="shared" ca="1" si="1"/>
        <v>0</v>
      </c>
      <c r="AD11">
        <f t="shared" ca="1" si="1"/>
        <v>0</v>
      </c>
      <c r="AE11">
        <f t="shared" ca="1" si="1"/>
        <v>0</v>
      </c>
      <c r="AF11">
        <f t="shared" ca="1" si="1"/>
        <v>0</v>
      </c>
      <c r="AG11">
        <f t="shared" ca="1" si="1"/>
        <v>0</v>
      </c>
      <c r="AH11">
        <f t="shared" ca="1" si="1"/>
        <v>6.1670807720050705E-4</v>
      </c>
      <c r="AJ11">
        <f t="shared" ca="1" si="4"/>
        <v>6.1670807720050705E-4</v>
      </c>
      <c r="AK11" s="9"/>
    </row>
    <row r="12" spans="1:37" x14ac:dyDescent="0.2">
      <c r="A12" t="s">
        <v>108</v>
      </c>
      <c r="B12">
        <v>50</v>
      </c>
      <c r="C12">
        <v>1</v>
      </c>
      <c r="D12">
        <v>179.94333</v>
      </c>
      <c r="E12">
        <v>7.3501500000000002</v>
      </c>
      <c r="F12">
        <v>262</v>
      </c>
      <c r="H12" t="s">
        <v>0</v>
      </c>
      <c r="I12">
        <v>50</v>
      </c>
      <c r="J12">
        <v>1</v>
      </c>
      <c r="L12">
        <f t="shared" ca="1" si="2"/>
        <v>57.917070000000002</v>
      </c>
      <c r="M12">
        <f t="shared" ca="1" si="0"/>
        <v>57.917070000000002</v>
      </c>
      <c r="N12">
        <f t="shared" ca="1" si="0"/>
        <v>57.917070000000002</v>
      </c>
      <c r="O12">
        <f t="shared" ca="1" si="0"/>
        <v>57.917070000000002</v>
      </c>
      <c r="P12">
        <f t="shared" ca="1" si="0"/>
        <v>57.917070000000002</v>
      </c>
      <c r="Q12">
        <f t="shared" ca="1" si="0"/>
        <v>57.917070000000002</v>
      </c>
      <c r="R12">
        <f t="shared" ca="1" si="0"/>
        <v>57.917070000000002</v>
      </c>
      <c r="S12">
        <f t="shared" ca="1" si="0"/>
        <v>57.917070000000002</v>
      </c>
      <c r="T12">
        <f t="shared" ca="1" si="0"/>
        <v>57.917070000000002</v>
      </c>
      <c r="U12">
        <f t="shared" ca="1" si="0"/>
        <v>57.917070000000002</v>
      </c>
      <c r="W12">
        <f ca="1">总!E12</f>
        <v>57.917070000000002</v>
      </c>
      <c r="Y12">
        <f t="shared" ca="1" si="3"/>
        <v>0</v>
      </c>
      <c r="Z12">
        <f t="shared" ca="1" si="1"/>
        <v>0</v>
      </c>
      <c r="AA12">
        <f t="shared" ca="1" si="1"/>
        <v>0</v>
      </c>
      <c r="AB12">
        <f t="shared" ca="1" si="1"/>
        <v>0</v>
      </c>
      <c r="AC12">
        <f t="shared" ca="1" si="1"/>
        <v>0</v>
      </c>
      <c r="AD12">
        <f t="shared" ca="1" si="1"/>
        <v>0</v>
      </c>
      <c r="AE12">
        <f t="shared" ca="1" si="1"/>
        <v>0</v>
      </c>
      <c r="AF12">
        <f t="shared" ca="1" si="1"/>
        <v>0</v>
      </c>
      <c r="AG12">
        <f t="shared" ca="1" si="1"/>
        <v>0</v>
      </c>
      <c r="AH12">
        <f t="shared" ca="1" si="1"/>
        <v>0</v>
      </c>
      <c r="AJ12">
        <f t="shared" ca="1" si="4"/>
        <v>0</v>
      </c>
      <c r="AK12" s="9"/>
    </row>
    <row r="13" spans="1:37" x14ac:dyDescent="0.2">
      <c r="A13" t="s">
        <v>108</v>
      </c>
      <c r="B13">
        <v>50</v>
      </c>
      <c r="C13">
        <v>1</v>
      </c>
      <c r="D13">
        <v>179.94333</v>
      </c>
      <c r="E13">
        <v>7.3786800000000001</v>
      </c>
      <c r="F13">
        <v>262</v>
      </c>
      <c r="H13" t="s">
        <v>0</v>
      </c>
      <c r="I13">
        <v>100</v>
      </c>
      <c r="J13">
        <v>1</v>
      </c>
      <c r="L13">
        <f t="shared" ca="1" si="2"/>
        <v>104.21095</v>
      </c>
      <c r="M13">
        <f t="shared" ca="1" si="2"/>
        <v>104.22024999999999</v>
      </c>
      <c r="N13">
        <f t="shared" ca="1" si="2"/>
        <v>104.24428</v>
      </c>
      <c r="O13">
        <f t="shared" ca="1" si="2"/>
        <v>104.25178</v>
      </c>
      <c r="P13">
        <f t="shared" ca="1" si="2"/>
        <v>104.23761</v>
      </c>
      <c r="Q13">
        <f t="shared" ca="1" si="2"/>
        <v>104.25691999999999</v>
      </c>
      <c r="R13">
        <f t="shared" ca="1" si="2"/>
        <v>104.27359</v>
      </c>
      <c r="S13">
        <f t="shared" ca="1" si="2"/>
        <v>104.18095</v>
      </c>
      <c r="T13">
        <f t="shared" ca="1" si="2"/>
        <v>104.19761</v>
      </c>
      <c r="U13">
        <f t="shared" ca="1" si="2"/>
        <v>104.27609</v>
      </c>
      <c r="W13">
        <f ca="1">总!E13</f>
        <v>104.10428</v>
      </c>
      <c r="Y13">
        <f t="shared" ca="1" si="3"/>
        <v>1.0246456725890045E-3</v>
      </c>
      <c r="Z13">
        <f t="shared" ca="1" si="1"/>
        <v>1.1139791754958598E-3</v>
      </c>
      <c r="AA13">
        <f t="shared" ca="1" si="1"/>
        <v>1.3448054201037707E-3</v>
      </c>
      <c r="AB13">
        <f t="shared" ca="1" si="1"/>
        <v>1.4168485676092639E-3</v>
      </c>
      <c r="AC13">
        <f t="shared" ca="1" si="1"/>
        <v>1.2807350475888294E-3</v>
      </c>
      <c r="AD13">
        <f t="shared" ca="1" si="1"/>
        <v>1.4662221380330473E-3</v>
      </c>
      <c r="AE13">
        <f t="shared" ca="1" si="1"/>
        <v>1.6263500405554493E-3</v>
      </c>
      <c r="AF13">
        <f t="shared" ca="1" si="1"/>
        <v>7.3647308256675819E-4</v>
      </c>
      <c r="AG13">
        <f t="shared" ca="1" si="1"/>
        <v>8.9650492755912229E-4</v>
      </c>
      <c r="AH13">
        <f t="shared" ca="1" si="1"/>
        <v>1.6503644230572805E-3</v>
      </c>
      <c r="AJ13">
        <f t="shared" ca="1" si="4"/>
        <v>1.2556928495158387E-2</v>
      </c>
      <c r="AK13" s="9"/>
    </row>
    <row r="14" spans="1:37" x14ac:dyDescent="0.2">
      <c r="A14" t="s">
        <v>108</v>
      </c>
      <c r="B14">
        <v>50</v>
      </c>
      <c r="C14">
        <v>1</v>
      </c>
      <c r="D14">
        <v>182.34583000000001</v>
      </c>
      <c r="E14">
        <v>7.40578</v>
      </c>
      <c r="F14">
        <v>261</v>
      </c>
      <c r="AK14" s="9"/>
    </row>
    <row r="15" spans="1:37" x14ac:dyDescent="0.2">
      <c r="A15" t="s">
        <v>108</v>
      </c>
      <c r="B15">
        <v>50</v>
      </c>
      <c r="C15">
        <v>1</v>
      </c>
      <c r="D15">
        <v>181.62333000000001</v>
      </c>
      <c r="E15">
        <v>7.40306</v>
      </c>
      <c r="F15">
        <v>261</v>
      </c>
      <c r="AK15" s="9"/>
    </row>
    <row r="16" spans="1:37" x14ac:dyDescent="0.2">
      <c r="A16" t="s">
        <v>108</v>
      </c>
      <c r="B16">
        <v>50</v>
      </c>
      <c r="C16">
        <v>1</v>
      </c>
      <c r="D16">
        <v>181.62333000000001</v>
      </c>
      <c r="E16">
        <v>7.4016500000000001</v>
      </c>
      <c r="F16">
        <v>262</v>
      </c>
      <c r="AK16" s="9"/>
    </row>
    <row r="17" spans="1:37" x14ac:dyDescent="0.2">
      <c r="A17" t="s">
        <v>108</v>
      </c>
      <c r="B17">
        <v>50</v>
      </c>
      <c r="C17">
        <v>1</v>
      </c>
      <c r="D17">
        <v>182.34583000000001</v>
      </c>
      <c r="E17">
        <v>7.3556999999999997</v>
      </c>
      <c r="F17">
        <v>258</v>
      </c>
      <c r="AK17" s="9"/>
    </row>
    <row r="18" spans="1:37" x14ac:dyDescent="0.2">
      <c r="A18" t="s">
        <v>108</v>
      </c>
      <c r="B18">
        <v>50</v>
      </c>
      <c r="C18">
        <v>1</v>
      </c>
      <c r="D18">
        <v>180.62098</v>
      </c>
      <c r="E18">
        <v>7.3893199999999997</v>
      </c>
      <c r="F18">
        <v>256</v>
      </c>
      <c r="AK18" s="9"/>
    </row>
    <row r="19" spans="1:37" x14ac:dyDescent="0.2">
      <c r="A19" t="s">
        <v>108</v>
      </c>
      <c r="B19">
        <v>50</v>
      </c>
      <c r="C19">
        <v>1</v>
      </c>
      <c r="D19">
        <v>181.59674000000001</v>
      </c>
      <c r="E19">
        <v>7.3646399999999996</v>
      </c>
      <c r="F19">
        <v>263</v>
      </c>
      <c r="AK19" s="9"/>
    </row>
    <row r="20" spans="1:37" x14ac:dyDescent="0.2">
      <c r="A20" t="s">
        <v>108</v>
      </c>
      <c r="B20">
        <v>50</v>
      </c>
      <c r="C20">
        <v>1</v>
      </c>
      <c r="D20">
        <v>181.40834000000001</v>
      </c>
      <c r="E20">
        <v>7.3515600000000001</v>
      </c>
      <c r="F20">
        <v>261</v>
      </c>
      <c r="AK20" s="9"/>
    </row>
    <row r="21" spans="1:37" x14ac:dyDescent="0.2">
      <c r="A21" t="s">
        <v>108</v>
      </c>
      <c r="B21">
        <v>100</v>
      </c>
      <c r="C21">
        <v>1</v>
      </c>
      <c r="D21">
        <v>245.09259</v>
      </c>
      <c r="E21">
        <v>21.278759999999998</v>
      </c>
      <c r="F21">
        <v>180</v>
      </c>
      <c r="AK21" s="9"/>
    </row>
    <row r="22" spans="1:37" x14ac:dyDescent="0.2">
      <c r="A22" t="s">
        <v>108</v>
      </c>
      <c r="B22">
        <v>100</v>
      </c>
      <c r="C22">
        <v>1</v>
      </c>
      <c r="D22">
        <v>246.12895</v>
      </c>
      <c r="E22">
        <v>21.311070000000001</v>
      </c>
      <c r="F22">
        <v>181</v>
      </c>
      <c r="AK22" s="9"/>
    </row>
    <row r="23" spans="1:37" x14ac:dyDescent="0.2">
      <c r="A23" t="s">
        <v>108</v>
      </c>
      <c r="B23">
        <v>100</v>
      </c>
      <c r="C23">
        <v>1</v>
      </c>
      <c r="D23">
        <v>245.73250999999999</v>
      </c>
      <c r="E23">
        <v>21.254429999999999</v>
      </c>
      <c r="F23">
        <v>182</v>
      </c>
      <c r="AK23" s="9"/>
    </row>
    <row r="24" spans="1:37" x14ac:dyDescent="0.2">
      <c r="A24" t="s">
        <v>108</v>
      </c>
      <c r="B24">
        <v>100</v>
      </c>
      <c r="C24">
        <v>1</v>
      </c>
      <c r="D24">
        <v>248.19919999999999</v>
      </c>
      <c r="E24">
        <v>21.28772</v>
      </c>
      <c r="F24">
        <v>180</v>
      </c>
      <c r="AK24" s="9"/>
    </row>
    <row r="25" spans="1:37" x14ac:dyDescent="0.2">
      <c r="A25" t="s">
        <v>108</v>
      </c>
      <c r="B25">
        <v>100</v>
      </c>
      <c r="C25">
        <v>1</v>
      </c>
      <c r="D25">
        <v>247.34674000000001</v>
      </c>
      <c r="E25">
        <v>21.2239</v>
      </c>
      <c r="F25">
        <v>180</v>
      </c>
      <c r="AK25" s="9"/>
    </row>
    <row r="26" spans="1:37" x14ac:dyDescent="0.2">
      <c r="A26" t="s">
        <v>108</v>
      </c>
      <c r="B26">
        <v>100</v>
      </c>
      <c r="C26">
        <v>1</v>
      </c>
      <c r="D26">
        <v>246.26390000000001</v>
      </c>
      <c r="E26">
        <v>21.289750000000002</v>
      </c>
      <c r="F26">
        <v>180</v>
      </c>
      <c r="AK26" s="9"/>
    </row>
    <row r="27" spans="1:37" x14ac:dyDescent="0.2">
      <c r="A27" t="s">
        <v>108</v>
      </c>
      <c r="B27">
        <v>100</v>
      </c>
      <c r="C27">
        <v>1</v>
      </c>
      <c r="D27">
        <v>246.10253</v>
      </c>
      <c r="E27">
        <v>21.28482</v>
      </c>
      <c r="F27">
        <v>179</v>
      </c>
      <c r="AK27" s="9"/>
    </row>
    <row r="28" spans="1:37" x14ac:dyDescent="0.2">
      <c r="A28" t="s">
        <v>108</v>
      </c>
      <c r="B28">
        <v>100</v>
      </c>
      <c r="C28">
        <v>1</v>
      </c>
      <c r="D28">
        <v>247.73</v>
      </c>
      <c r="E28">
        <v>21.23312</v>
      </c>
      <c r="F28">
        <v>179</v>
      </c>
      <c r="AK28" s="9"/>
    </row>
    <row r="29" spans="1:37" x14ac:dyDescent="0.2">
      <c r="A29" t="s">
        <v>108</v>
      </c>
      <c r="B29">
        <v>100</v>
      </c>
      <c r="C29">
        <v>1</v>
      </c>
      <c r="D29">
        <v>246.8348</v>
      </c>
      <c r="E29">
        <v>21.298469999999998</v>
      </c>
      <c r="F29">
        <v>181</v>
      </c>
    </row>
    <row r="30" spans="1:37" x14ac:dyDescent="0.2">
      <c r="A30" t="s">
        <v>108</v>
      </c>
      <c r="B30">
        <v>100</v>
      </c>
      <c r="C30">
        <v>1</v>
      </c>
      <c r="D30">
        <v>246.39147</v>
      </c>
      <c r="E30">
        <v>21.291440000000001</v>
      </c>
      <c r="F30">
        <v>180</v>
      </c>
    </row>
    <row r="31" spans="1:37" x14ac:dyDescent="0.2">
      <c r="A31" t="s">
        <v>36</v>
      </c>
      <c r="B31">
        <v>24</v>
      </c>
      <c r="C31">
        <v>1</v>
      </c>
      <c r="D31">
        <v>2320.9075499999999</v>
      </c>
      <c r="E31">
        <v>2.0299900000000002</v>
      </c>
      <c r="F31">
        <v>362</v>
      </c>
    </row>
    <row r="32" spans="1:37" x14ac:dyDescent="0.2">
      <c r="A32" t="s">
        <v>36</v>
      </c>
      <c r="B32">
        <v>24</v>
      </c>
      <c r="C32">
        <v>1</v>
      </c>
      <c r="D32">
        <v>2320.9075499999999</v>
      </c>
      <c r="E32">
        <v>2.03667</v>
      </c>
      <c r="F32">
        <v>364</v>
      </c>
    </row>
    <row r="33" spans="1:6" x14ac:dyDescent="0.2">
      <c r="A33" t="s">
        <v>36</v>
      </c>
      <c r="B33">
        <v>24</v>
      </c>
      <c r="C33">
        <v>1</v>
      </c>
      <c r="D33">
        <v>2320.9075499999999</v>
      </c>
      <c r="E33">
        <v>2.03294</v>
      </c>
      <c r="F33">
        <v>372</v>
      </c>
    </row>
    <row r="34" spans="1:6" x14ac:dyDescent="0.2">
      <c r="A34" t="s">
        <v>36</v>
      </c>
      <c r="B34">
        <v>24</v>
      </c>
      <c r="C34">
        <v>1</v>
      </c>
      <c r="D34">
        <v>2320.9075499999999</v>
      </c>
      <c r="E34">
        <v>2.03728</v>
      </c>
      <c r="F34">
        <v>364</v>
      </c>
    </row>
    <row r="35" spans="1:6" x14ac:dyDescent="0.2">
      <c r="A35" t="s">
        <v>36</v>
      </c>
      <c r="B35">
        <v>24</v>
      </c>
      <c r="C35">
        <v>1</v>
      </c>
      <c r="D35">
        <v>2320.9075499999999</v>
      </c>
      <c r="E35">
        <v>2.0304899999999999</v>
      </c>
      <c r="F35">
        <v>363</v>
      </c>
    </row>
    <row r="36" spans="1:6" x14ac:dyDescent="0.2">
      <c r="A36" t="s">
        <v>36</v>
      </c>
      <c r="B36">
        <v>24</v>
      </c>
      <c r="C36">
        <v>1</v>
      </c>
      <c r="D36">
        <v>2320.9075499999999</v>
      </c>
      <c r="E36">
        <v>2.0287899999999999</v>
      </c>
      <c r="F36">
        <v>348</v>
      </c>
    </row>
    <row r="37" spans="1:6" x14ac:dyDescent="0.2">
      <c r="A37" t="s">
        <v>36</v>
      </c>
      <c r="B37">
        <v>24</v>
      </c>
      <c r="C37">
        <v>1</v>
      </c>
      <c r="D37">
        <v>2320.9075499999999</v>
      </c>
      <c r="E37">
        <v>2.0281099999999999</v>
      </c>
      <c r="F37">
        <v>363</v>
      </c>
    </row>
    <row r="38" spans="1:6" x14ac:dyDescent="0.2">
      <c r="A38" t="s">
        <v>36</v>
      </c>
      <c r="B38">
        <v>24</v>
      </c>
      <c r="C38">
        <v>1</v>
      </c>
      <c r="D38">
        <v>2320.9075499999999</v>
      </c>
      <c r="E38">
        <v>2.02887</v>
      </c>
      <c r="F38">
        <v>365</v>
      </c>
    </row>
    <row r="39" spans="1:6" x14ac:dyDescent="0.2">
      <c r="A39" t="s">
        <v>36</v>
      </c>
      <c r="B39">
        <v>24</v>
      </c>
      <c r="C39">
        <v>1</v>
      </c>
      <c r="D39">
        <v>2320.9075499999999</v>
      </c>
      <c r="E39">
        <v>2.0398000000000001</v>
      </c>
      <c r="F39">
        <v>368</v>
      </c>
    </row>
    <row r="40" spans="1:6" x14ac:dyDescent="0.2">
      <c r="A40" t="s">
        <v>36</v>
      </c>
      <c r="B40">
        <v>24</v>
      </c>
      <c r="C40">
        <v>1</v>
      </c>
      <c r="D40">
        <v>2320.9075499999999</v>
      </c>
      <c r="E40">
        <v>2.0371299999999999</v>
      </c>
      <c r="F40">
        <v>368</v>
      </c>
    </row>
    <row r="41" spans="1:6" x14ac:dyDescent="0.2">
      <c r="A41" t="s">
        <v>36</v>
      </c>
      <c r="B41">
        <v>47</v>
      </c>
      <c r="C41">
        <v>1</v>
      </c>
      <c r="D41">
        <v>4321.0236500000001</v>
      </c>
      <c r="E41">
        <v>7.27867</v>
      </c>
      <c r="F41">
        <v>340</v>
      </c>
    </row>
    <row r="42" spans="1:6" x14ac:dyDescent="0.2">
      <c r="A42" t="s">
        <v>36</v>
      </c>
      <c r="B42">
        <v>47</v>
      </c>
      <c r="C42">
        <v>1</v>
      </c>
      <c r="D42">
        <v>4321.0236500000001</v>
      </c>
      <c r="E42">
        <v>7.2771699999999999</v>
      </c>
      <c r="F42">
        <v>347</v>
      </c>
    </row>
    <row r="43" spans="1:6" x14ac:dyDescent="0.2">
      <c r="A43" t="s">
        <v>36</v>
      </c>
      <c r="B43">
        <v>47</v>
      </c>
      <c r="C43">
        <v>1</v>
      </c>
      <c r="D43">
        <v>4321.0236500000001</v>
      </c>
      <c r="E43">
        <v>7.3001100000000001</v>
      </c>
      <c r="F43">
        <v>339</v>
      </c>
    </row>
    <row r="44" spans="1:6" x14ac:dyDescent="0.2">
      <c r="A44" t="s">
        <v>36</v>
      </c>
      <c r="B44">
        <v>47</v>
      </c>
      <c r="C44">
        <v>1</v>
      </c>
      <c r="D44">
        <v>4321.0236500000001</v>
      </c>
      <c r="E44">
        <v>7.2966300000000004</v>
      </c>
      <c r="F44">
        <v>345</v>
      </c>
    </row>
    <row r="45" spans="1:6" x14ac:dyDescent="0.2">
      <c r="A45" t="s">
        <v>36</v>
      </c>
      <c r="B45">
        <v>47</v>
      </c>
      <c r="C45">
        <v>1</v>
      </c>
      <c r="D45">
        <v>4321.0236500000001</v>
      </c>
      <c r="E45">
        <v>7.3126899999999999</v>
      </c>
      <c r="F45">
        <v>336</v>
      </c>
    </row>
    <row r="46" spans="1:6" x14ac:dyDescent="0.2">
      <c r="A46" t="s">
        <v>36</v>
      </c>
      <c r="B46">
        <v>47</v>
      </c>
      <c r="C46">
        <v>1</v>
      </c>
      <c r="D46">
        <v>4321.0236500000001</v>
      </c>
      <c r="E46">
        <v>7.2693199999999996</v>
      </c>
      <c r="F46">
        <v>351</v>
      </c>
    </row>
    <row r="47" spans="1:6" x14ac:dyDescent="0.2">
      <c r="A47" t="s">
        <v>36</v>
      </c>
      <c r="B47">
        <v>47</v>
      </c>
      <c r="C47">
        <v>1</v>
      </c>
      <c r="D47">
        <v>4321.0236500000001</v>
      </c>
      <c r="E47">
        <v>7.2749800000000002</v>
      </c>
      <c r="F47">
        <v>352</v>
      </c>
    </row>
    <row r="48" spans="1:6" x14ac:dyDescent="0.2">
      <c r="A48" t="s">
        <v>36</v>
      </c>
      <c r="B48">
        <v>47</v>
      </c>
      <c r="C48">
        <v>1</v>
      </c>
      <c r="D48">
        <v>4325.7879000000003</v>
      </c>
      <c r="E48">
        <v>7.2828400000000002</v>
      </c>
      <c r="F48">
        <v>345</v>
      </c>
    </row>
    <row r="49" spans="1:6" x14ac:dyDescent="0.2">
      <c r="A49" t="s">
        <v>36</v>
      </c>
      <c r="B49">
        <v>47</v>
      </c>
      <c r="C49">
        <v>1</v>
      </c>
      <c r="D49">
        <v>4321.0236500000001</v>
      </c>
      <c r="E49">
        <v>7.3045600000000004</v>
      </c>
      <c r="F49">
        <v>352</v>
      </c>
    </row>
    <row r="50" spans="1:6" x14ac:dyDescent="0.2">
      <c r="A50" t="s">
        <v>36</v>
      </c>
      <c r="B50">
        <v>47</v>
      </c>
      <c r="C50">
        <v>1</v>
      </c>
      <c r="D50">
        <v>4321.0236500000001</v>
      </c>
      <c r="E50">
        <v>7.2801299999999998</v>
      </c>
      <c r="F50">
        <v>351</v>
      </c>
    </row>
    <row r="51" spans="1:6" x14ac:dyDescent="0.2">
      <c r="A51" t="s">
        <v>36</v>
      </c>
      <c r="B51">
        <v>100</v>
      </c>
      <c r="C51">
        <v>1</v>
      </c>
      <c r="D51">
        <v>35471.296170000001</v>
      </c>
      <c r="E51">
        <v>33.914230000000003</v>
      </c>
      <c r="F51">
        <v>316</v>
      </c>
    </row>
    <row r="52" spans="1:6" x14ac:dyDescent="0.2">
      <c r="A52" t="s">
        <v>36</v>
      </c>
      <c r="B52">
        <v>100</v>
      </c>
      <c r="C52">
        <v>1</v>
      </c>
      <c r="D52">
        <v>35334.484790000002</v>
      </c>
      <c r="E52">
        <v>33.992570000000001</v>
      </c>
      <c r="F52">
        <v>329</v>
      </c>
    </row>
    <row r="53" spans="1:6" x14ac:dyDescent="0.2">
      <c r="A53" t="s">
        <v>36</v>
      </c>
      <c r="B53">
        <v>100</v>
      </c>
      <c r="C53">
        <v>1</v>
      </c>
      <c r="D53">
        <v>35466.980340000002</v>
      </c>
      <c r="E53">
        <v>33.988250000000001</v>
      </c>
      <c r="F53">
        <v>330</v>
      </c>
    </row>
    <row r="54" spans="1:6" x14ac:dyDescent="0.2">
      <c r="A54" t="s">
        <v>36</v>
      </c>
      <c r="B54">
        <v>100</v>
      </c>
      <c r="C54">
        <v>1</v>
      </c>
      <c r="D54">
        <v>35626.66203</v>
      </c>
      <c r="E54">
        <v>34.002319999999997</v>
      </c>
      <c r="F54">
        <v>325</v>
      </c>
    </row>
    <row r="55" spans="1:6" x14ac:dyDescent="0.2">
      <c r="A55" t="s">
        <v>36</v>
      </c>
      <c r="B55">
        <v>100</v>
      </c>
      <c r="C55">
        <v>1</v>
      </c>
      <c r="D55">
        <v>35456.936959999999</v>
      </c>
      <c r="E55">
        <v>33.955930000000002</v>
      </c>
      <c r="F55">
        <v>325</v>
      </c>
    </row>
    <row r="56" spans="1:6" x14ac:dyDescent="0.2">
      <c r="A56" t="s">
        <v>36</v>
      </c>
      <c r="B56">
        <v>100</v>
      </c>
      <c r="C56">
        <v>1</v>
      </c>
      <c r="D56">
        <v>35629.213170000003</v>
      </c>
      <c r="E56">
        <v>33.88702</v>
      </c>
      <c r="F56">
        <v>323</v>
      </c>
    </row>
    <row r="57" spans="1:6" x14ac:dyDescent="0.2">
      <c r="A57" t="s">
        <v>36</v>
      </c>
      <c r="B57">
        <v>100</v>
      </c>
      <c r="C57">
        <v>1</v>
      </c>
      <c r="D57">
        <v>35669.694770000002</v>
      </c>
      <c r="E57">
        <v>33.991799999999998</v>
      </c>
      <c r="F57">
        <v>336</v>
      </c>
    </row>
    <row r="58" spans="1:6" x14ac:dyDescent="0.2">
      <c r="A58" t="s">
        <v>36</v>
      </c>
      <c r="B58">
        <v>100</v>
      </c>
      <c r="C58">
        <v>1</v>
      </c>
      <c r="D58">
        <v>35669.694770000002</v>
      </c>
      <c r="E58">
        <v>33.990540000000003</v>
      </c>
      <c r="F58">
        <v>326</v>
      </c>
    </row>
    <row r="59" spans="1:6" x14ac:dyDescent="0.2">
      <c r="A59" t="s">
        <v>36</v>
      </c>
      <c r="B59">
        <v>100</v>
      </c>
      <c r="C59">
        <v>1</v>
      </c>
      <c r="D59">
        <v>35669.694770000002</v>
      </c>
      <c r="E59">
        <v>33.97054</v>
      </c>
      <c r="F59">
        <v>329</v>
      </c>
    </row>
    <row r="60" spans="1:6" x14ac:dyDescent="0.2">
      <c r="A60" t="s">
        <v>36</v>
      </c>
      <c r="B60">
        <v>100</v>
      </c>
      <c r="C60">
        <v>1</v>
      </c>
      <c r="D60">
        <v>35669.694770000002</v>
      </c>
      <c r="E60">
        <v>33.899479999999997</v>
      </c>
      <c r="F60">
        <v>328</v>
      </c>
    </row>
    <row r="61" spans="1:6" x14ac:dyDescent="0.2">
      <c r="A61" t="s">
        <v>1</v>
      </c>
      <c r="B61">
        <v>30</v>
      </c>
      <c r="C61">
        <v>1</v>
      </c>
      <c r="D61">
        <v>660.62148999999999</v>
      </c>
      <c r="E61">
        <v>2.90442</v>
      </c>
      <c r="F61">
        <v>329</v>
      </c>
    </row>
    <row r="62" spans="1:6" x14ac:dyDescent="0.2">
      <c r="A62" t="s">
        <v>1</v>
      </c>
      <c r="B62">
        <v>30</v>
      </c>
      <c r="C62">
        <v>1</v>
      </c>
      <c r="D62">
        <v>660.62148999999999</v>
      </c>
      <c r="E62">
        <v>2.9078599999999999</v>
      </c>
      <c r="F62">
        <v>331</v>
      </c>
    </row>
    <row r="63" spans="1:6" x14ac:dyDescent="0.2">
      <c r="A63" t="s">
        <v>1</v>
      </c>
      <c r="B63">
        <v>30</v>
      </c>
      <c r="C63">
        <v>1</v>
      </c>
      <c r="D63">
        <v>660.62148999999999</v>
      </c>
      <c r="E63">
        <v>2.9048699999999998</v>
      </c>
      <c r="F63">
        <v>331</v>
      </c>
    </row>
    <row r="64" spans="1:6" x14ac:dyDescent="0.2">
      <c r="A64" t="s">
        <v>1</v>
      </c>
      <c r="B64">
        <v>30</v>
      </c>
      <c r="C64">
        <v>1</v>
      </c>
      <c r="D64">
        <v>660.62148999999999</v>
      </c>
      <c r="E64">
        <v>2.9087800000000001</v>
      </c>
      <c r="F64">
        <v>333</v>
      </c>
    </row>
    <row r="65" spans="1:6" x14ac:dyDescent="0.2">
      <c r="A65" t="s">
        <v>1</v>
      </c>
      <c r="B65">
        <v>30</v>
      </c>
      <c r="C65">
        <v>1</v>
      </c>
      <c r="D65">
        <v>660.62148999999999</v>
      </c>
      <c r="E65">
        <v>2.9098600000000001</v>
      </c>
      <c r="F65">
        <v>332</v>
      </c>
    </row>
    <row r="66" spans="1:6" x14ac:dyDescent="0.2">
      <c r="A66" t="s">
        <v>1</v>
      </c>
      <c r="B66">
        <v>30</v>
      </c>
      <c r="C66">
        <v>1</v>
      </c>
      <c r="D66">
        <v>660.62148999999999</v>
      </c>
      <c r="E66">
        <v>2.9082400000000002</v>
      </c>
      <c r="F66">
        <v>331</v>
      </c>
    </row>
    <row r="67" spans="1:6" x14ac:dyDescent="0.2">
      <c r="A67" t="s">
        <v>1</v>
      </c>
      <c r="B67">
        <v>30</v>
      </c>
      <c r="C67">
        <v>1</v>
      </c>
      <c r="D67">
        <v>660.62148999999999</v>
      </c>
      <c r="E67">
        <v>2.9027599999999998</v>
      </c>
      <c r="F67">
        <v>331</v>
      </c>
    </row>
    <row r="68" spans="1:6" x14ac:dyDescent="0.2">
      <c r="A68" t="s">
        <v>1</v>
      </c>
      <c r="B68">
        <v>30</v>
      </c>
      <c r="C68">
        <v>1</v>
      </c>
      <c r="D68">
        <v>660.62148999999999</v>
      </c>
      <c r="E68">
        <v>2.9068399999999999</v>
      </c>
      <c r="F68">
        <v>333</v>
      </c>
    </row>
    <row r="69" spans="1:6" x14ac:dyDescent="0.2">
      <c r="A69" t="s">
        <v>1</v>
      </c>
      <c r="B69">
        <v>30</v>
      </c>
      <c r="C69">
        <v>1</v>
      </c>
      <c r="D69">
        <v>660.62148999999999</v>
      </c>
      <c r="E69">
        <v>2.9098299999999999</v>
      </c>
      <c r="F69">
        <v>330</v>
      </c>
    </row>
    <row r="70" spans="1:6" x14ac:dyDescent="0.2">
      <c r="A70" t="s">
        <v>1</v>
      </c>
      <c r="B70">
        <v>30</v>
      </c>
      <c r="C70">
        <v>1</v>
      </c>
      <c r="D70">
        <v>660.62148999999999</v>
      </c>
      <c r="E70">
        <v>2.9066299999999998</v>
      </c>
      <c r="F70">
        <v>332</v>
      </c>
    </row>
    <row r="71" spans="1:6" x14ac:dyDescent="0.2">
      <c r="A71" t="s">
        <v>1</v>
      </c>
      <c r="B71">
        <v>50</v>
      </c>
      <c r="C71">
        <v>1</v>
      </c>
      <c r="D71">
        <v>1027.0157400000001</v>
      </c>
      <c r="E71">
        <v>6.4026399999999999</v>
      </c>
      <c r="F71">
        <v>269</v>
      </c>
    </row>
    <row r="72" spans="1:6" x14ac:dyDescent="0.2">
      <c r="A72" t="s">
        <v>1</v>
      </c>
      <c r="B72">
        <v>50</v>
      </c>
      <c r="C72">
        <v>1</v>
      </c>
      <c r="D72">
        <v>1026.6364000000001</v>
      </c>
      <c r="E72">
        <v>6.3533999999999997</v>
      </c>
      <c r="F72">
        <v>268</v>
      </c>
    </row>
    <row r="73" spans="1:6" x14ac:dyDescent="0.2">
      <c r="A73" t="s">
        <v>1</v>
      </c>
      <c r="B73">
        <v>50</v>
      </c>
      <c r="C73">
        <v>1</v>
      </c>
      <c r="D73">
        <v>1027.0157400000001</v>
      </c>
      <c r="E73">
        <v>6.3660800000000002</v>
      </c>
      <c r="F73">
        <v>267</v>
      </c>
    </row>
    <row r="74" spans="1:6" x14ac:dyDescent="0.2">
      <c r="A74" t="s">
        <v>1</v>
      </c>
      <c r="B74">
        <v>50</v>
      </c>
      <c r="C74">
        <v>1</v>
      </c>
      <c r="D74">
        <v>1027.0157400000001</v>
      </c>
      <c r="E74">
        <v>6.3995300000000004</v>
      </c>
      <c r="F74">
        <v>268</v>
      </c>
    </row>
    <row r="75" spans="1:6" x14ac:dyDescent="0.2">
      <c r="A75" t="s">
        <v>1</v>
      </c>
      <c r="B75">
        <v>50</v>
      </c>
      <c r="C75">
        <v>1</v>
      </c>
      <c r="D75">
        <v>1015.79905</v>
      </c>
      <c r="E75">
        <v>6.3900600000000001</v>
      </c>
      <c r="F75">
        <v>271</v>
      </c>
    </row>
    <row r="76" spans="1:6" x14ac:dyDescent="0.2">
      <c r="A76" t="s">
        <v>1</v>
      </c>
      <c r="B76">
        <v>50</v>
      </c>
      <c r="C76">
        <v>1</v>
      </c>
      <c r="D76">
        <v>1027.0157400000001</v>
      </c>
      <c r="E76">
        <v>6.3791900000000004</v>
      </c>
      <c r="F76">
        <v>265</v>
      </c>
    </row>
    <row r="77" spans="1:6" x14ac:dyDescent="0.2">
      <c r="A77" t="s">
        <v>1</v>
      </c>
      <c r="B77">
        <v>50</v>
      </c>
      <c r="C77">
        <v>1</v>
      </c>
      <c r="D77">
        <v>1027.0157400000001</v>
      </c>
      <c r="E77">
        <v>6.3908199999999997</v>
      </c>
      <c r="F77">
        <v>268</v>
      </c>
    </row>
    <row r="78" spans="1:6" x14ac:dyDescent="0.2">
      <c r="A78" t="s">
        <v>1</v>
      </c>
      <c r="B78">
        <v>50</v>
      </c>
      <c r="C78">
        <v>1</v>
      </c>
      <c r="D78">
        <v>1011.09109</v>
      </c>
      <c r="E78">
        <v>6.3507199999999999</v>
      </c>
      <c r="F78">
        <v>266</v>
      </c>
    </row>
    <row r="79" spans="1:6" x14ac:dyDescent="0.2">
      <c r="A79" t="s">
        <v>1</v>
      </c>
      <c r="B79">
        <v>50</v>
      </c>
      <c r="C79">
        <v>1</v>
      </c>
      <c r="D79">
        <v>1015.01969</v>
      </c>
      <c r="E79">
        <v>6.3560299999999996</v>
      </c>
      <c r="F79">
        <v>269</v>
      </c>
    </row>
    <row r="80" spans="1:6" x14ac:dyDescent="0.2">
      <c r="A80" t="s">
        <v>1</v>
      </c>
      <c r="B80">
        <v>50</v>
      </c>
      <c r="C80">
        <v>1</v>
      </c>
      <c r="D80">
        <v>1027.0157400000001</v>
      </c>
      <c r="E80">
        <v>6.3999300000000003</v>
      </c>
      <c r="F80">
        <v>271</v>
      </c>
    </row>
    <row r="81" spans="1:6" x14ac:dyDescent="0.2">
      <c r="A81" t="s">
        <v>1</v>
      </c>
      <c r="B81">
        <v>100</v>
      </c>
      <c r="C81">
        <v>1</v>
      </c>
      <c r="D81">
        <v>1766.83332</v>
      </c>
      <c r="E81">
        <v>20.448720000000002</v>
      </c>
      <c r="F81">
        <v>255</v>
      </c>
    </row>
    <row r="82" spans="1:6" x14ac:dyDescent="0.2">
      <c r="A82" t="s">
        <v>1</v>
      </c>
      <c r="B82">
        <v>100</v>
      </c>
      <c r="C82">
        <v>1</v>
      </c>
      <c r="D82">
        <v>1774.48</v>
      </c>
      <c r="E82">
        <v>20.350639999999999</v>
      </c>
      <c r="F82">
        <v>240</v>
      </c>
    </row>
    <row r="83" spans="1:6" x14ac:dyDescent="0.2">
      <c r="A83" t="s">
        <v>1</v>
      </c>
      <c r="B83">
        <v>100</v>
      </c>
      <c r="C83">
        <v>1</v>
      </c>
      <c r="D83">
        <v>1774.48</v>
      </c>
      <c r="E83">
        <v>20.35154</v>
      </c>
      <c r="F83">
        <v>240</v>
      </c>
    </row>
    <row r="84" spans="1:6" x14ac:dyDescent="0.2">
      <c r="A84" t="s">
        <v>1</v>
      </c>
      <c r="B84">
        <v>100</v>
      </c>
      <c r="C84">
        <v>1</v>
      </c>
      <c r="D84">
        <v>1774.48</v>
      </c>
      <c r="E84">
        <v>20.360250000000001</v>
      </c>
      <c r="F84">
        <v>241</v>
      </c>
    </row>
    <row r="85" spans="1:6" x14ac:dyDescent="0.2">
      <c r="A85" t="s">
        <v>1</v>
      </c>
      <c r="B85">
        <v>100</v>
      </c>
      <c r="C85">
        <v>1</v>
      </c>
      <c r="D85">
        <v>1768.58593</v>
      </c>
      <c r="E85">
        <v>20.434809999999999</v>
      </c>
      <c r="F85">
        <v>249</v>
      </c>
    </row>
    <row r="86" spans="1:6" x14ac:dyDescent="0.2">
      <c r="A86" t="s">
        <v>1</v>
      </c>
      <c r="B86">
        <v>100</v>
      </c>
      <c r="C86">
        <v>1</v>
      </c>
      <c r="D86">
        <v>1764.7627500000001</v>
      </c>
      <c r="E86">
        <v>20.451339999999998</v>
      </c>
      <c r="F86">
        <v>238</v>
      </c>
    </row>
    <row r="87" spans="1:6" x14ac:dyDescent="0.2">
      <c r="A87" t="s">
        <v>1</v>
      </c>
      <c r="B87">
        <v>100</v>
      </c>
      <c r="C87">
        <v>1</v>
      </c>
      <c r="D87">
        <v>1766.56486</v>
      </c>
      <c r="E87">
        <v>20.391020000000001</v>
      </c>
      <c r="F87">
        <v>248</v>
      </c>
    </row>
    <row r="88" spans="1:6" x14ac:dyDescent="0.2">
      <c r="A88" t="s">
        <v>1</v>
      </c>
      <c r="B88">
        <v>100</v>
      </c>
      <c r="C88">
        <v>1</v>
      </c>
      <c r="D88">
        <v>1774.48</v>
      </c>
      <c r="E88">
        <v>20.37426</v>
      </c>
      <c r="F88">
        <v>247</v>
      </c>
    </row>
    <row r="89" spans="1:6" x14ac:dyDescent="0.2">
      <c r="A89" t="s">
        <v>1</v>
      </c>
      <c r="B89">
        <v>100</v>
      </c>
      <c r="C89">
        <v>1</v>
      </c>
      <c r="D89">
        <v>1759.4921400000001</v>
      </c>
      <c r="E89">
        <v>20.413599999999999</v>
      </c>
      <c r="F89">
        <v>247</v>
      </c>
    </row>
    <row r="90" spans="1:6" x14ac:dyDescent="0.2">
      <c r="A90" t="s">
        <v>1</v>
      </c>
      <c r="B90">
        <v>100</v>
      </c>
      <c r="C90">
        <v>1</v>
      </c>
      <c r="D90">
        <v>1773.1547700000001</v>
      </c>
      <c r="E90">
        <v>20.454830000000001</v>
      </c>
      <c r="F90">
        <v>241</v>
      </c>
    </row>
    <row r="91" spans="1:6" x14ac:dyDescent="0.2">
      <c r="A91" t="s">
        <v>0</v>
      </c>
      <c r="B91">
        <v>25</v>
      </c>
      <c r="C91">
        <v>1</v>
      </c>
      <c r="D91">
        <v>28.65213</v>
      </c>
      <c r="E91">
        <v>2.1572800000000001</v>
      </c>
      <c r="F91">
        <v>327</v>
      </c>
    </row>
    <row r="92" spans="1:6" x14ac:dyDescent="0.2">
      <c r="A92" t="s">
        <v>0</v>
      </c>
      <c r="B92">
        <v>25</v>
      </c>
      <c r="C92">
        <v>1</v>
      </c>
      <c r="D92">
        <v>28.65213</v>
      </c>
      <c r="E92">
        <v>2.1574399999999998</v>
      </c>
      <c r="F92">
        <v>330</v>
      </c>
    </row>
    <row r="93" spans="1:6" x14ac:dyDescent="0.2">
      <c r="A93" t="s">
        <v>0</v>
      </c>
      <c r="B93">
        <v>25</v>
      </c>
      <c r="C93">
        <v>1</v>
      </c>
      <c r="D93">
        <v>28.65213</v>
      </c>
      <c r="E93">
        <v>2.1587700000000001</v>
      </c>
      <c r="F93">
        <v>329</v>
      </c>
    </row>
    <row r="94" spans="1:6" x14ac:dyDescent="0.2">
      <c r="A94" t="s">
        <v>0</v>
      </c>
      <c r="B94">
        <v>25</v>
      </c>
      <c r="C94">
        <v>1</v>
      </c>
      <c r="D94">
        <v>28.65213</v>
      </c>
      <c r="E94">
        <v>2.1442199999999998</v>
      </c>
      <c r="F94">
        <v>328</v>
      </c>
    </row>
    <row r="95" spans="1:6" x14ac:dyDescent="0.2">
      <c r="A95" t="s">
        <v>0</v>
      </c>
      <c r="B95">
        <v>25</v>
      </c>
      <c r="C95">
        <v>1</v>
      </c>
      <c r="D95">
        <v>28.65213</v>
      </c>
      <c r="E95">
        <v>2.15876</v>
      </c>
      <c r="F95">
        <v>330</v>
      </c>
    </row>
    <row r="96" spans="1:6" x14ac:dyDescent="0.2">
      <c r="A96" t="s">
        <v>0</v>
      </c>
      <c r="B96">
        <v>25</v>
      </c>
      <c r="C96">
        <v>1</v>
      </c>
      <c r="D96">
        <v>28.65213</v>
      </c>
      <c r="E96">
        <v>2.1570100000000001</v>
      </c>
      <c r="F96">
        <v>328</v>
      </c>
    </row>
    <row r="97" spans="1:6" x14ac:dyDescent="0.2">
      <c r="A97" t="s">
        <v>0</v>
      </c>
      <c r="B97">
        <v>25</v>
      </c>
      <c r="C97">
        <v>1</v>
      </c>
      <c r="D97">
        <v>28.65213</v>
      </c>
      <c r="E97">
        <v>2.1497199999999999</v>
      </c>
      <c r="F97">
        <v>315</v>
      </c>
    </row>
    <row r="98" spans="1:6" x14ac:dyDescent="0.2">
      <c r="A98" t="s">
        <v>0</v>
      </c>
      <c r="B98">
        <v>25</v>
      </c>
      <c r="C98">
        <v>1</v>
      </c>
      <c r="D98">
        <v>28.65213</v>
      </c>
      <c r="E98">
        <v>2.1431200000000001</v>
      </c>
      <c r="F98">
        <v>331</v>
      </c>
    </row>
    <row r="99" spans="1:6" x14ac:dyDescent="0.2">
      <c r="A99" t="s">
        <v>0</v>
      </c>
      <c r="B99">
        <v>25</v>
      </c>
      <c r="C99">
        <v>1</v>
      </c>
      <c r="D99">
        <v>28.65213</v>
      </c>
      <c r="E99">
        <v>2.1518600000000001</v>
      </c>
      <c r="F99">
        <v>328</v>
      </c>
    </row>
    <row r="100" spans="1:6" x14ac:dyDescent="0.2">
      <c r="A100" t="s">
        <v>0</v>
      </c>
      <c r="B100">
        <v>25</v>
      </c>
      <c r="C100">
        <v>1</v>
      </c>
      <c r="D100">
        <v>28.669799999999999</v>
      </c>
      <c r="E100">
        <v>2.1431399999999998</v>
      </c>
      <c r="F100">
        <v>330</v>
      </c>
    </row>
    <row r="101" spans="1:6" x14ac:dyDescent="0.2">
      <c r="A101" t="s">
        <v>0</v>
      </c>
      <c r="B101">
        <v>50</v>
      </c>
      <c r="C101">
        <v>1</v>
      </c>
      <c r="D101">
        <v>57.917070000000002</v>
      </c>
      <c r="E101">
        <v>10.285360000000001</v>
      </c>
      <c r="F101">
        <v>424</v>
      </c>
    </row>
    <row r="102" spans="1:6" x14ac:dyDescent="0.2">
      <c r="A102" t="s">
        <v>0</v>
      </c>
      <c r="B102">
        <v>50</v>
      </c>
      <c r="C102">
        <v>1</v>
      </c>
      <c r="D102">
        <v>57.917070000000002</v>
      </c>
      <c r="E102">
        <v>10.27922</v>
      </c>
      <c r="F102">
        <v>422</v>
      </c>
    </row>
    <row r="103" spans="1:6" x14ac:dyDescent="0.2">
      <c r="A103" t="s">
        <v>0</v>
      </c>
      <c r="B103">
        <v>50</v>
      </c>
      <c r="C103">
        <v>1</v>
      </c>
      <c r="D103">
        <v>57.917070000000002</v>
      </c>
      <c r="E103">
        <v>10.283010000000001</v>
      </c>
      <c r="F103">
        <v>424</v>
      </c>
    </row>
    <row r="104" spans="1:6" x14ac:dyDescent="0.2">
      <c r="A104" t="s">
        <v>0</v>
      </c>
      <c r="B104">
        <v>50</v>
      </c>
      <c r="C104">
        <v>1</v>
      </c>
      <c r="D104">
        <v>57.917070000000002</v>
      </c>
      <c r="E104">
        <v>10.233969999999999</v>
      </c>
      <c r="F104">
        <v>423</v>
      </c>
    </row>
    <row r="105" spans="1:6" x14ac:dyDescent="0.2">
      <c r="A105" t="s">
        <v>0</v>
      </c>
      <c r="B105">
        <v>50</v>
      </c>
      <c r="C105">
        <v>1</v>
      </c>
      <c r="D105">
        <v>57.917070000000002</v>
      </c>
      <c r="E105">
        <v>10.264279999999999</v>
      </c>
      <c r="F105">
        <v>422</v>
      </c>
    </row>
    <row r="106" spans="1:6" x14ac:dyDescent="0.2">
      <c r="A106" t="s">
        <v>0</v>
      </c>
      <c r="B106">
        <v>50</v>
      </c>
      <c r="C106">
        <v>1</v>
      </c>
      <c r="D106">
        <v>57.917070000000002</v>
      </c>
      <c r="E106">
        <v>10.28688</v>
      </c>
      <c r="F106">
        <v>423</v>
      </c>
    </row>
    <row r="107" spans="1:6" x14ac:dyDescent="0.2">
      <c r="A107" t="s">
        <v>0</v>
      </c>
      <c r="B107">
        <v>50</v>
      </c>
      <c r="C107">
        <v>1</v>
      </c>
      <c r="D107">
        <v>57.917070000000002</v>
      </c>
      <c r="E107">
        <v>10.28736</v>
      </c>
      <c r="F107">
        <v>423</v>
      </c>
    </row>
    <row r="108" spans="1:6" x14ac:dyDescent="0.2">
      <c r="A108" t="s">
        <v>0</v>
      </c>
      <c r="B108">
        <v>50</v>
      </c>
      <c r="C108">
        <v>1</v>
      </c>
      <c r="D108">
        <v>57.917070000000002</v>
      </c>
      <c r="E108">
        <v>10.268090000000001</v>
      </c>
      <c r="F108">
        <v>425</v>
      </c>
    </row>
    <row r="109" spans="1:6" x14ac:dyDescent="0.2">
      <c r="A109" t="s">
        <v>0</v>
      </c>
      <c r="B109">
        <v>50</v>
      </c>
      <c r="C109">
        <v>1</v>
      </c>
      <c r="D109">
        <v>57.917070000000002</v>
      </c>
      <c r="E109">
        <v>10.25529</v>
      </c>
      <c r="F109">
        <v>425</v>
      </c>
    </row>
    <row r="110" spans="1:6" x14ac:dyDescent="0.2">
      <c r="A110" t="s">
        <v>0</v>
      </c>
      <c r="B110">
        <v>50</v>
      </c>
      <c r="C110">
        <v>1</v>
      </c>
      <c r="D110">
        <v>57.917070000000002</v>
      </c>
      <c r="E110">
        <v>10.25212</v>
      </c>
      <c r="F110">
        <v>423</v>
      </c>
    </row>
    <row r="111" spans="1:6" x14ac:dyDescent="0.2">
      <c r="A111" t="s">
        <v>0</v>
      </c>
      <c r="B111">
        <v>100</v>
      </c>
      <c r="C111">
        <v>1</v>
      </c>
      <c r="D111">
        <v>104.21095</v>
      </c>
      <c r="E111">
        <v>24.43957</v>
      </c>
      <c r="F111">
        <v>270</v>
      </c>
    </row>
    <row r="112" spans="1:6" x14ac:dyDescent="0.2">
      <c r="A112" t="s">
        <v>0</v>
      </c>
      <c r="B112">
        <v>100</v>
      </c>
      <c r="C112">
        <v>1</v>
      </c>
      <c r="D112">
        <v>104.22024999999999</v>
      </c>
      <c r="E112">
        <v>24.475159999999999</v>
      </c>
      <c r="F112">
        <v>270</v>
      </c>
    </row>
    <row r="113" spans="1:6" x14ac:dyDescent="0.2">
      <c r="A113" t="s">
        <v>0</v>
      </c>
      <c r="B113">
        <v>100</v>
      </c>
      <c r="C113">
        <v>1</v>
      </c>
      <c r="D113">
        <v>104.24428</v>
      </c>
      <c r="E113">
        <v>24.440719999999999</v>
      </c>
      <c r="F113">
        <v>271</v>
      </c>
    </row>
    <row r="114" spans="1:6" x14ac:dyDescent="0.2">
      <c r="A114" t="s">
        <v>0</v>
      </c>
      <c r="B114">
        <v>100</v>
      </c>
      <c r="C114">
        <v>1</v>
      </c>
      <c r="D114">
        <v>104.25178</v>
      </c>
      <c r="E114">
        <v>24.533329999999999</v>
      </c>
      <c r="F114">
        <v>271</v>
      </c>
    </row>
    <row r="115" spans="1:6" x14ac:dyDescent="0.2">
      <c r="A115" t="s">
        <v>0</v>
      </c>
      <c r="B115">
        <v>100</v>
      </c>
      <c r="C115">
        <v>1</v>
      </c>
      <c r="D115">
        <v>104.23761</v>
      </c>
      <c r="E115">
        <v>24.506530000000001</v>
      </c>
      <c r="F115">
        <v>275</v>
      </c>
    </row>
    <row r="116" spans="1:6" x14ac:dyDescent="0.2">
      <c r="A116" t="s">
        <v>0</v>
      </c>
      <c r="B116">
        <v>100</v>
      </c>
      <c r="C116">
        <v>1</v>
      </c>
      <c r="D116">
        <v>104.25691999999999</v>
      </c>
      <c r="E116">
        <v>24.511620000000001</v>
      </c>
      <c r="F116">
        <v>273</v>
      </c>
    </row>
    <row r="117" spans="1:6" x14ac:dyDescent="0.2">
      <c r="A117" t="s">
        <v>0</v>
      </c>
      <c r="B117">
        <v>100</v>
      </c>
      <c r="C117">
        <v>1</v>
      </c>
      <c r="D117">
        <v>104.27359</v>
      </c>
      <c r="E117">
        <v>24.556460000000001</v>
      </c>
      <c r="F117">
        <v>272</v>
      </c>
    </row>
    <row r="118" spans="1:6" x14ac:dyDescent="0.2">
      <c r="A118" t="s">
        <v>0</v>
      </c>
      <c r="B118">
        <v>100</v>
      </c>
      <c r="C118">
        <v>1</v>
      </c>
      <c r="D118">
        <v>104.18095</v>
      </c>
      <c r="E118">
        <v>24.458200000000001</v>
      </c>
      <c r="F118">
        <v>271</v>
      </c>
    </row>
    <row r="119" spans="1:6" x14ac:dyDescent="0.2">
      <c r="A119" t="s">
        <v>0</v>
      </c>
      <c r="B119">
        <v>100</v>
      </c>
      <c r="C119">
        <v>1</v>
      </c>
      <c r="D119">
        <v>104.19761</v>
      </c>
      <c r="E119">
        <v>24.52741</v>
      </c>
      <c r="F119">
        <v>270</v>
      </c>
    </row>
    <row r="120" spans="1:6" x14ac:dyDescent="0.2">
      <c r="A120" t="s">
        <v>0</v>
      </c>
      <c r="B120">
        <v>100</v>
      </c>
      <c r="C120">
        <v>1</v>
      </c>
      <c r="D120">
        <v>104.27609</v>
      </c>
      <c r="E120">
        <v>24.451450000000001</v>
      </c>
      <c r="F120">
        <v>270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0"/>
  <sheetViews>
    <sheetView zoomScale="85" zoomScaleNormal="85" workbookViewId="0">
      <selection sqref="A1:F121"/>
    </sheetView>
  </sheetViews>
  <sheetFormatPr defaultRowHeight="14.25" x14ac:dyDescent="0.2"/>
  <sheetData>
    <row r="1" spans="1:37" x14ac:dyDescent="0.2">
      <c r="A1" t="s">
        <v>108</v>
      </c>
      <c r="B1">
        <v>30</v>
      </c>
      <c r="C1">
        <v>1</v>
      </c>
      <c r="D1">
        <v>156.12666999999999</v>
      </c>
      <c r="E1">
        <v>2.6786599999999998</v>
      </c>
      <c r="F1">
        <v>233</v>
      </c>
      <c r="H1" s="1" t="s">
        <v>2</v>
      </c>
      <c r="I1" s="1" t="s">
        <v>3</v>
      </c>
      <c r="J1" s="1" t="s">
        <v>4</v>
      </c>
      <c r="K1" s="2" t="s">
        <v>5</v>
      </c>
      <c r="L1" s="2" t="s">
        <v>6</v>
      </c>
      <c r="M1" s="2" t="s">
        <v>7</v>
      </c>
      <c r="N1" s="2" t="s">
        <v>109</v>
      </c>
      <c r="O1" s="2" t="s">
        <v>34</v>
      </c>
      <c r="P1" s="2" t="s">
        <v>35</v>
      </c>
      <c r="Q1" s="2" t="s">
        <v>110</v>
      </c>
      <c r="R1" s="2" t="s">
        <v>111</v>
      </c>
      <c r="S1" s="2" t="s">
        <v>112</v>
      </c>
      <c r="T1" s="2" t="s">
        <v>113</v>
      </c>
      <c r="U1" s="2" t="s">
        <v>114</v>
      </c>
      <c r="W1" s="2" t="s">
        <v>37</v>
      </c>
      <c r="AJ1" t="s">
        <v>38</v>
      </c>
    </row>
    <row r="2" spans="1:37" x14ac:dyDescent="0.2">
      <c r="A2" t="s">
        <v>108</v>
      </c>
      <c r="B2">
        <v>30</v>
      </c>
      <c r="C2">
        <v>1</v>
      </c>
      <c r="D2">
        <v>156.12666999999999</v>
      </c>
      <c r="E2">
        <v>2.6879499999999998</v>
      </c>
      <c r="F2">
        <v>234</v>
      </c>
      <c r="H2" t="s">
        <v>108</v>
      </c>
      <c r="I2">
        <v>30</v>
      </c>
      <c r="J2">
        <v>1</v>
      </c>
      <c r="L2">
        <f ca="1">INDIRECT("D"&amp;1+(ROW(D1)-1)*10+COLUMN(A1)-1)</f>
        <v>156.12666999999999</v>
      </c>
      <c r="M2">
        <f t="shared" ref="M2:U12" ca="1" si="0">INDIRECT("D"&amp;1+(ROW(E1)-1)*10+COLUMN(B1)-1)</f>
        <v>156.12666999999999</v>
      </c>
      <c r="N2">
        <f t="shared" ca="1" si="0"/>
        <v>156.12666999999999</v>
      </c>
      <c r="O2">
        <f t="shared" ca="1" si="0"/>
        <v>156.12666999999999</v>
      </c>
      <c r="P2">
        <f t="shared" ca="1" si="0"/>
        <v>156.12666999999999</v>
      </c>
      <c r="Q2">
        <f t="shared" ca="1" si="0"/>
        <v>156.12666999999999</v>
      </c>
      <c r="R2">
        <f t="shared" ca="1" si="0"/>
        <v>156.12666999999999</v>
      </c>
      <c r="S2">
        <f t="shared" ca="1" si="0"/>
        <v>156.12666999999999</v>
      </c>
      <c r="T2">
        <f t="shared" ca="1" si="0"/>
        <v>156.12666999999999</v>
      </c>
      <c r="U2">
        <f t="shared" ca="1" si="0"/>
        <v>156.12666999999999</v>
      </c>
      <c r="W2">
        <f ca="1">总!E2</f>
        <v>156.12666999999999</v>
      </c>
      <c r="Y2">
        <f ca="1">(L2-$W2)/$W2</f>
        <v>0</v>
      </c>
      <c r="Z2">
        <f t="shared" ref="Z2:AH13" ca="1" si="1">(M2-$W2)/$W2</f>
        <v>0</v>
      </c>
      <c r="AA2">
        <f t="shared" ca="1" si="1"/>
        <v>0</v>
      </c>
      <c r="AB2">
        <f t="shared" ca="1" si="1"/>
        <v>0</v>
      </c>
      <c r="AC2">
        <f t="shared" ca="1" si="1"/>
        <v>0</v>
      </c>
      <c r="AD2">
        <f t="shared" ca="1" si="1"/>
        <v>0</v>
      </c>
      <c r="AE2">
        <f t="shared" ca="1" si="1"/>
        <v>0</v>
      </c>
      <c r="AF2">
        <f t="shared" ca="1" si="1"/>
        <v>0</v>
      </c>
      <c r="AG2">
        <f t="shared" ca="1" si="1"/>
        <v>0</v>
      </c>
      <c r="AH2">
        <f t="shared" ca="1" si="1"/>
        <v>0</v>
      </c>
      <c r="AJ2">
        <f ca="1">SUM(Y2:AH2)</f>
        <v>0</v>
      </c>
      <c r="AK2" s="9"/>
    </row>
    <row r="3" spans="1:37" x14ac:dyDescent="0.2">
      <c r="A3" t="s">
        <v>108</v>
      </c>
      <c r="B3">
        <v>30</v>
      </c>
      <c r="C3">
        <v>1</v>
      </c>
      <c r="D3">
        <v>156.12666999999999</v>
      </c>
      <c r="E3">
        <v>2.6909299999999998</v>
      </c>
      <c r="F3">
        <v>233</v>
      </c>
      <c r="H3" t="s">
        <v>108</v>
      </c>
      <c r="I3">
        <v>50</v>
      </c>
      <c r="J3">
        <v>1</v>
      </c>
      <c r="L3">
        <f t="shared" ref="L3:U13" ca="1" si="2">INDIRECT("D"&amp;1+(ROW(D2)-1)*10+COLUMN(A2)-1)</f>
        <v>179.94333</v>
      </c>
      <c r="M3">
        <f t="shared" ca="1" si="0"/>
        <v>181.40834000000001</v>
      </c>
      <c r="N3">
        <f t="shared" ca="1" si="0"/>
        <v>180.48129</v>
      </c>
      <c r="O3">
        <f t="shared" ca="1" si="0"/>
        <v>180.52</v>
      </c>
      <c r="P3">
        <f t="shared" ca="1" si="0"/>
        <v>179.94333</v>
      </c>
      <c r="Q3">
        <f t="shared" ca="1" si="0"/>
        <v>182.34583000000001</v>
      </c>
      <c r="R3">
        <f t="shared" ca="1" si="0"/>
        <v>180.52</v>
      </c>
      <c r="S3">
        <f t="shared" ca="1" si="0"/>
        <v>181.40834000000001</v>
      </c>
      <c r="T3">
        <f t="shared" ca="1" si="0"/>
        <v>181.93146999999999</v>
      </c>
      <c r="U3">
        <f t="shared" ca="1" si="0"/>
        <v>182.20334</v>
      </c>
      <c r="W3">
        <f ca="1">总!E3</f>
        <v>179.67332999999999</v>
      </c>
      <c r="Y3">
        <f t="shared" ref="Y3:Y13" ca="1" si="3">(L3-$W3)/$W3</f>
        <v>1.5027271994124572E-3</v>
      </c>
      <c r="Z3">
        <f t="shared" ca="1" si="1"/>
        <v>9.6564693268612369E-3</v>
      </c>
      <c r="AA3">
        <f t="shared" ca="1" si="1"/>
        <v>4.4968276593972435E-3</v>
      </c>
      <c r="AB3">
        <f t="shared" ca="1" si="1"/>
        <v>4.7122742145426777E-3</v>
      </c>
      <c r="AC3">
        <f t="shared" ca="1" si="1"/>
        <v>1.5027271994124572E-3</v>
      </c>
      <c r="AD3">
        <f t="shared" ca="1" si="1"/>
        <v>1.4874216446035779E-2</v>
      </c>
      <c r="AE3">
        <f t="shared" ca="1" si="1"/>
        <v>4.7122742145426777E-3</v>
      </c>
      <c r="AF3">
        <f t="shared" ca="1" si="1"/>
        <v>9.6564693268612369E-3</v>
      </c>
      <c r="AG3">
        <f t="shared" ca="1" si="1"/>
        <v>1.2568031104004125E-2</v>
      </c>
      <c r="AH3">
        <f t="shared" ca="1" si="1"/>
        <v>1.4081166080686568E-2</v>
      </c>
      <c r="AJ3">
        <f t="shared" ref="AJ3:AJ13" ca="1" si="4">SUM(Y3:AH3)</f>
        <v>7.7763182771756478E-2</v>
      </c>
      <c r="AK3" s="9"/>
    </row>
    <row r="4" spans="1:37" x14ac:dyDescent="0.2">
      <c r="A4" t="s">
        <v>108</v>
      </c>
      <c r="B4">
        <v>30</v>
      </c>
      <c r="C4">
        <v>1</v>
      </c>
      <c r="D4">
        <v>156.12666999999999</v>
      </c>
      <c r="E4">
        <v>2.7038500000000001</v>
      </c>
      <c r="F4">
        <v>235</v>
      </c>
      <c r="H4" t="s">
        <v>108</v>
      </c>
      <c r="I4">
        <v>100</v>
      </c>
      <c r="J4">
        <v>1</v>
      </c>
      <c r="L4">
        <f t="shared" ca="1" si="2"/>
        <v>247.52957000000001</v>
      </c>
      <c r="M4">
        <f t="shared" ca="1" si="2"/>
        <v>247.30955</v>
      </c>
      <c r="N4">
        <f t="shared" ca="1" si="2"/>
        <v>247.44333</v>
      </c>
      <c r="O4">
        <f t="shared" ca="1" si="2"/>
        <v>245.39657</v>
      </c>
      <c r="P4">
        <f t="shared" ca="1" si="2"/>
        <v>246.81735</v>
      </c>
      <c r="Q4">
        <f t="shared" ca="1" si="2"/>
        <v>245.73217</v>
      </c>
      <c r="R4">
        <f t="shared" ca="1" si="2"/>
        <v>245.78666999999999</v>
      </c>
      <c r="S4">
        <f t="shared" ca="1" si="2"/>
        <v>246.24671000000001</v>
      </c>
      <c r="T4">
        <f t="shared" ca="1" si="2"/>
        <v>243.83793</v>
      </c>
      <c r="U4">
        <f t="shared" ca="1" si="2"/>
        <v>245.85977</v>
      </c>
      <c r="W4">
        <f ca="1">总!E4</f>
        <v>239.59333000000001</v>
      </c>
      <c r="Y4">
        <f t="shared" ca="1" si="3"/>
        <v>3.312379355468701E-2</v>
      </c>
      <c r="Z4">
        <f t="shared" ca="1" si="1"/>
        <v>3.2205487523379692E-2</v>
      </c>
      <c r="AA4">
        <f t="shared" ca="1" si="1"/>
        <v>3.2763850312527459E-2</v>
      </c>
      <c r="AB4">
        <f t="shared" ca="1" si="1"/>
        <v>2.4221208495244787E-2</v>
      </c>
      <c r="AC4">
        <f t="shared" ca="1" si="1"/>
        <v>3.0151173240089764E-2</v>
      </c>
      <c r="AD4">
        <f t="shared" ca="1" si="1"/>
        <v>2.5621915267841501E-2</v>
      </c>
      <c r="AE4">
        <f t="shared" ca="1" si="1"/>
        <v>2.5849384037527161E-2</v>
      </c>
      <c r="AF4">
        <f t="shared" ca="1" si="1"/>
        <v>2.7769470878008157E-2</v>
      </c>
      <c r="AG4">
        <f t="shared" ca="1" si="1"/>
        <v>1.771585210656737E-2</v>
      </c>
      <c r="AH4">
        <f t="shared" ca="1" si="1"/>
        <v>2.6154484350628577E-2</v>
      </c>
      <c r="AJ4">
        <f t="shared" ca="1" si="4"/>
        <v>0.27557661976650144</v>
      </c>
      <c r="AK4" s="9"/>
    </row>
    <row r="5" spans="1:37" x14ac:dyDescent="0.2">
      <c r="A5" t="s">
        <v>108</v>
      </c>
      <c r="B5">
        <v>30</v>
      </c>
      <c r="C5">
        <v>1</v>
      </c>
      <c r="D5">
        <v>156.12666999999999</v>
      </c>
      <c r="E5">
        <v>2.70661</v>
      </c>
      <c r="F5">
        <v>233</v>
      </c>
      <c r="H5" t="s">
        <v>36</v>
      </c>
      <c r="I5">
        <v>24</v>
      </c>
      <c r="J5">
        <v>1</v>
      </c>
      <c r="L5">
        <f t="shared" ca="1" si="2"/>
        <v>2320.9075499999999</v>
      </c>
      <c r="M5">
        <f t="shared" ca="1" si="0"/>
        <v>2320.9075499999999</v>
      </c>
      <c r="N5">
        <f t="shared" ca="1" si="0"/>
        <v>2320.9075499999999</v>
      </c>
      <c r="O5">
        <f t="shared" ca="1" si="0"/>
        <v>2320.9075499999999</v>
      </c>
      <c r="P5">
        <f t="shared" ca="1" si="0"/>
        <v>2320.9075499999999</v>
      </c>
      <c r="Q5">
        <f t="shared" ca="1" si="0"/>
        <v>2320.9075499999999</v>
      </c>
      <c r="R5">
        <f t="shared" ca="1" si="0"/>
        <v>2320.9075499999999</v>
      </c>
      <c r="S5">
        <f t="shared" ca="1" si="0"/>
        <v>2320.9075499999999</v>
      </c>
      <c r="T5">
        <f t="shared" ca="1" si="0"/>
        <v>2320.9075499999999</v>
      </c>
      <c r="U5">
        <f t="shared" ca="1" si="0"/>
        <v>2320.9075499999999</v>
      </c>
      <c r="W5">
        <f ca="1">总!E5</f>
        <v>2320.9075499999999</v>
      </c>
      <c r="Y5">
        <f t="shared" ca="1" si="3"/>
        <v>0</v>
      </c>
      <c r="Z5">
        <f t="shared" ca="1" si="1"/>
        <v>0</v>
      </c>
      <c r="AA5">
        <f t="shared" ca="1" si="1"/>
        <v>0</v>
      </c>
      <c r="AB5">
        <f t="shared" ca="1" si="1"/>
        <v>0</v>
      </c>
      <c r="AC5">
        <f t="shared" ca="1" si="1"/>
        <v>0</v>
      </c>
      <c r="AD5">
        <f t="shared" ca="1" si="1"/>
        <v>0</v>
      </c>
      <c r="AE5">
        <f t="shared" ca="1" si="1"/>
        <v>0</v>
      </c>
      <c r="AF5">
        <f t="shared" ca="1" si="1"/>
        <v>0</v>
      </c>
      <c r="AG5">
        <f t="shared" ca="1" si="1"/>
        <v>0</v>
      </c>
      <c r="AH5">
        <f t="shared" ca="1" si="1"/>
        <v>0</v>
      </c>
      <c r="AJ5">
        <f t="shared" ca="1" si="4"/>
        <v>0</v>
      </c>
      <c r="AK5" s="9"/>
    </row>
    <row r="6" spans="1:37" x14ac:dyDescent="0.2">
      <c r="A6" t="s">
        <v>108</v>
      </c>
      <c r="B6">
        <v>30</v>
      </c>
      <c r="C6">
        <v>1</v>
      </c>
      <c r="D6">
        <v>156.12666999999999</v>
      </c>
      <c r="E6">
        <v>2.6784699999999999</v>
      </c>
      <c r="F6">
        <v>233</v>
      </c>
      <c r="H6" t="s">
        <v>36</v>
      </c>
      <c r="I6">
        <v>47</v>
      </c>
      <c r="J6">
        <v>1</v>
      </c>
      <c r="L6">
        <f t="shared" ca="1" si="2"/>
        <v>4321.0236500000001</v>
      </c>
      <c r="M6">
        <f t="shared" ca="1" si="0"/>
        <v>4321.0236500000001</v>
      </c>
      <c r="N6">
        <f t="shared" ca="1" si="0"/>
        <v>4321.0236500000001</v>
      </c>
      <c r="O6">
        <f t="shared" ca="1" si="0"/>
        <v>4329.4256800000003</v>
      </c>
      <c r="P6">
        <f t="shared" ca="1" si="0"/>
        <v>4321.0236500000001</v>
      </c>
      <c r="Q6">
        <f t="shared" ca="1" si="0"/>
        <v>4325.7879000000003</v>
      </c>
      <c r="R6">
        <f t="shared" ca="1" si="0"/>
        <v>4321.0236500000001</v>
      </c>
      <c r="S6">
        <f t="shared" ca="1" si="0"/>
        <v>4321.0236500000001</v>
      </c>
      <c r="T6">
        <f t="shared" ca="1" si="0"/>
        <v>4321.0236500000001</v>
      </c>
      <c r="U6">
        <f t="shared" ca="1" si="0"/>
        <v>4321.0236500000001</v>
      </c>
      <c r="W6">
        <f ca="1">总!E6</f>
        <v>4313.60977</v>
      </c>
      <c r="Y6">
        <f t="shared" ca="1" si="3"/>
        <v>1.71871828823312E-3</v>
      </c>
      <c r="Z6">
        <f t="shared" ca="1" si="1"/>
        <v>1.71871828823312E-3</v>
      </c>
      <c r="AA6">
        <f t="shared" ca="1" si="1"/>
        <v>1.71871828823312E-3</v>
      </c>
      <c r="AB6">
        <f t="shared" ca="1" si="1"/>
        <v>3.6665138580674762E-3</v>
      </c>
      <c r="AC6">
        <f t="shared" ca="1" si="1"/>
        <v>1.71871828823312E-3</v>
      </c>
      <c r="AD6">
        <f t="shared" ca="1" si="1"/>
        <v>2.823187689506795E-3</v>
      </c>
      <c r="AE6">
        <f t="shared" ca="1" si="1"/>
        <v>1.71871828823312E-3</v>
      </c>
      <c r="AF6">
        <f t="shared" ca="1" si="1"/>
        <v>1.71871828823312E-3</v>
      </c>
      <c r="AG6">
        <f t="shared" ca="1" si="1"/>
        <v>1.71871828823312E-3</v>
      </c>
      <c r="AH6">
        <f t="shared" ca="1" si="1"/>
        <v>1.71871828823312E-3</v>
      </c>
      <c r="AJ6">
        <f t="shared" ca="1" si="4"/>
        <v>2.023944785343923E-2</v>
      </c>
      <c r="AK6" s="9"/>
    </row>
    <row r="7" spans="1:37" x14ac:dyDescent="0.2">
      <c r="A7" t="s">
        <v>108</v>
      </c>
      <c r="B7">
        <v>30</v>
      </c>
      <c r="C7">
        <v>1</v>
      </c>
      <c r="D7">
        <v>156.12666999999999</v>
      </c>
      <c r="E7">
        <v>2.6779500000000001</v>
      </c>
      <c r="F7">
        <v>236</v>
      </c>
      <c r="H7" t="s">
        <v>36</v>
      </c>
      <c r="I7">
        <v>100</v>
      </c>
      <c r="J7">
        <v>1</v>
      </c>
      <c r="L7">
        <f t="shared" ca="1" si="2"/>
        <v>35669.694770000002</v>
      </c>
      <c r="M7">
        <f t="shared" ca="1" si="2"/>
        <v>35669.694770000002</v>
      </c>
      <c r="N7">
        <f t="shared" ca="1" si="2"/>
        <v>35573.410000000003</v>
      </c>
      <c r="O7">
        <f t="shared" ca="1" si="2"/>
        <v>35669.694770000002</v>
      </c>
      <c r="P7">
        <f t="shared" ca="1" si="2"/>
        <v>35669.694770000002</v>
      </c>
      <c r="Q7">
        <f t="shared" ca="1" si="2"/>
        <v>35669.694770000002</v>
      </c>
      <c r="R7">
        <f t="shared" ca="1" si="2"/>
        <v>35669.694770000002</v>
      </c>
      <c r="S7">
        <f t="shared" ca="1" si="2"/>
        <v>35625.445500000002</v>
      </c>
      <c r="T7">
        <f t="shared" ca="1" si="2"/>
        <v>35669.694770000002</v>
      </c>
      <c r="U7">
        <f t="shared" ca="1" si="2"/>
        <v>35669.694770000002</v>
      </c>
      <c r="W7">
        <f ca="1">总!E7</f>
        <v>35334.484790000002</v>
      </c>
      <c r="Y7">
        <f t="shared" ca="1" si="3"/>
        <v>9.4867657471792901E-3</v>
      </c>
      <c r="Z7">
        <f t="shared" ca="1" si="1"/>
        <v>9.4867657471792901E-3</v>
      </c>
      <c r="AA7">
        <f t="shared" ca="1" si="1"/>
        <v>6.7618138886128424E-3</v>
      </c>
      <c r="AB7">
        <f t="shared" ca="1" si="1"/>
        <v>9.4867657471792901E-3</v>
      </c>
      <c r="AC7">
        <f t="shared" ca="1" si="1"/>
        <v>9.4867657471792901E-3</v>
      </c>
      <c r="AD7">
        <f t="shared" ca="1" si="1"/>
        <v>9.4867657471792901E-3</v>
      </c>
      <c r="AE7">
        <f t="shared" ca="1" si="1"/>
        <v>9.4867657471792901E-3</v>
      </c>
      <c r="AF7">
        <f t="shared" ca="1" si="1"/>
        <v>8.2344687273420789E-3</v>
      </c>
      <c r="AG7">
        <f t="shared" ca="1" si="1"/>
        <v>9.4867657471792901E-3</v>
      </c>
      <c r="AH7">
        <f t="shared" ca="1" si="1"/>
        <v>9.4867657471792901E-3</v>
      </c>
      <c r="AJ7">
        <f t="shared" ca="1" si="4"/>
        <v>9.0890408593389233E-2</v>
      </c>
      <c r="AK7" s="9"/>
    </row>
    <row r="8" spans="1:37" x14ac:dyDescent="0.2">
      <c r="A8" t="s">
        <v>108</v>
      </c>
      <c r="B8">
        <v>30</v>
      </c>
      <c r="C8">
        <v>1</v>
      </c>
      <c r="D8">
        <v>156.12666999999999</v>
      </c>
      <c r="E8">
        <v>2.69794</v>
      </c>
      <c r="F8">
        <v>237</v>
      </c>
      <c r="H8" t="s">
        <v>1</v>
      </c>
      <c r="I8">
        <v>30</v>
      </c>
      <c r="J8">
        <v>1</v>
      </c>
      <c r="L8">
        <f t="shared" ca="1" si="2"/>
        <v>660.62148999999999</v>
      </c>
      <c r="M8">
        <f t="shared" ca="1" si="0"/>
        <v>660.62148999999999</v>
      </c>
      <c r="N8">
        <f t="shared" ca="1" si="0"/>
        <v>660.62148999999999</v>
      </c>
      <c r="O8">
        <f t="shared" ca="1" si="0"/>
        <v>660.62148999999999</v>
      </c>
      <c r="P8">
        <f t="shared" ref="P8:U10" ca="1" si="5">INDIRECT("D"&amp;1+(ROW(H7)-1)*10+COLUMN(E7)-1)</f>
        <v>660.62148999999999</v>
      </c>
      <c r="Q8">
        <f t="shared" ca="1" si="5"/>
        <v>660.62148999999999</v>
      </c>
      <c r="R8">
        <f t="shared" ca="1" si="5"/>
        <v>660.62148999999999</v>
      </c>
      <c r="S8">
        <f t="shared" ca="1" si="5"/>
        <v>660.62148999999999</v>
      </c>
      <c r="T8">
        <f t="shared" ca="1" si="5"/>
        <v>660.62148999999999</v>
      </c>
      <c r="U8">
        <f t="shared" ca="1" si="5"/>
        <v>660.62148999999999</v>
      </c>
      <c r="W8">
        <f ca="1">总!E8</f>
        <v>659.84542999999996</v>
      </c>
      <c r="Y8">
        <f t="shared" ca="1" si="3"/>
        <v>1.1761239295088087E-3</v>
      </c>
      <c r="Z8">
        <f t="shared" ca="1" si="1"/>
        <v>1.1761239295088087E-3</v>
      </c>
      <c r="AA8">
        <f t="shared" ca="1" si="1"/>
        <v>1.1761239295088087E-3</v>
      </c>
      <c r="AB8">
        <f t="shared" ca="1" si="1"/>
        <v>1.1761239295088087E-3</v>
      </c>
      <c r="AC8">
        <f t="shared" ca="1" si="1"/>
        <v>1.1761239295088087E-3</v>
      </c>
      <c r="AD8">
        <f t="shared" ca="1" si="1"/>
        <v>1.1761239295088087E-3</v>
      </c>
      <c r="AE8">
        <f t="shared" ca="1" si="1"/>
        <v>1.1761239295088087E-3</v>
      </c>
      <c r="AF8">
        <f t="shared" ca="1" si="1"/>
        <v>1.1761239295088087E-3</v>
      </c>
      <c r="AG8">
        <f t="shared" ca="1" si="1"/>
        <v>1.1761239295088087E-3</v>
      </c>
      <c r="AH8">
        <f t="shared" ca="1" si="1"/>
        <v>1.1761239295088087E-3</v>
      </c>
      <c r="AJ8">
        <f t="shared" ca="1" si="4"/>
        <v>1.1761239295088086E-2</v>
      </c>
      <c r="AK8" s="9"/>
    </row>
    <row r="9" spans="1:37" x14ac:dyDescent="0.2">
      <c r="A9" t="s">
        <v>108</v>
      </c>
      <c r="B9">
        <v>30</v>
      </c>
      <c r="C9">
        <v>1</v>
      </c>
      <c r="D9">
        <v>156.12666999999999</v>
      </c>
      <c r="E9">
        <v>2.68581</v>
      </c>
      <c r="F9">
        <v>236</v>
      </c>
      <c r="H9" t="s">
        <v>1</v>
      </c>
      <c r="I9">
        <v>50</v>
      </c>
      <c r="J9">
        <v>1</v>
      </c>
      <c r="L9">
        <f t="shared" ca="1" si="2"/>
        <v>1027.0157400000001</v>
      </c>
      <c r="M9">
        <f t="shared" ca="1" si="0"/>
        <v>1027.0157400000001</v>
      </c>
      <c r="N9">
        <f t="shared" ca="1" si="0"/>
        <v>1027.0157400000001</v>
      </c>
      <c r="O9">
        <f t="shared" ca="1" si="0"/>
        <v>1027.0157400000001</v>
      </c>
      <c r="P9">
        <f t="shared" ca="1" si="5"/>
        <v>1027.0157400000001</v>
      </c>
      <c r="Q9">
        <f t="shared" ca="1" si="5"/>
        <v>1027.0157400000001</v>
      </c>
      <c r="R9">
        <f t="shared" ca="1" si="5"/>
        <v>1027.0157400000001</v>
      </c>
      <c r="S9">
        <f t="shared" ca="1" si="5"/>
        <v>1027.0157400000001</v>
      </c>
      <c r="T9">
        <f t="shared" ca="1" si="5"/>
        <v>1022.33306</v>
      </c>
      <c r="U9">
        <f t="shared" ca="1" si="5"/>
        <v>1027.0157400000001</v>
      </c>
      <c r="W9">
        <f ca="1">总!E9</f>
        <v>1003.58074</v>
      </c>
      <c r="Y9">
        <f t="shared" ca="1" si="3"/>
        <v>2.3351384762525493E-2</v>
      </c>
      <c r="Z9">
        <f t="shared" ca="1" si="1"/>
        <v>2.3351384762525493E-2</v>
      </c>
      <c r="AA9">
        <f t="shared" ca="1" si="1"/>
        <v>2.3351384762525493E-2</v>
      </c>
      <c r="AB9">
        <f t="shared" ca="1" si="1"/>
        <v>2.3351384762525493E-2</v>
      </c>
      <c r="AC9">
        <f t="shared" ca="1" si="1"/>
        <v>2.3351384762525493E-2</v>
      </c>
      <c r="AD9">
        <f t="shared" ca="1" si="1"/>
        <v>2.3351384762525493E-2</v>
      </c>
      <c r="AE9">
        <f t="shared" ca="1" si="1"/>
        <v>2.3351384762525493E-2</v>
      </c>
      <c r="AF9">
        <f t="shared" ca="1" si="1"/>
        <v>2.3351384762525493E-2</v>
      </c>
      <c r="AG9">
        <f t="shared" ca="1" si="1"/>
        <v>1.8685412396415711E-2</v>
      </c>
      <c r="AH9">
        <f t="shared" ca="1" si="1"/>
        <v>2.3351384762525493E-2</v>
      </c>
      <c r="AJ9">
        <f t="shared" ca="1" si="4"/>
        <v>0.22884787525914516</v>
      </c>
      <c r="AK9" s="9"/>
    </row>
    <row r="10" spans="1:37" x14ac:dyDescent="0.2">
      <c r="A10" t="s">
        <v>108</v>
      </c>
      <c r="B10">
        <v>30</v>
      </c>
      <c r="C10">
        <v>1</v>
      </c>
      <c r="D10">
        <v>156.12666999999999</v>
      </c>
      <c r="E10">
        <v>2.7040999999999999</v>
      </c>
      <c r="F10">
        <v>233</v>
      </c>
      <c r="H10" t="s">
        <v>1</v>
      </c>
      <c r="I10">
        <v>100</v>
      </c>
      <c r="J10">
        <v>1</v>
      </c>
      <c r="L10">
        <f t="shared" ca="1" si="2"/>
        <v>1774.48</v>
      </c>
      <c r="M10">
        <f t="shared" ca="1" si="2"/>
        <v>1774.48</v>
      </c>
      <c r="N10">
        <f t="shared" ca="1" si="2"/>
        <v>1774.48</v>
      </c>
      <c r="O10">
        <f t="shared" ca="1" si="2"/>
        <v>1774.48</v>
      </c>
      <c r="P10">
        <f t="shared" ca="1" si="5"/>
        <v>1774.48</v>
      </c>
      <c r="Q10">
        <f t="shared" ca="1" si="5"/>
        <v>1771.4169099999999</v>
      </c>
      <c r="R10">
        <f t="shared" ca="1" si="5"/>
        <v>1774.1086499999999</v>
      </c>
      <c r="S10">
        <f t="shared" ca="1" si="5"/>
        <v>1761.28667</v>
      </c>
      <c r="T10">
        <f t="shared" ca="1" si="5"/>
        <v>1774.48</v>
      </c>
      <c r="U10">
        <f t="shared" ca="1" si="5"/>
        <v>1774.48</v>
      </c>
      <c r="W10">
        <f ca="1">总!E10</f>
        <v>1755.1166700000001</v>
      </c>
      <c r="Y10">
        <f t="shared" ca="1" si="3"/>
        <v>1.1032503041521396E-2</v>
      </c>
      <c r="Z10">
        <f t="shared" ca="1" si="1"/>
        <v>1.1032503041521396E-2</v>
      </c>
      <c r="AA10">
        <f t="shared" ca="1" si="1"/>
        <v>1.1032503041521396E-2</v>
      </c>
      <c r="AB10">
        <f t="shared" ca="1" si="1"/>
        <v>1.1032503041521396E-2</v>
      </c>
      <c r="AC10">
        <f t="shared" ca="1" si="1"/>
        <v>1.1032503041521396E-2</v>
      </c>
      <c r="AD10">
        <f t="shared" ca="1" si="1"/>
        <v>9.2872686349676128E-3</v>
      </c>
      <c r="AE10">
        <f t="shared" ca="1" si="1"/>
        <v>1.0820921665566417E-2</v>
      </c>
      <c r="AF10">
        <f t="shared" ca="1" si="1"/>
        <v>3.5154358143039259E-3</v>
      </c>
      <c r="AG10">
        <f t="shared" ca="1" si="1"/>
        <v>1.1032503041521396E-2</v>
      </c>
      <c r="AH10">
        <f t="shared" ca="1" si="1"/>
        <v>1.1032503041521396E-2</v>
      </c>
      <c r="AJ10">
        <f t="shared" ca="1" si="4"/>
        <v>0.10085114740548773</v>
      </c>
      <c r="AK10" s="9"/>
    </row>
    <row r="11" spans="1:37" x14ac:dyDescent="0.2">
      <c r="A11" t="s">
        <v>108</v>
      </c>
      <c r="B11">
        <v>50</v>
      </c>
      <c r="C11">
        <v>1</v>
      </c>
      <c r="D11">
        <v>179.94333</v>
      </c>
      <c r="E11">
        <v>7.4150600000000004</v>
      </c>
      <c r="F11">
        <v>219</v>
      </c>
      <c r="H11" t="s">
        <v>0</v>
      </c>
      <c r="I11">
        <v>25</v>
      </c>
      <c r="J11">
        <v>1</v>
      </c>
      <c r="L11">
        <f t="shared" ca="1" si="2"/>
        <v>28.65213</v>
      </c>
      <c r="M11">
        <f t="shared" ca="1" si="0"/>
        <v>28.65213</v>
      </c>
      <c r="N11">
        <f t="shared" ca="1" si="0"/>
        <v>28.669799999999999</v>
      </c>
      <c r="O11">
        <f t="shared" ca="1" si="0"/>
        <v>28.65213</v>
      </c>
      <c r="P11">
        <f t="shared" ca="1" si="0"/>
        <v>28.65213</v>
      </c>
      <c r="Q11">
        <f t="shared" ca="1" si="0"/>
        <v>28.65213</v>
      </c>
      <c r="R11">
        <f t="shared" ca="1" si="0"/>
        <v>28.65213</v>
      </c>
      <c r="S11">
        <f t="shared" ca="1" si="0"/>
        <v>28.65213</v>
      </c>
      <c r="T11">
        <f t="shared" ca="1" si="0"/>
        <v>28.65213</v>
      </c>
      <c r="U11">
        <f t="shared" ca="1" si="0"/>
        <v>28.65213</v>
      </c>
      <c r="W11">
        <f ca="1">总!E11</f>
        <v>28.65213</v>
      </c>
      <c r="Y11">
        <f t="shared" ca="1" si="3"/>
        <v>0</v>
      </c>
      <c r="Z11">
        <f t="shared" ca="1" si="1"/>
        <v>0</v>
      </c>
      <c r="AA11">
        <f t="shared" ca="1" si="1"/>
        <v>6.1670807720050705E-4</v>
      </c>
      <c r="AB11">
        <f t="shared" ca="1" si="1"/>
        <v>0</v>
      </c>
      <c r="AC11">
        <f t="shared" ca="1" si="1"/>
        <v>0</v>
      </c>
      <c r="AD11">
        <f t="shared" ca="1" si="1"/>
        <v>0</v>
      </c>
      <c r="AE11">
        <f t="shared" ca="1" si="1"/>
        <v>0</v>
      </c>
      <c r="AF11">
        <f t="shared" ca="1" si="1"/>
        <v>0</v>
      </c>
      <c r="AG11">
        <f t="shared" ca="1" si="1"/>
        <v>0</v>
      </c>
      <c r="AH11">
        <f t="shared" ca="1" si="1"/>
        <v>0</v>
      </c>
      <c r="AJ11">
        <f t="shared" ca="1" si="4"/>
        <v>6.1670807720050705E-4</v>
      </c>
      <c r="AK11" s="9"/>
    </row>
    <row r="12" spans="1:37" x14ac:dyDescent="0.2">
      <c r="A12" t="s">
        <v>108</v>
      </c>
      <c r="B12">
        <v>50</v>
      </c>
      <c r="C12">
        <v>1</v>
      </c>
      <c r="D12">
        <v>181.40834000000001</v>
      </c>
      <c r="E12">
        <v>7.4173499999999999</v>
      </c>
      <c r="F12">
        <v>222</v>
      </c>
      <c r="H12" t="s">
        <v>0</v>
      </c>
      <c r="I12">
        <v>50</v>
      </c>
      <c r="J12">
        <v>1</v>
      </c>
      <c r="L12">
        <f t="shared" ca="1" si="2"/>
        <v>57.917070000000002</v>
      </c>
      <c r="M12">
        <f t="shared" ca="1" si="0"/>
        <v>57.917070000000002</v>
      </c>
      <c r="N12">
        <f t="shared" ca="1" si="0"/>
        <v>57.917070000000002</v>
      </c>
      <c r="O12">
        <f t="shared" ca="1" si="0"/>
        <v>57.917070000000002</v>
      </c>
      <c r="P12">
        <f t="shared" ca="1" si="0"/>
        <v>57.917070000000002</v>
      </c>
      <c r="Q12">
        <f t="shared" ca="1" si="0"/>
        <v>57.917070000000002</v>
      </c>
      <c r="R12">
        <f t="shared" ca="1" si="0"/>
        <v>57.917070000000002</v>
      </c>
      <c r="S12">
        <f t="shared" ca="1" si="0"/>
        <v>57.917070000000002</v>
      </c>
      <c r="T12">
        <f t="shared" ca="1" si="0"/>
        <v>57.917070000000002</v>
      </c>
      <c r="U12">
        <f t="shared" ca="1" si="0"/>
        <v>57.917070000000002</v>
      </c>
      <c r="W12">
        <f ca="1">总!E12</f>
        <v>57.917070000000002</v>
      </c>
      <c r="Y12">
        <f t="shared" ca="1" si="3"/>
        <v>0</v>
      </c>
      <c r="Z12">
        <f t="shared" ca="1" si="1"/>
        <v>0</v>
      </c>
      <c r="AA12">
        <f t="shared" ca="1" si="1"/>
        <v>0</v>
      </c>
      <c r="AB12">
        <f t="shared" ca="1" si="1"/>
        <v>0</v>
      </c>
      <c r="AC12">
        <f t="shared" ca="1" si="1"/>
        <v>0</v>
      </c>
      <c r="AD12">
        <f t="shared" ca="1" si="1"/>
        <v>0</v>
      </c>
      <c r="AE12">
        <f t="shared" ca="1" si="1"/>
        <v>0</v>
      </c>
      <c r="AF12">
        <f t="shared" ca="1" si="1"/>
        <v>0</v>
      </c>
      <c r="AG12">
        <f t="shared" ca="1" si="1"/>
        <v>0</v>
      </c>
      <c r="AH12">
        <f t="shared" ca="1" si="1"/>
        <v>0</v>
      </c>
      <c r="AJ12">
        <f t="shared" ca="1" si="4"/>
        <v>0</v>
      </c>
      <c r="AK12" s="9"/>
    </row>
    <row r="13" spans="1:37" x14ac:dyDescent="0.2">
      <c r="A13" t="s">
        <v>108</v>
      </c>
      <c r="B13">
        <v>50</v>
      </c>
      <c r="C13">
        <v>1</v>
      </c>
      <c r="D13">
        <v>180.48129</v>
      </c>
      <c r="E13">
        <v>7.3643799999999997</v>
      </c>
      <c r="F13">
        <v>219</v>
      </c>
      <c r="H13" t="s">
        <v>0</v>
      </c>
      <c r="I13">
        <v>100</v>
      </c>
      <c r="J13">
        <v>1</v>
      </c>
      <c r="L13">
        <f t="shared" ca="1" si="2"/>
        <v>104.28691999999999</v>
      </c>
      <c r="M13">
        <f t="shared" ca="1" si="2"/>
        <v>104.17095</v>
      </c>
      <c r="N13">
        <f t="shared" ca="1" si="2"/>
        <v>104.26025</v>
      </c>
      <c r="O13">
        <f t="shared" ca="1" si="2"/>
        <v>104.18344999999999</v>
      </c>
      <c r="P13">
        <f t="shared" ca="1" si="2"/>
        <v>104.26692</v>
      </c>
      <c r="Q13">
        <f t="shared" ca="1" si="2"/>
        <v>104.18678</v>
      </c>
      <c r="R13">
        <f t="shared" ca="1" si="2"/>
        <v>104.26358999999999</v>
      </c>
      <c r="S13">
        <f t="shared" ca="1" si="2"/>
        <v>104.29358999999999</v>
      </c>
      <c r="T13">
        <f t="shared" ca="1" si="2"/>
        <v>104.22761</v>
      </c>
      <c r="U13">
        <f t="shared" ca="1" si="2"/>
        <v>104.28025</v>
      </c>
      <c r="W13">
        <f ca="1">总!E13</f>
        <v>104.10428</v>
      </c>
      <c r="Y13">
        <f t="shared" ca="1" si="3"/>
        <v>1.7543947280552936E-3</v>
      </c>
      <c r="Z13">
        <f t="shared" ca="1" si="1"/>
        <v>6.4041555255943373E-4</v>
      </c>
      <c r="AA13">
        <f t="shared" ca="1" si="1"/>
        <v>1.498209295525567E-3</v>
      </c>
      <c r="AB13">
        <f t="shared" ca="1" si="1"/>
        <v>7.6048746506858923E-4</v>
      </c>
      <c r="AC13">
        <f t="shared" ca="1" si="1"/>
        <v>1.5622796680405083E-3</v>
      </c>
      <c r="AD13">
        <f t="shared" ca="1" si="1"/>
        <v>7.9247462256110904E-4</v>
      </c>
      <c r="AE13">
        <f t="shared" ca="1" si="1"/>
        <v>1.5302925105479884E-3</v>
      </c>
      <c r="AF13">
        <f t="shared" ca="1" si="1"/>
        <v>1.8184651005702347E-3</v>
      </c>
      <c r="AG13">
        <f t="shared" ca="1" si="1"/>
        <v>1.1846775175813687E-3</v>
      </c>
      <c r="AH13">
        <f t="shared" ca="1" si="1"/>
        <v>1.6903243555403526E-3</v>
      </c>
      <c r="AJ13">
        <f t="shared" ca="1" si="4"/>
        <v>1.3232020816050445E-2</v>
      </c>
      <c r="AK13" s="9"/>
    </row>
    <row r="14" spans="1:37" x14ac:dyDescent="0.2">
      <c r="A14" t="s">
        <v>108</v>
      </c>
      <c r="B14">
        <v>50</v>
      </c>
      <c r="C14">
        <v>1</v>
      </c>
      <c r="D14">
        <v>180.52</v>
      </c>
      <c r="E14">
        <v>7.3684099999999999</v>
      </c>
      <c r="F14">
        <v>221</v>
      </c>
      <c r="AK14" s="9"/>
    </row>
    <row r="15" spans="1:37" x14ac:dyDescent="0.2">
      <c r="A15" t="s">
        <v>108</v>
      </c>
      <c r="B15">
        <v>50</v>
      </c>
      <c r="C15">
        <v>1</v>
      </c>
      <c r="D15">
        <v>179.94333</v>
      </c>
      <c r="E15">
        <v>7.40707</v>
      </c>
      <c r="F15">
        <v>220</v>
      </c>
      <c r="AK15" s="9"/>
    </row>
    <row r="16" spans="1:37" x14ac:dyDescent="0.2">
      <c r="A16" t="s">
        <v>108</v>
      </c>
      <c r="B16">
        <v>50</v>
      </c>
      <c r="C16">
        <v>1</v>
      </c>
      <c r="D16">
        <v>182.34583000000001</v>
      </c>
      <c r="E16">
        <v>7.3710100000000001</v>
      </c>
      <c r="F16">
        <v>219</v>
      </c>
      <c r="AK16" s="9"/>
    </row>
    <row r="17" spans="1:37" x14ac:dyDescent="0.2">
      <c r="A17" t="s">
        <v>108</v>
      </c>
      <c r="B17">
        <v>50</v>
      </c>
      <c r="C17">
        <v>1</v>
      </c>
      <c r="D17">
        <v>180.52</v>
      </c>
      <c r="E17">
        <v>7.3888299999999996</v>
      </c>
      <c r="F17">
        <v>219</v>
      </c>
      <c r="AK17" s="9"/>
    </row>
    <row r="18" spans="1:37" x14ac:dyDescent="0.2">
      <c r="A18" t="s">
        <v>108</v>
      </c>
      <c r="B18">
        <v>50</v>
      </c>
      <c r="C18">
        <v>1</v>
      </c>
      <c r="D18">
        <v>181.40834000000001</v>
      </c>
      <c r="E18">
        <v>7.3924099999999999</v>
      </c>
      <c r="F18">
        <v>220</v>
      </c>
      <c r="AK18" s="9"/>
    </row>
    <row r="19" spans="1:37" x14ac:dyDescent="0.2">
      <c r="A19" t="s">
        <v>108</v>
      </c>
      <c r="B19">
        <v>50</v>
      </c>
      <c r="C19">
        <v>1</v>
      </c>
      <c r="D19">
        <v>181.93146999999999</v>
      </c>
      <c r="E19">
        <v>7.3852799999999998</v>
      </c>
      <c r="F19">
        <v>223</v>
      </c>
      <c r="AK19" s="9"/>
    </row>
    <row r="20" spans="1:37" x14ac:dyDescent="0.2">
      <c r="A20" t="s">
        <v>108</v>
      </c>
      <c r="B20">
        <v>50</v>
      </c>
      <c r="C20">
        <v>1</v>
      </c>
      <c r="D20">
        <v>182.20334</v>
      </c>
      <c r="E20">
        <v>7.3907699999999998</v>
      </c>
      <c r="F20">
        <v>222</v>
      </c>
      <c r="AK20" s="9"/>
    </row>
    <row r="21" spans="1:37" x14ac:dyDescent="0.2">
      <c r="A21" t="s">
        <v>108</v>
      </c>
      <c r="B21">
        <v>100</v>
      </c>
      <c r="C21">
        <v>1</v>
      </c>
      <c r="D21">
        <v>247.52957000000001</v>
      </c>
      <c r="E21">
        <v>21.247990000000001</v>
      </c>
      <c r="F21">
        <v>149</v>
      </c>
      <c r="AK21" s="9"/>
    </row>
    <row r="22" spans="1:37" x14ac:dyDescent="0.2">
      <c r="A22" t="s">
        <v>108</v>
      </c>
      <c r="B22">
        <v>100</v>
      </c>
      <c r="C22">
        <v>1</v>
      </c>
      <c r="D22">
        <v>247.30955</v>
      </c>
      <c r="E22">
        <v>21.20524</v>
      </c>
      <c r="F22">
        <v>149</v>
      </c>
      <c r="AK22" s="9"/>
    </row>
    <row r="23" spans="1:37" x14ac:dyDescent="0.2">
      <c r="A23" t="s">
        <v>108</v>
      </c>
      <c r="B23">
        <v>100</v>
      </c>
      <c r="C23">
        <v>1</v>
      </c>
      <c r="D23">
        <v>247.44333</v>
      </c>
      <c r="E23">
        <v>21.28079</v>
      </c>
      <c r="F23">
        <v>149</v>
      </c>
      <c r="AK23" s="9"/>
    </row>
    <row r="24" spans="1:37" x14ac:dyDescent="0.2">
      <c r="A24" t="s">
        <v>108</v>
      </c>
      <c r="B24">
        <v>100</v>
      </c>
      <c r="C24">
        <v>1</v>
      </c>
      <c r="D24">
        <v>245.39657</v>
      </c>
      <c r="E24">
        <v>21.27495</v>
      </c>
      <c r="F24">
        <v>149</v>
      </c>
      <c r="AK24" s="9"/>
    </row>
    <row r="25" spans="1:37" x14ac:dyDescent="0.2">
      <c r="A25" t="s">
        <v>108</v>
      </c>
      <c r="B25">
        <v>100</v>
      </c>
      <c r="C25">
        <v>1</v>
      </c>
      <c r="D25">
        <v>246.81735</v>
      </c>
      <c r="E25">
        <v>21.275539999999999</v>
      </c>
      <c r="F25">
        <v>150</v>
      </c>
      <c r="AK25" s="9"/>
    </row>
    <row r="26" spans="1:37" x14ac:dyDescent="0.2">
      <c r="A26" t="s">
        <v>108</v>
      </c>
      <c r="B26">
        <v>100</v>
      </c>
      <c r="C26">
        <v>1</v>
      </c>
      <c r="D26">
        <v>245.73217</v>
      </c>
      <c r="E26">
        <v>21.330390000000001</v>
      </c>
      <c r="F26">
        <v>149</v>
      </c>
      <c r="AK26" s="9"/>
    </row>
    <row r="27" spans="1:37" x14ac:dyDescent="0.2">
      <c r="A27" t="s">
        <v>108</v>
      </c>
      <c r="B27">
        <v>100</v>
      </c>
      <c r="C27">
        <v>1</v>
      </c>
      <c r="D27">
        <v>245.78666999999999</v>
      </c>
      <c r="E27">
        <v>21.244479999999999</v>
      </c>
      <c r="F27">
        <v>149</v>
      </c>
      <c r="AK27" s="9"/>
    </row>
    <row r="28" spans="1:37" x14ac:dyDescent="0.2">
      <c r="A28" t="s">
        <v>108</v>
      </c>
      <c r="B28">
        <v>100</v>
      </c>
      <c r="C28">
        <v>1</v>
      </c>
      <c r="D28">
        <v>246.24671000000001</v>
      </c>
      <c r="E28">
        <v>21.25704</v>
      </c>
      <c r="F28">
        <v>150</v>
      </c>
      <c r="AK28" s="9"/>
    </row>
    <row r="29" spans="1:37" x14ac:dyDescent="0.2">
      <c r="A29" t="s">
        <v>108</v>
      </c>
      <c r="B29">
        <v>100</v>
      </c>
      <c r="C29">
        <v>1</v>
      </c>
      <c r="D29">
        <v>243.83793</v>
      </c>
      <c r="E29">
        <v>21.204329999999999</v>
      </c>
      <c r="F29">
        <v>150</v>
      </c>
    </row>
    <row r="30" spans="1:37" x14ac:dyDescent="0.2">
      <c r="A30" t="s">
        <v>108</v>
      </c>
      <c r="B30">
        <v>100</v>
      </c>
      <c r="C30">
        <v>1</v>
      </c>
      <c r="D30">
        <v>245.85977</v>
      </c>
      <c r="E30">
        <v>21.307500000000001</v>
      </c>
      <c r="F30">
        <v>150</v>
      </c>
    </row>
    <row r="31" spans="1:37" x14ac:dyDescent="0.2">
      <c r="A31" t="s">
        <v>36</v>
      </c>
      <c r="B31">
        <v>24</v>
      </c>
      <c r="C31">
        <v>1</v>
      </c>
      <c r="D31">
        <v>2320.9075499999999</v>
      </c>
      <c r="E31">
        <v>2.0293999999999999</v>
      </c>
      <c r="F31">
        <v>305</v>
      </c>
    </row>
    <row r="32" spans="1:37" x14ac:dyDescent="0.2">
      <c r="A32" t="s">
        <v>36</v>
      </c>
      <c r="B32">
        <v>24</v>
      </c>
      <c r="C32">
        <v>1</v>
      </c>
      <c r="D32">
        <v>2320.9075499999999</v>
      </c>
      <c r="E32">
        <v>2.0366900000000001</v>
      </c>
      <c r="F32">
        <v>307</v>
      </c>
    </row>
    <row r="33" spans="1:6" x14ac:dyDescent="0.2">
      <c r="A33" t="s">
        <v>36</v>
      </c>
      <c r="B33">
        <v>24</v>
      </c>
      <c r="C33">
        <v>1</v>
      </c>
      <c r="D33">
        <v>2320.9075499999999</v>
      </c>
      <c r="E33">
        <v>2.0467200000000001</v>
      </c>
      <c r="F33">
        <v>301</v>
      </c>
    </row>
    <row r="34" spans="1:6" x14ac:dyDescent="0.2">
      <c r="A34" t="s">
        <v>36</v>
      </c>
      <c r="B34">
        <v>24</v>
      </c>
      <c r="C34">
        <v>1</v>
      </c>
      <c r="D34">
        <v>2320.9075499999999</v>
      </c>
      <c r="E34">
        <v>2.0457000000000001</v>
      </c>
      <c r="F34">
        <v>304</v>
      </c>
    </row>
    <row r="35" spans="1:6" x14ac:dyDescent="0.2">
      <c r="A35" t="s">
        <v>36</v>
      </c>
      <c r="B35">
        <v>24</v>
      </c>
      <c r="C35">
        <v>1</v>
      </c>
      <c r="D35">
        <v>2320.9075499999999</v>
      </c>
      <c r="E35">
        <v>2.0323500000000001</v>
      </c>
      <c r="F35">
        <v>300</v>
      </c>
    </row>
    <row r="36" spans="1:6" x14ac:dyDescent="0.2">
      <c r="A36" t="s">
        <v>36</v>
      </c>
      <c r="B36">
        <v>24</v>
      </c>
      <c r="C36">
        <v>1</v>
      </c>
      <c r="D36">
        <v>2320.9075499999999</v>
      </c>
      <c r="E36">
        <v>2.0463399999999998</v>
      </c>
      <c r="F36">
        <v>302</v>
      </c>
    </row>
    <row r="37" spans="1:6" x14ac:dyDescent="0.2">
      <c r="A37" t="s">
        <v>36</v>
      </c>
      <c r="B37">
        <v>24</v>
      </c>
      <c r="C37">
        <v>1</v>
      </c>
      <c r="D37">
        <v>2320.9075499999999</v>
      </c>
      <c r="E37">
        <v>2.0465599999999999</v>
      </c>
      <c r="F37">
        <v>305</v>
      </c>
    </row>
    <row r="38" spans="1:6" x14ac:dyDescent="0.2">
      <c r="A38" t="s">
        <v>36</v>
      </c>
      <c r="B38">
        <v>24</v>
      </c>
      <c r="C38">
        <v>1</v>
      </c>
      <c r="D38">
        <v>2320.9075499999999</v>
      </c>
      <c r="E38">
        <v>2.03241</v>
      </c>
      <c r="F38">
        <v>303</v>
      </c>
    </row>
    <row r="39" spans="1:6" x14ac:dyDescent="0.2">
      <c r="A39" t="s">
        <v>36</v>
      </c>
      <c r="B39">
        <v>24</v>
      </c>
      <c r="C39">
        <v>1</v>
      </c>
      <c r="D39">
        <v>2320.9075499999999</v>
      </c>
      <c r="E39">
        <v>2.0286400000000002</v>
      </c>
      <c r="F39">
        <v>300</v>
      </c>
    </row>
    <row r="40" spans="1:6" x14ac:dyDescent="0.2">
      <c r="A40" t="s">
        <v>36</v>
      </c>
      <c r="B40">
        <v>24</v>
      </c>
      <c r="C40">
        <v>1</v>
      </c>
      <c r="D40">
        <v>2320.9075499999999</v>
      </c>
      <c r="E40">
        <v>2.0406300000000002</v>
      </c>
      <c r="F40">
        <v>299</v>
      </c>
    </row>
    <row r="41" spans="1:6" x14ac:dyDescent="0.2">
      <c r="A41" t="s">
        <v>36</v>
      </c>
      <c r="B41">
        <v>47</v>
      </c>
      <c r="C41">
        <v>1</v>
      </c>
      <c r="D41">
        <v>4321.0236500000001</v>
      </c>
      <c r="E41">
        <v>7.3051199999999996</v>
      </c>
      <c r="F41">
        <v>285</v>
      </c>
    </row>
    <row r="42" spans="1:6" x14ac:dyDescent="0.2">
      <c r="A42" t="s">
        <v>36</v>
      </c>
      <c r="B42">
        <v>47</v>
      </c>
      <c r="C42">
        <v>1</v>
      </c>
      <c r="D42">
        <v>4321.0236500000001</v>
      </c>
      <c r="E42">
        <v>7.3272599999999999</v>
      </c>
      <c r="F42">
        <v>279</v>
      </c>
    </row>
    <row r="43" spans="1:6" x14ac:dyDescent="0.2">
      <c r="A43" t="s">
        <v>36</v>
      </c>
      <c r="B43">
        <v>47</v>
      </c>
      <c r="C43">
        <v>1</v>
      </c>
      <c r="D43">
        <v>4321.0236500000001</v>
      </c>
      <c r="E43">
        <v>7.31088</v>
      </c>
      <c r="F43">
        <v>279</v>
      </c>
    </row>
    <row r="44" spans="1:6" x14ac:dyDescent="0.2">
      <c r="A44" t="s">
        <v>36</v>
      </c>
      <c r="B44">
        <v>47</v>
      </c>
      <c r="C44">
        <v>1</v>
      </c>
      <c r="D44">
        <v>4329.4256800000003</v>
      </c>
      <c r="E44">
        <v>7.3086399999999996</v>
      </c>
      <c r="F44">
        <v>282</v>
      </c>
    </row>
    <row r="45" spans="1:6" x14ac:dyDescent="0.2">
      <c r="A45" t="s">
        <v>36</v>
      </c>
      <c r="B45">
        <v>47</v>
      </c>
      <c r="C45">
        <v>1</v>
      </c>
      <c r="D45">
        <v>4321.0236500000001</v>
      </c>
      <c r="E45">
        <v>7.2925599999999999</v>
      </c>
      <c r="F45">
        <v>288</v>
      </c>
    </row>
    <row r="46" spans="1:6" x14ac:dyDescent="0.2">
      <c r="A46" t="s">
        <v>36</v>
      </c>
      <c r="B46">
        <v>47</v>
      </c>
      <c r="C46">
        <v>1</v>
      </c>
      <c r="D46">
        <v>4325.7879000000003</v>
      </c>
      <c r="E46">
        <v>7.3072600000000003</v>
      </c>
      <c r="F46">
        <v>281</v>
      </c>
    </row>
    <row r="47" spans="1:6" x14ac:dyDescent="0.2">
      <c r="A47" t="s">
        <v>36</v>
      </c>
      <c r="B47">
        <v>47</v>
      </c>
      <c r="C47">
        <v>1</v>
      </c>
      <c r="D47">
        <v>4321.0236500000001</v>
      </c>
      <c r="E47">
        <v>7.3331400000000002</v>
      </c>
      <c r="F47">
        <v>291</v>
      </c>
    </row>
    <row r="48" spans="1:6" x14ac:dyDescent="0.2">
      <c r="A48" t="s">
        <v>36</v>
      </c>
      <c r="B48">
        <v>47</v>
      </c>
      <c r="C48">
        <v>1</v>
      </c>
      <c r="D48">
        <v>4321.0236500000001</v>
      </c>
      <c r="E48">
        <v>7.2852800000000002</v>
      </c>
      <c r="F48">
        <v>283</v>
      </c>
    </row>
    <row r="49" spans="1:6" x14ac:dyDescent="0.2">
      <c r="A49" t="s">
        <v>36</v>
      </c>
      <c r="B49">
        <v>47</v>
      </c>
      <c r="C49">
        <v>1</v>
      </c>
      <c r="D49">
        <v>4321.0236500000001</v>
      </c>
      <c r="E49">
        <v>7.3067399999999996</v>
      </c>
      <c r="F49">
        <v>289</v>
      </c>
    </row>
    <row r="50" spans="1:6" x14ac:dyDescent="0.2">
      <c r="A50" t="s">
        <v>36</v>
      </c>
      <c r="B50">
        <v>47</v>
      </c>
      <c r="C50">
        <v>1</v>
      </c>
      <c r="D50">
        <v>4321.0236500000001</v>
      </c>
      <c r="E50">
        <v>7.3186600000000004</v>
      </c>
      <c r="F50">
        <v>284</v>
      </c>
    </row>
    <row r="51" spans="1:6" x14ac:dyDescent="0.2">
      <c r="A51" t="s">
        <v>36</v>
      </c>
      <c r="B51">
        <v>100</v>
      </c>
      <c r="C51">
        <v>1</v>
      </c>
      <c r="D51">
        <v>35669.694770000002</v>
      </c>
      <c r="E51">
        <v>33.91433</v>
      </c>
      <c r="F51">
        <v>271</v>
      </c>
    </row>
    <row r="52" spans="1:6" x14ac:dyDescent="0.2">
      <c r="A52" t="s">
        <v>36</v>
      </c>
      <c r="B52">
        <v>100</v>
      </c>
      <c r="C52">
        <v>1</v>
      </c>
      <c r="D52">
        <v>35669.694770000002</v>
      </c>
      <c r="E52">
        <v>33.88344</v>
      </c>
      <c r="F52">
        <v>274</v>
      </c>
    </row>
    <row r="53" spans="1:6" x14ac:dyDescent="0.2">
      <c r="A53" t="s">
        <v>36</v>
      </c>
      <c r="B53">
        <v>100</v>
      </c>
      <c r="C53">
        <v>1</v>
      </c>
      <c r="D53">
        <v>35573.410000000003</v>
      </c>
      <c r="E53">
        <v>33.88655</v>
      </c>
      <c r="F53">
        <v>274</v>
      </c>
    </row>
    <row r="54" spans="1:6" x14ac:dyDescent="0.2">
      <c r="A54" t="s">
        <v>36</v>
      </c>
      <c r="B54">
        <v>100</v>
      </c>
      <c r="C54">
        <v>1</v>
      </c>
      <c r="D54">
        <v>35669.694770000002</v>
      </c>
      <c r="E54">
        <v>33.981020000000001</v>
      </c>
      <c r="F54">
        <v>267</v>
      </c>
    </row>
    <row r="55" spans="1:6" x14ac:dyDescent="0.2">
      <c r="A55" t="s">
        <v>36</v>
      </c>
      <c r="B55">
        <v>100</v>
      </c>
      <c r="C55">
        <v>1</v>
      </c>
      <c r="D55">
        <v>35669.694770000002</v>
      </c>
      <c r="E55">
        <v>33.995809999999999</v>
      </c>
      <c r="F55">
        <v>275</v>
      </c>
    </row>
    <row r="56" spans="1:6" x14ac:dyDescent="0.2">
      <c r="A56" t="s">
        <v>36</v>
      </c>
      <c r="B56">
        <v>100</v>
      </c>
      <c r="C56">
        <v>1</v>
      </c>
      <c r="D56">
        <v>35669.694770000002</v>
      </c>
      <c r="E56">
        <v>34.028109999999998</v>
      </c>
      <c r="F56">
        <v>268</v>
      </c>
    </row>
    <row r="57" spans="1:6" x14ac:dyDescent="0.2">
      <c r="A57" t="s">
        <v>36</v>
      </c>
      <c r="B57">
        <v>100</v>
      </c>
      <c r="C57">
        <v>1</v>
      </c>
      <c r="D57">
        <v>35669.694770000002</v>
      </c>
      <c r="E57">
        <v>34.030909999999999</v>
      </c>
      <c r="F57">
        <v>269</v>
      </c>
    </row>
    <row r="58" spans="1:6" x14ac:dyDescent="0.2">
      <c r="A58" t="s">
        <v>36</v>
      </c>
      <c r="B58">
        <v>100</v>
      </c>
      <c r="C58">
        <v>1</v>
      </c>
      <c r="D58">
        <v>35625.445500000002</v>
      </c>
      <c r="E58">
        <v>33.965870000000002</v>
      </c>
      <c r="F58">
        <v>273</v>
      </c>
    </row>
    <row r="59" spans="1:6" x14ac:dyDescent="0.2">
      <c r="A59" t="s">
        <v>36</v>
      </c>
      <c r="B59">
        <v>100</v>
      </c>
      <c r="C59">
        <v>1</v>
      </c>
      <c r="D59">
        <v>35669.694770000002</v>
      </c>
      <c r="E59">
        <v>33.938870000000001</v>
      </c>
      <c r="F59">
        <v>273</v>
      </c>
    </row>
    <row r="60" spans="1:6" x14ac:dyDescent="0.2">
      <c r="A60" t="s">
        <v>36</v>
      </c>
      <c r="B60">
        <v>100</v>
      </c>
      <c r="C60">
        <v>1</v>
      </c>
      <c r="D60">
        <v>35669.694770000002</v>
      </c>
      <c r="E60">
        <v>34.013689999999997</v>
      </c>
      <c r="F60">
        <v>267</v>
      </c>
    </row>
    <row r="61" spans="1:6" x14ac:dyDescent="0.2">
      <c r="A61" t="s">
        <v>1</v>
      </c>
      <c r="B61">
        <v>30</v>
      </c>
      <c r="C61">
        <v>1</v>
      </c>
      <c r="D61">
        <v>660.62148999999999</v>
      </c>
      <c r="E61">
        <v>2.9233600000000002</v>
      </c>
      <c r="F61">
        <v>279</v>
      </c>
    </row>
    <row r="62" spans="1:6" x14ac:dyDescent="0.2">
      <c r="A62" t="s">
        <v>1</v>
      </c>
      <c r="B62">
        <v>30</v>
      </c>
      <c r="C62">
        <v>1</v>
      </c>
      <c r="D62">
        <v>660.62148999999999</v>
      </c>
      <c r="E62">
        <v>2.92055</v>
      </c>
      <c r="F62">
        <v>279</v>
      </c>
    </row>
    <row r="63" spans="1:6" x14ac:dyDescent="0.2">
      <c r="A63" t="s">
        <v>1</v>
      </c>
      <c r="B63">
        <v>30</v>
      </c>
      <c r="C63">
        <v>1</v>
      </c>
      <c r="D63">
        <v>660.62148999999999</v>
      </c>
      <c r="E63">
        <v>2.92279</v>
      </c>
      <c r="F63">
        <v>280</v>
      </c>
    </row>
    <row r="64" spans="1:6" x14ac:dyDescent="0.2">
      <c r="A64" t="s">
        <v>1</v>
      </c>
      <c r="B64">
        <v>30</v>
      </c>
      <c r="C64">
        <v>1</v>
      </c>
      <c r="D64">
        <v>660.62148999999999</v>
      </c>
      <c r="E64">
        <v>2.9132699999999998</v>
      </c>
      <c r="F64">
        <v>279</v>
      </c>
    </row>
    <row r="65" spans="1:6" x14ac:dyDescent="0.2">
      <c r="A65" t="s">
        <v>1</v>
      </c>
      <c r="B65">
        <v>30</v>
      </c>
      <c r="C65">
        <v>1</v>
      </c>
      <c r="D65">
        <v>660.62148999999999</v>
      </c>
      <c r="E65">
        <v>2.9165199999999998</v>
      </c>
      <c r="F65">
        <v>278</v>
      </c>
    </row>
    <row r="66" spans="1:6" x14ac:dyDescent="0.2">
      <c r="A66" t="s">
        <v>1</v>
      </c>
      <c r="B66">
        <v>30</v>
      </c>
      <c r="C66">
        <v>1</v>
      </c>
      <c r="D66">
        <v>660.62148999999999</v>
      </c>
      <c r="E66">
        <v>2.94909</v>
      </c>
      <c r="F66">
        <v>277</v>
      </c>
    </row>
    <row r="67" spans="1:6" x14ac:dyDescent="0.2">
      <c r="A67" t="s">
        <v>1</v>
      </c>
      <c r="B67">
        <v>30</v>
      </c>
      <c r="C67">
        <v>1</v>
      </c>
      <c r="D67">
        <v>660.62148999999999</v>
      </c>
      <c r="E67">
        <v>2.93201</v>
      </c>
      <c r="F67">
        <v>280</v>
      </c>
    </row>
    <row r="68" spans="1:6" x14ac:dyDescent="0.2">
      <c r="A68" t="s">
        <v>1</v>
      </c>
      <c r="B68">
        <v>30</v>
      </c>
      <c r="C68">
        <v>1</v>
      </c>
      <c r="D68">
        <v>660.62148999999999</v>
      </c>
      <c r="E68">
        <v>2.9140600000000001</v>
      </c>
      <c r="F68">
        <v>275</v>
      </c>
    </row>
    <row r="69" spans="1:6" x14ac:dyDescent="0.2">
      <c r="A69" t="s">
        <v>1</v>
      </c>
      <c r="B69">
        <v>30</v>
      </c>
      <c r="C69">
        <v>1</v>
      </c>
      <c r="D69">
        <v>660.62148999999999</v>
      </c>
      <c r="E69">
        <v>2.9182000000000001</v>
      </c>
      <c r="F69">
        <v>278</v>
      </c>
    </row>
    <row r="70" spans="1:6" x14ac:dyDescent="0.2">
      <c r="A70" t="s">
        <v>1</v>
      </c>
      <c r="B70">
        <v>30</v>
      </c>
      <c r="C70">
        <v>1</v>
      </c>
      <c r="D70">
        <v>660.62148999999999</v>
      </c>
      <c r="E70">
        <v>2.94137</v>
      </c>
      <c r="F70">
        <v>278</v>
      </c>
    </row>
    <row r="71" spans="1:6" x14ac:dyDescent="0.2">
      <c r="A71" t="s">
        <v>1</v>
      </c>
      <c r="B71">
        <v>50</v>
      </c>
      <c r="C71">
        <v>1</v>
      </c>
      <c r="D71">
        <v>1027.0157400000001</v>
      </c>
      <c r="E71">
        <v>6.3913799999999998</v>
      </c>
      <c r="F71">
        <v>228</v>
      </c>
    </row>
    <row r="72" spans="1:6" x14ac:dyDescent="0.2">
      <c r="A72" t="s">
        <v>1</v>
      </c>
      <c r="B72">
        <v>50</v>
      </c>
      <c r="C72">
        <v>1</v>
      </c>
      <c r="D72">
        <v>1027.0157400000001</v>
      </c>
      <c r="E72">
        <v>6.3933200000000001</v>
      </c>
      <c r="F72">
        <v>228</v>
      </c>
    </row>
    <row r="73" spans="1:6" x14ac:dyDescent="0.2">
      <c r="A73" t="s">
        <v>1</v>
      </c>
      <c r="B73">
        <v>50</v>
      </c>
      <c r="C73">
        <v>1</v>
      </c>
      <c r="D73">
        <v>1027.0157400000001</v>
      </c>
      <c r="E73">
        <v>6.3898299999999999</v>
      </c>
      <c r="F73">
        <v>228</v>
      </c>
    </row>
    <row r="74" spans="1:6" x14ac:dyDescent="0.2">
      <c r="A74" t="s">
        <v>1</v>
      </c>
      <c r="B74">
        <v>50</v>
      </c>
      <c r="C74">
        <v>1</v>
      </c>
      <c r="D74">
        <v>1027.0157400000001</v>
      </c>
      <c r="E74">
        <v>6.3640400000000001</v>
      </c>
      <c r="F74">
        <v>224</v>
      </c>
    </row>
    <row r="75" spans="1:6" x14ac:dyDescent="0.2">
      <c r="A75" t="s">
        <v>1</v>
      </c>
      <c r="B75">
        <v>50</v>
      </c>
      <c r="C75">
        <v>1</v>
      </c>
      <c r="D75">
        <v>1027.0157400000001</v>
      </c>
      <c r="E75">
        <v>6.3707000000000003</v>
      </c>
      <c r="F75">
        <v>228</v>
      </c>
    </row>
    <row r="76" spans="1:6" x14ac:dyDescent="0.2">
      <c r="A76" t="s">
        <v>1</v>
      </c>
      <c r="B76">
        <v>50</v>
      </c>
      <c r="C76">
        <v>1</v>
      </c>
      <c r="D76">
        <v>1027.0157400000001</v>
      </c>
      <c r="E76">
        <v>6.3777200000000001</v>
      </c>
      <c r="F76">
        <v>228</v>
      </c>
    </row>
    <row r="77" spans="1:6" x14ac:dyDescent="0.2">
      <c r="A77" t="s">
        <v>1</v>
      </c>
      <c r="B77">
        <v>50</v>
      </c>
      <c r="C77">
        <v>1</v>
      </c>
      <c r="D77">
        <v>1027.0157400000001</v>
      </c>
      <c r="E77">
        <v>6.3752899999999997</v>
      </c>
      <c r="F77">
        <v>225</v>
      </c>
    </row>
    <row r="78" spans="1:6" x14ac:dyDescent="0.2">
      <c r="A78" t="s">
        <v>1</v>
      </c>
      <c r="B78">
        <v>50</v>
      </c>
      <c r="C78">
        <v>1</v>
      </c>
      <c r="D78">
        <v>1027.0157400000001</v>
      </c>
      <c r="E78">
        <v>6.4038500000000003</v>
      </c>
      <c r="F78">
        <v>225</v>
      </c>
    </row>
    <row r="79" spans="1:6" x14ac:dyDescent="0.2">
      <c r="A79" t="s">
        <v>1</v>
      </c>
      <c r="B79">
        <v>50</v>
      </c>
      <c r="C79">
        <v>1</v>
      </c>
      <c r="D79">
        <v>1022.33306</v>
      </c>
      <c r="E79">
        <v>6.36083</v>
      </c>
      <c r="F79">
        <v>232</v>
      </c>
    </row>
    <row r="80" spans="1:6" x14ac:dyDescent="0.2">
      <c r="A80" t="s">
        <v>1</v>
      </c>
      <c r="B80">
        <v>50</v>
      </c>
      <c r="C80">
        <v>1</v>
      </c>
      <c r="D80">
        <v>1027.0157400000001</v>
      </c>
      <c r="E80">
        <v>6.3931899999999997</v>
      </c>
      <c r="F80">
        <v>230</v>
      </c>
    </row>
    <row r="81" spans="1:6" x14ac:dyDescent="0.2">
      <c r="A81" t="s">
        <v>1</v>
      </c>
      <c r="B81">
        <v>100</v>
      </c>
      <c r="C81">
        <v>1</v>
      </c>
      <c r="D81">
        <v>1774.48</v>
      </c>
      <c r="E81">
        <v>20.381039999999999</v>
      </c>
      <c r="F81">
        <v>201</v>
      </c>
    </row>
    <row r="82" spans="1:6" x14ac:dyDescent="0.2">
      <c r="A82" t="s">
        <v>1</v>
      </c>
      <c r="B82">
        <v>100</v>
      </c>
      <c r="C82">
        <v>1</v>
      </c>
      <c r="D82">
        <v>1774.48</v>
      </c>
      <c r="E82">
        <v>20.4651</v>
      </c>
      <c r="F82">
        <v>208</v>
      </c>
    </row>
    <row r="83" spans="1:6" x14ac:dyDescent="0.2">
      <c r="A83" t="s">
        <v>1</v>
      </c>
      <c r="B83">
        <v>100</v>
      </c>
      <c r="C83">
        <v>1</v>
      </c>
      <c r="D83">
        <v>1774.48</v>
      </c>
      <c r="E83">
        <v>20.47137</v>
      </c>
      <c r="F83">
        <v>204</v>
      </c>
    </row>
    <row r="84" spans="1:6" x14ac:dyDescent="0.2">
      <c r="A84" t="s">
        <v>1</v>
      </c>
      <c r="B84">
        <v>100</v>
      </c>
      <c r="C84">
        <v>1</v>
      </c>
      <c r="D84">
        <v>1774.48</v>
      </c>
      <c r="E84">
        <v>20.495809999999999</v>
      </c>
      <c r="F84">
        <v>201</v>
      </c>
    </row>
    <row r="85" spans="1:6" x14ac:dyDescent="0.2">
      <c r="A85" t="s">
        <v>1</v>
      </c>
      <c r="B85">
        <v>100</v>
      </c>
      <c r="C85">
        <v>1</v>
      </c>
      <c r="D85">
        <v>1774.48</v>
      </c>
      <c r="E85">
        <v>20.405470000000001</v>
      </c>
      <c r="F85">
        <v>206</v>
      </c>
    </row>
    <row r="86" spans="1:6" x14ac:dyDescent="0.2">
      <c r="A86" t="s">
        <v>1</v>
      </c>
      <c r="B86">
        <v>100</v>
      </c>
      <c r="C86">
        <v>1</v>
      </c>
      <c r="D86">
        <v>1771.4169099999999</v>
      </c>
      <c r="E86">
        <v>20.452439999999999</v>
      </c>
      <c r="F86">
        <v>207</v>
      </c>
    </row>
    <row r="87" spans="1:6" x14ac:dyDescent="0.2">
      <c r="A87" t="s">
        <v>1</v>
      </c>
      <c r="B87">
        <v>100</v>
      </c>
      <c r="C87">
        <v>1</v>
      </c>
      <c r="D87">
        <v>1774.1086499999999</v>
      </c>
      <c r="E87">
        <v>20.40729</v>
      </c>
      <c r="F87">
        <v>198</v>
      </c>
    </row>
    <row r="88" spans="1:6" x14ac:dyDescent="0.2">
      <c r="A88" t="s">
        <v>1</v>
      </c>
      <c r="B88">
        <v>100</v>
      </c>
      <c r="C88">
        <v>1</v>
      </c>
      <c r="D88">
        <v>1761.28667</v>
      </c>
      <c r="E88">
        <v>20.441240000000001</v>
      </c>
      <c r="F88">
        <v>201</v>
      </c>
    </row>
    <row r="89" spans="1:6" x14ac:dyDescent="0.2">
      <c r="A89" t="s">
        <v>1</v>
      </c>
      <c r="B89">
        <v>100</v>
      </c>
      <c r="C89">
        <v>1</v>
      </c>
      <c r="D89">
        <v>1774.48</v>
      </c>
      <c r="E89">
        <v>20.411989999999999</v>
      </c>
      <c r="F89">
        <v>207</v>
      </c>
    </row>
    <row r="90" spans="1:6" x14ac:dyDescent="0.2">
      <c r="A90" t="s">
        <v>1</v>
      </c>
      <c r="B90">
        <v>100</v>
      </c>
      <c r="C90">
        <v>1</v>
      </c>
      <c r="D90">
        <v>1774.48</v>
      </c>
      <c r="E90">
        <v>20.47307</v>
      </c>
      <c r="F90">
        <v>206</v>
      </c>
    </row>
    <row r="91" spans="1:6" x14ac:dyDescent="0.2">
      <c r="A91" t="s">
        <v>0</v>
      </c>
      <c r="B91">
        <v>25</v>
      </c>
      <c r="C91">
        <v>1</v>
      </c>
      <c r="D91">
        <v>28.65213</v>
      </c>
      <c r="E91">
        <v>2.1534599999999999</v>
      </c>
      <c r="F91">
        <v>261</v>
      </c>
    </row>
    <row r="92" spans="1:6" x14ac:dyDescent="0.2">
      <c r="A92" t="s">
        <v>0</v>
      </c>
      <c r="B92">
        <v>25</v>
      </c>
      <c r="C92">
        <v>1</v>
      </c>
      <c r="D92">
        <v>28.65213</v>
      </c>
      <c r="E92">
        <v>2.1521599999999999</v>
      </c>
      <c r="F92">
        <v>265</v>
      </c>
    </row>
    <row r="93" spans="1:6" x14ac:dyDescent="0.2">
      <c r="A93" t="s">
        <v>0</v>
      </c>
      <c r="B93">
        <v>25</v>
      </c>
      <c r="C93">
        <v>1</v>
      </c>
      <c r="D93">
        <v>28.669799999999999</v>
      </c>
      <c r="E93">
        <v>2.1701700000000002</v>
      </c>
      <c r="F93">
        <v>266</v>
      </c>
    </row>
    <row r="94" spans="1:6" x14ac:dyDescent="0.2">
      <c r="A94" t="s">
        <v>0</v>
      </c>
      <c r="B94">
        <v>25</v>
      </c>
      <c r="C94">
        <v>1</v>
      </c>
      <c r="D94">
        <v>28.65213</v>
      </c>
      <c r="E94">
        <v>2.1598700000000002</v>
      </c>
      <c r="F94">
        <v>265</v>
      </c>
    </row>
    <row r="95" spans="1:6" x14ac:dyDescent="0.2">
      <c r="A95" t="s">
        <v>0</v>
      </c>
      <c r="B95">
        <v>25</v>
      </c>
      <c r="C95">
        <v>1</v>
      </c>
      <c r="D95">
        <v>28.65213</v>
      </c>
      <c r="E95">
        <v>2.14358</v>
      </c>
      <c r="F95">
        <v>265</v>
      </c>
    </row>
    <row r="96" spans="1:6" x14ac:dyDescent="0.2">
      <c r="A96" t="s">
        <v>0</v>
      </c>
      <c r="B96">
        <v>25</v>
      </c>
      <c r="C96">
        <v>1</v>
      </c>
      <c r="D96">
        <v>28.65213</v>
      </c>
      <c r="E96">
        <v>2.16371</v>
      </c>
      <c r="F96">
        <v>265</v>
      </c>
    </row>
    <row r="97" spans="1:6" x14ac:dyDescent="0.2">
      <c r="A97" t="s">
        <v>0</v>
      </c>
      <c r="B97">
        <v>25</v>
      </c>
      <c r="C97">
        <v>1</v>
      </c>
      <c r="D97">
        <v>28.65213</v>
      </c>
      <c r="E97">
        <v>2.1519900000000001</v>
      </c>
      <c r="F97">
        <v>265</v>
      </c>
    </row>
    <row r="98" spans="1:6" x14ac:dyDescent="0.2">
      <c r="A98" t="s">
        <v>0</v>
      </c>
      <c r="B98">
        <v>25</v>
      </c>
      <c r="C98">
        <v>1</v>
      </c>
      <c r="D98">
        <v>28.65213</v>
      </c>
      <c r="E98">
        <v>2.1477400000000002</v>
      </c>
      <c r="F98">
        <v>265</v>
      </c>
    </row>
    <row r="99" spans="1:6" x14ac:dyDescent="0.2">
      <c r="A99" t="s">
        <v>0</v>
      </c>
      <c r="B99">
        <v>25</v>
      </c>
      <c r="C99">
        <v>1</v>
      </c>
      <c r="D99">
        <v>28.65213</v>
      </c>
      <c r="E99">
        <v>2.1603599999999998</v>
      </c>
      <c r="F99">
        <v>267</v>
      </c>
    </row>
    <row r="100" spans="1:6" x14ac:dyDescent="0.2">
      <c r="A100" t="s">
        <v>0</v>
      </c>
      <c r="B100">
        <v>25</v>
      </c>
      <c r="C100">
        <v>1</v>
      </c>
      <c r="D100">
        <v>28.65213</v>
      </c>
      <c r="E100">
        <v>2.1586400000000001</v>
      </c>
      <c r="F100">
        <v>265</v>
      </c>
    </row>
    <row r="101" spans="1:6" x14ac:dyDescent="0.2">
      <c r="A101" t="s">
        <v>0</v>
      </c>
      <c r="B101">
        <v>50</v>
      </c>
      <c r="C101">
        <v>1</v>
      </c>
      <c r="D101">
        <v>57.917070000000002</v>
      </c>
      <c r="E101">
        <v>10.28196</v>
      </c>
      <c r="F101">
        <v>355</v>
      </c>
    </row>
    <row r="102" spans="1:6" x14ac:dyDescent="0.2">
      <c r="A102" t="s">
        <v>0</v>
      </c>
      <c r="B102">
        <v>50</v>
      </c>
      <c r="C102">
        <v>1</v>
      </c>
      <c r="D102">
        <v>57.917070000000002</v>
      </c>
      <c r="E102">
        <v>10.25916</v>
      </c>
      <c r="F102">
        <v>357</v>
      </c>
    </row>
    <row r="103" spans="1:6" x14ac:dyDescent="0.2">
      <c r="A103" t="s">
        <v>0</v>
      </c>
      <c r="B103">
        <v>50</v>
      </c>
      <c r="C103">
        <v>1</v>
      </c>
      <c r="D103">
        <v>57.917070000000002</v>
      </c>
      <c r="E103">
        <v>10.306520000000001</v>
      </c>
      <c r="F103">
        <v>355</v>
      </c>
    </row>
    <row r="104" spans="1:6" x14ac:dyDescent="0.2">
      <c r="A104" t="s">
        <v>0</v>
      </c>
      <c r="B104">
        <v>50</v>
      </c>
      <c r="C104">
        <v>1</v>
      </c>
      <c r="D104">
        <v>57.917070000000002</v>
      </c>
      <c r="E104">
        <v>10.24029</v>
      </c>
      <c r="F104">
        <v>352</v>
      </c>
    </row>
    <row r="105" spans="1:6" x14ac:dyDescent="0.2">
      <c r="A105" t="s">
        <v>0</v>
      </c>
      <c r="B105">
        <v>50</v>
      </c>
      <c r="C105">
        <v>1</v>
      </c>
      <c r="D105">
        <v>57.917070000000002</v>
      </c>
      <c r="E105">
        <v>10.28598</v>
      </c>
      <c r="F105">
        <v>354</v>
      </c>
    </row>
    <row r="106" spans="1:6" x14ac:dyDescent="0.2">
      <c r="A106" t="s">
        <v>0</v>
      </c>
      <c r="B106">
        <v>50</v>
      </c>
      <c r="C106">
        <v>1</v>
      </c>
      <c r="D106">
        <v>57.917070000000002</v>
      </c>
      <c r="E106">
        <v>10.292289999999999</v>
      </c>
      <c r="F106">
        <v>355</v>
      </c>
    </row>
    <row r="107" spans="1:6" x14ac:dyDescent="0.2">
      <c r="A107" t="s">
        <v>0</v>
      </c>
      <c r="B107">
        <v>50</v>
      </c>
      <c r="C107">
        <v>1</v>
      </c>
      <c r="D107">
        <v>57.917070000000002</v>
      </c>
      <c r="E107">
        <v>10.24203</v>
      </c>
      <c r="F107">
        <v>353</v>
      </c>
    </row>
    <row r="108" spans="1:6" x14ac:dyDescent="0.2">
      <c r="A108" t="s">
        <v>0</v>
      </c>
      <c r="B108">
        <v>50</v>
      </c>
      <c r="C108">
        <v>1</v>
      </c>
      <c r="D108">
        <v>57.917070000000002</v>
      </c>
      <c r="E108">
        <v>10.262090000000001</v>
      </c>
      <c r="F108">
        <v>354</v>
      </c>
    </row>
    <row r="109" spans="1:6" x14ac:dyDescent="0.2">
      <c r="A109" t="s">
        <v>0</v>
      </c>
      <c r="B109">
        <v>50</v>
      </c>
      <c r="C109">
        <v>1</v>
      </c>
      <c r="D109">
        <v>57.917070000000002</v>
      </c>
      <c r="E109">
        <v>10.268549999999999</v>
      </c>
      <c r="F109">
        <v>353</v>
      </c>
    </row>
    <row r="110" spans="1:6" x14ac:dyDescent="0.2">
      <c r="A110" t="s">
        <v>0</v>
      </c>
      <c r="B110">
        <v>50</v>
      </c>
      <c r="C110">
        <v>1</v>
      </c>
      <c r="D110">
        <v>57.917070000000002</v>
      </c>
      <c r="E110">
        <v>10.28444</v>
      </c>
      <c r="F110">
        <v>354</v>
      </c>
    </row>
    <row r="111" spans="1:6" x14ac:dyDescent="0.2">
      <c r="A111" t="s">
        <v>0</v>
      </c>
      <c r="B111">
        <v>100</v>
      </c>
      <c r="C111">
        <v>1</v>
      </c>
      <c r="D111">
        <v>104.28691999999999</v>
      </c>
      <c r="E111">
        <v>24.52103</v>
      </c>
      <c r="F111">
        <v>228</v>
      </c>
    </row>
    <row r="112" spans="1:6" x14ac:dyDescent="0.2">
      <c r="A112" t="s">
        <v>0</v>
      </c>
      <c r="B112">
        <v>100</v>
      </c>
      <c r="C112">
        <v>1</v>
      </c>
      <c r="D112">
        <v>104.17095</v>
      </c>
      <c r="E112">
        <v>24.55444</v>
      </c>
      <c r="F112">
        <v>227</v>
      </c>
    </row>
    <row r="113" spans="1:6" x14ac:dyDescent="0.2">
      <c r="A113" t="s">
        <v>0</v>
      </c>
      <c r="B113">
        <v>100</v>
      </c>
      <c r="C113">
        <v>1</v>
      </c>
      <c r="D113">
        <v>104.26025</v>
      </c>
      <c r="E113">
        <v>24.55059</v>
      </c>
      <c r="F113">
        <v>227</v>
      </c>
    </row>
    <row r="114" spans="1:6" x14ac:dyDescent="0.2">
      <c r="A114" t="s">
        <v>0</v>
      </c>
      <c r="B114">
        <v>100</v>
      </c>
      <c r="C114">
        <v>1</v>
      </c>
      <c r="D114">
        <v>104.18344999999999</v>
      </c>
      <c r="E114">
        <v>24.57159</v>
      </c>
      <c r="F114">
        <v>228</v>
      </c>
    </row>
    <row r="115" spans="1:6" x14ac:dyDescent="0.2">
      <c r="A115" t="s">
        <v>0</v>
      </c>
      <c r="B115">
        <v>100</v>
      </c>
      <c r="C115">
        <v>1</v>
      </c>
      <c r="D115">
        <v>104.26692</v>
      </c>
      <c r="E115">
        <v>24.505189999999999</v>
      </c>
      <c r="F115">
        <v>227</v>
      </c>
    </row>
    <row r="116" spans="1:6" x14ac:dyDescent="0.2">
      <c r="A116" t="s">
        <v>0</v>
      </c>
      <c r="B116">
        <v>100</v>
      </c>
      <c r="C116">
        <v>1</v>
      </c>
      <c r="D116">
        <v>104.18678</v>
      </c>
      <c r="E116">
        <v>24.487439999999999</v>
      </c>
      <c r="F116">
        <v>225</v>
      </c>
    </row>
    <row r="117" spans="1:6" x14ac:dyDescent="0.2">
      <c r="A117" t="s">
        <v>0</v>
      </c>
      <c r="B117">
        <v>100</v>
      </c>
      <c r="C117">
        <v>1</v>
      </c>
      <c r="D117">
        <v>104.26358999999999</v>
      </c>
      <c r="E117">
        <v>24.492080000000001</v>
      </c>
      <c r="F117">
        <v>225</v>
      </c>
    </row>
    <row r="118" spans="1:6" x14ac:dyDescent="0.2">
      <c r="A118" t="s">
        <v>0</v>
      </c>
      <c r="B118">
        <v>100</v>
      </c>
      <c r="C118">
        <v>1</v>
      </c>
      <c r="D118">
        <v>104.29358999999999</v>
      </c>
      <c r="E118">
        <v>24.458010000000002</v>
      </c>
      <c r="F118">
        <v>227</v>
      </c>
    </row>
    <row r="119" spans="1:6" x14ac:dyDescent="0.2">
      <c r="A119" t="s">
        <v>0</v>
      </c>
      <c r="B119">
        <v>100</v>
      </c>
      <c r="C119">
        <v>1</v>
      </c>
      <c r="D119">
        <v>104.22761</v>
      </c>
      <c r="E119">
        <v>24.56606</v>
      </c>
      <c r="F119">
        <v>227</v>
      </c>
    </row>
    <row r="120" spans="1:6" x14ac:dyDescent="0.2">
      <c r="A120" t="s">
        <v>0</v>
      </c>
      <c r="B120">
        <v>100</v>
      </c>
      <c r="C120">
        <v>1</v>
      </c>
      <c r="D120">
        <v>104.28025</v>
      </c>
      <c r="E120">
        <v>24.494199999999999</v>
      </c>
      <c r="F120">
        <v>225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0"/>
  <sheetViews>
    <sheetView zoomScale="85" zoomScaleNormal="85" workbookViewId="0"/>
  </sheetViews>
  <sheetFormatPr defaultRowHeight="14.25" x14ac:dyDescent="0.2"/>
  <sheetData>
    <row r="1" spans="1:37" x14ac:dyDescent="0.2">
      <c r="A1" t="s">
        <v>108</v>
      </c>
      <c r="B1">
        <v>30</v>
      </c>
      <c r="C1">
        <v>1</v>
      </c>
      <c r="D1">
        <v>156.12666999999999</v>
      </c>
      <c r="E1">
        <v>2.6896100000000001</v>
      </c>
      <c r="F1">
        <v>248</v>
      </c>
      <c r="H1" s="1" t="s">
        <v>2</v>
      </c>
      <c r="I1" s="1" t="s">
        <v>3</v>
      </c>
      <c r="J1" s="1" t="s">
        <v>4</v>
      </c>
      <c r="K1" s="2" t="s">
        <v>5</v>
      </c>
      <c r="L1" s="2" t="s">
        <v>6</v>
      </c>
      <c r="M1" s="2" t="s">
        <v>7</v>
      </c>
      <c r="N1" s="2" t="s">
        <v>109</v>
      </c>
      <c r="O1" s="2" t="s">
        <v>34</v>
      </c>
      <c r="P1" s="2" t="s">
        <v>35</v>
      </c>
      <c r="Q1" s="2" t="s">
        <v>110</v>
      </c>
      <c r="R1" s="2" t="s">
        <v>111</v>
      </c>
      <c r="S1" s="2" t="s">
        <v>112</v>
      </c>
      <c r="T1" s="2" t="s">
        <v>113</v>
      </c>
      <c r="U1" s="2" t="s">
        <v>114</v>
      </c>
      <c r="W1" s="2" t="s">
        <v>37</v>
      </c>
      <c r="AJ1" t="s">
        <v>38</v>
      </c>
    </row>
    <row r="2" spans="1:37" x14ac:dyDescent="0.2">
      <c r="A2" t="s">
        <v>108</v>
      </c>
      <c r="B2">
        <v>30</v>
      </c>
      <c r="C2">
        <v>1</v>
      </c>
      <c r="D2">
        <v>156.12666999999999</v>
      </c>
      <c r="E2">
        <v>2.7025399999999999</v>
      </c>
      <c r="F2">
        <v>243</v>
      </c>
      <c r="H2" t="s">
        <v>108</v>
      </c>
      <c r="I2">
        <v>30</v>
      </c>
      <c r="J2">
        <v>1</v>
      </c>
      <c r="L2">
        <f ca="1">INDIRECT("D"&amp;1+(ROW(D1)-1)*10+COLUMN(A1)-1)</f>
        <v>156.12666999999999</v>
      </c>
      <c r="M2">
        <f t="shared" ref="M2:U12" ca="1" si="0">INDIRECT("D"&amp;1+(ROW(E1)-1)*10+COLUMN(B1)-1)</f>
        <v>156.12666999999999</v>
      </c>
      <c r="N2">
        <f t="shared" ca="1" si="0"/>
        <v>156.12666999999999</v>
      </c>
      <c r="O2">
        <f t="shared" ca="1" si="0"/>
        <v>156.12666999999999</v>
      </c>
      <c r="P2">
        <f t="shared" ca="1" si="0"/>
        <v>156.12666999999999</v>
      </c>
      <c r="Q2">
        <f t="shared" ca="1" si="0"/>
        <v>156.12666999999999</v>
      </c>
      <c r="R2">
        <f t="shared" ca="1" si="0"/>
        <v>156.12666999999999</v>
      </c>
      <c r="S2">
        <f t="shared" ca="1" si="0"/>
        <v>156.12666999999999</v>
      </c>
      <c r="T2">
        <f t="shared" ca="1" si="0"/>
        <v>156.12666999999999</v>
      </c>
      <c r="U2">
        <f t="shared" ca="1" si="0"/>
        <v>156.12666999999999</v>
      </c>
      <c r="W2">
        <f ca="1">总!E2</f>
        <v>156.12666999999999</v>
      </c>
      <c r="Y2">
        <f ca="1">(L2-$W2)/$W2</f>
        <v>0</v>
      </c>
      <c r="Z2">
        <f t="shared" ref="Z2:AH13" ca="1" si="1">(M2-$W2)/$W2</f>
        <v>0</v>
      </c>
      <c r="AA2">
        <f t="shared" ca="1" si="1"/>
        <v>0</v>
      </c>
      <c r="AB2">
        <f t="shared" ca="1" si="1"/>
        <v>0</v>
      </c>
      <c r="AC2">
        <f t="shared" ca="1" si="1"/>
        <v>0</v>
      </c>
      <c r="AD2">
        <f t="shared" ca="1" si="1"/>
        <v>0</v>
      </c>
      <c r="AE2">
        <f t="shared" ca="1" si="1"/>
        <v>0</v>
      </c>
      <c r="AF2">
        <f t="shared" ca="1" si="1"/>
        <v>0</v>
      </c>
      <c r="AG2">
        <f t="shared" ca="1" si="1"/>
        <v>0</v>
      </c>
      <c r="AH2">
        <f t="shared" ca="1" si="1"/>
        <v>0</v>
      </c>
      <c r="AJ2">
        <f ca="1">SUM(Y2:AH2)</f>
        <v>0</v>
      </c>
      <c r="AK2" s="9"/>
    </row>
    <row r="3" spans="1:37" x14ac:dyDescent="0.2">
      <c r="A3" t="s">
        <v>108</v>
      </c>
      <c r="B3">
        <v>30</v>
      </c>
      <c r="C3">
        <v>1</v>
      </c>
      <c r="D3">
        <v>156.12666999999999</v>
      </c>
      <c r="E3">
        <v>2.6968899999999998</v>
      </c>
      <c r="F3">
        <v>244</v>
      </c>
      <c r="H3" t="s">
        <v>108</v>
      </c>
      <c r="I3">
        <v>50</v>
      </c>
      <c r="J3">
        <v>1</v>
      </c>
      <c r="L3">
        <f t="shared" ref="L3:U13" ca="1" si="2">INDIRECT("D"&amp;1+(ROW(D2)-1)*10+COLUMN(A2)-1)</f>
        <v>183.83009999999999</v>
      </c>
      <c r="M3">
        <f t="shared" ca="1" si="0"/>
        <v>182.34583000000001</v>
      </c>
      <c r="N3">
        <f t="shared" ca="1" si="0"/>
        <v>181.93</v>
      </c>
      <c r="O3">
        <f t="shared" ca="1" si="0"/>
        <v>180.62098</v>
      </c>
      <c r="P3">
        <f t="shared" ca="1" si="0"/>
        <v>180.05332999999999</v>
      </c>
      <c r="Q3">
        <f t="shared" ca="1" si="0"/>
        <v>180.62098</v>
      </c>
      <c r="R3">
        <f t="shared" ca="1" si="0"/>
        <v>181.89</v>
      </c>
      <c r="S3">
        <f t="shared" ca="1" si="0"/>
        <v>182.85337999999999</v>
      </c>
      <c r="T3">
        <f t="shared" ca="1" si="0"/>
        <v>181.71333000000001</v>
      </c>
      <c r="U3">
        <f t="shared" ca="1" si="0"/>
        <v>181.64518000000001</v>
      </c>
      <c r="W3">
        <f ca="1">总!E3</f>
        <v>179.67332999999999</v>
      </c>
      <c r="Y3">
        <f t="shared" ref="Y3:Y13" ca="1" si="3">(L3-$W3)/$W3</f>
        <v>2.3135153113709166E-2</v>
      </c>
      <c r="Z3">
        <f t="shared" ca="1" si="1"/>
        <v>1.4874216446035779E-2</v>
      </c>
      <c r="AA3">
        <f t="shared" ca="1" si="1"/>
        <v>1.2559849589251861E-2</v>
      </c>
      <c r="AB3">
        <f t="shared" ca="1" si="1"/>
        <v>5.274294187122875E-3</v>
      </c>
      <c r="AC3">
        <f t="shared" ca="1" si="1"/>
        <v>2.1149493917655754E-3</v>
      </c>
      <c r="AD3">
        <f t="shared" ca="1" si="1"/>
        <v>5.274294187122875E-3</v>
      </c>
      <c r="AE3">
        <f t="shared" ca="1" si="1"/>
        <v>1.2337223337486946E-2</v>
      </c>
      <c r="AF3">
        <f t="shared" ca="1" si="1"/>
        <v>1.7699065298116278E-2</v>
      </c>
      <c r="AG3">
        <f t="shared" ca="1" si="1"/>
        <v>1.1353938840004917E-2</v>
      </c>
      <c r="AH3">
        <f t="shared" ca="1" si="1"/>
        <v>1.0974639363560622E-2</v>
      </c>
      <c r="AJ3">
        <f t="shared" ref="AJ3:AJ13" ca="1" si="4">SUM(Y3:AH3)</f>
        <v>0.11559762375417691</v>
      </c>
      <c r="AK3" s="9"/>
    </row>
    <row r="4" spans="1:37" x14ac:dyDescent="0.2">
      <c r="A4" t="s">
        <v>108</v>
      </c>
      <c r="B4">
        <v>30</v>
      </c>
      <c r="C4">
        <v>1</v>
      </c>
      <c r="D4">
        <v>156.12666999999999</v>
      </c>
      <c r="E4">
        <v>2.6972800000000001</v>
      </c>
      <c r="F4">
        <v>244</v>
      </c>
      <c r="H4" t="s">
        <v>108</v>
      </c>
      <c r="I4">
        <v>100</v>
      </c>
      <c r="J4">
        <v>1</v>
      </c>
      <c r="L4">
        <f t="shared" ca="1" si="2"/>
        <v>242.54006999999999</v>
      </c>
      <c r="M4">
        <f t="shared" ca="1" si="2"/>
        <v>243.40666999999999</v>
      </c>
      <c r="N4">
        <f t="shared" ca="1" si="2"/>
        <v>242.70400000000001</v>
      </c>
      <c r="O4">
        <f t="shared" ca="1" si="2"/>
        <v>242.21297999999999</v>
      </c>
      <c r="P4">
        <f t="shared" ca="1" si="2"/>
        <v>241.15333000000001</v>
      </c>
      <c r="Q4">
        <f t="shared" ca="1" si="2"/>
        <v>240.24019999999999</v>
      </c>
      <c r="R4">
        <f t="shared" ca="1" si="2"/>
        <v>242.53380000000001</v>
      </c>
      <c r="S4">
        <f t="shared" ca="1" si="2"/>
        <v>242.86437000000001</v>
      </c>
      <c r="T4">
        <f t="shared" ca="1" si="2"/>
        <v>242.66</v>
      </c>
      <c r="U4">
        <f t="shared" ca="1" si="2"/>
        <v>241.87628000000001</v>
      </c>
      <c r="W4">
        <f ca="1">总!E4</f>
        <v>239.59333000000001</v>
      </c>
      <c r="Y4">
        <f t="shared" ca="1" si="3"/>
        <v>1.2298923346488723E-2</v>
      </c>
      <c r="Z4">
        <f t="shared" ca="1" si="1"/>
        <v>1.5915885471436048E-2</v>
      </c>
      <c r="AA4">
        <f t="shared" ca="1" si="1"/>
        <v>1.2983124363270041E-2</v>
      </c>
      <c r="AB4">
        <f t="shared" ca="1" si="1"/>
        <v>1.093373509187413E-2</v>
      </c>
      <c r="AC4">
        <f t="shared" ca="1" si="1"/>
        <v>6.5110326735723497E-3</v>
      </c>
      <c r="AD4">
        <f t="shared" ca="1" si="1"/>
        <v>2.6998664779189743E-3</v>
      </c>
      <c r="AE4">
        <f t="shared" ca="1" si="1"/>
        <v>1.2272754003627749E-2</v>
      </c>
      <c r="AF4">
        <f t="shared" ca="1" si="1"/>
        <v>1.3652466869591066E-2</v>
      </c>
      <c r="AG4">
        <f t="shared" ca="1" si="1"/>
        <v>1.2799479851964108E-2</v>
      </c>
      <c r="AH4">
        <f t="shared" ca="1" si="1"/>
        <v>9.5284372064948532E-3</v>
      </c>
      <c r="AJ4">
        <f t="shared" ca="1" si="4"/>
        <v>0.10959570535623805</v>
      </c>
      <c r="AK4" s="9"/>
    </row>
    <row r="5" spans="1:37" x14ac:dyDescent="0.2">
      <c r="A5" t="s">
        <v>108</v>
      </c>
      <c r="B5">
        <v>30</v>
      </c>
      <c r="C5">
        <v>1</v>
      </c>
      <c r="D5">
        <v>156.12666999999999</v>
      </c>
      <c r="E5">
        <v>2.6951200000000002</v>
      </c>
      <c r="F5">
        <v>242</v>
      </c>
      <c r="H5" t="s">
        <v>36</v>
      </c>
      <c r="I5">
        <v>24</v>
      </c>
      <c r="J5">
        <v>1</v>
      </c>
      <c r="L5">
        <f t="shared" ca="1" si="2"/>
        <v>2320.9075499999999</v>
      </c>
      <c r="M5">
        <f t="shared" ca="1" si="0"/>
        <v>2320.9075499999999</v>
      </c>
      <c r="N5">
        <f t="shared" ca="1" si="0"/>
        <v>2320.9075499999999</v>
      </c>
      <c r="O5">
        <f t="shared" ca="1" si="0"/>
        <v>2320.9075499999999</v>
      </c>
      <c r="P5">
        <f t="shared" ca="1" si="0"/>
        <v>2320.9075499999999</v>
      </c>
      <c r="Q5">
        <f t="shared" ca="1" si="0"/>
        <v>2320.9075499999999</v>
      </c>
      <c r="R5">
        <f t="shared" ca="1" si="0"/>
        <v>2320.9075499999999</v>
      </c>
      <c r="S5">
        <f t="shared" ca="1" si="0"/>
        <v>2320.9075499999999</v>
      </c>
      <c r="T5">
        <f t="shared" ca="1" si="0"/>
        <v>2320.9075499999999</v>
      </c>
      <c r="U5">
        <f t="shared" ca="1" si="0"/>
        <v>2320.9075499999999</v>
      </c>
      <c r="W5">
        <f ca="1">总!E5</f>
        <v>2320.9075499999999</v>
      </c>
      <c r="Y5">
        <f t="shared" ca="1" si="3"/>
        <v>0</v>
      </c>
      <c r="Z5">
        <f t="shared" ca="1" si="1"/>
        <v>0</v>
      </c>
      <c r="AA5">
        <f t="shared" ca="1" si="1"/>
        <v>0</v>
      </c>
      <c r="AB5">
        <f t="shared" ca="1" si="1"/>
        <v>0</v>
      </c>
      <c r="AC5">
        <f t="shared" ca="1" si="1"/>
        <v>0</v>
      </c>
      <c r="AD5">
        <f t="shared" ca="1" si="1"/>
        <v>0</v>
      </c>
      <c r="AE5">
        <f t="shared" ca="1" si="1"/>
        <v>0</v>
      </c>
      <c r="AF5">
        <f t="shared" ca="1" si="1"/>
        <v>0</v>
      </c>
      <c r="AG5">
        <f t="shared" ca="1" si="1"/>
        <v>0</v>
      </c>
      <c r="AH5">
        <f t="shared" ca="1" si="1"/>
        <v>0</v>
      </c>
      <c r="AJ5">
        <f t="shared" ca="1" si="4"/>
        <v>0</v>
      </c>
      <c r="AK5" s="9"/>
    </row>
    <row r="6" spans="1:37" x14ac:dyDescent="0.2">
      <c r="A6" t="s">
        <v>108</v>
      </c>
      <c r="B6">
        <v>30</v>
      </c>
      <c r="C6">
        <v>1</v>
      </c>
      <c r="D6">
        <v>156.12666999999999</v>
      </c>
      <c r="E6">
        <v>2.6808700000000001</v>
      </c>
      <c r="F6">
        <v>247</v>
      </c>
      <c r="H6" t="s">
        <v>36</v>
      </c>
      <c r="I6">
        <v>47</v>
      </c>
      <c r="J6">
        <v>1</v>
      </c>
      <c r="L6">
        <f t="shared" ca="1" si="2"/>
        <v>4321.0236500000001</v>
      </c>
      <c r="M6">
        <f t="shared" ca="1" si="0"/>
        <v>4321.0236500000001</v>
      </c>
      <c r="N6">
        <f t="shared" ca="1" si="0"/>
        <v>4321.0236500000001</v>
      </c>
      <c r="O6">
        <f t="shared" ca="1" si="0"/>
        <v>4324.3000099999999</v>
      </c>
      <c r="P6">
        <f t="shared" ca="1" si="0"/>
        <v>4321.0236500000001</v>
      </c>
      <c r="Q6">
        <f t="shared" ca="1" si="0"/>
        <v>4321.0236500000001</v>
      </c>
      <c r="R6">
        <f t="shared" ca="1" si="0"/>
        <v>4343.8772200000003</v>
      </c>
      <c r="S6">
        <f t="shared" ca="1" si="0"/>
        <v>4321.0236500000001</v>
      </c>
      <c r="T6">
        <f t="shared" ca="1" si="0"/>
        <v>4329.4256800000003</v>
      </c>
      <c r="U6">
        <f t="shared" ca="1" si="0"/>
        <v>4313.60977</v>
      </c>
      <c r="W6">
        <f ca="1">总!E6</f>
        <v>4313.60977</v>
      </c>
      <c r="Y6">
        <f t="shared" ca="1" si="3"/>
        <v>1.71871828823312E-3</v>
      </c>
      <c r="Z6">
        <f t="shared" ca="1" si="1"/>
        <v>1.71871828823312E-3</v>
      </c>
      <c r="AA6">
        <f t="shared" ca="1" si="1"/>
        <v>1.71871828823312E-3</v>
      </c>
      <c r="AB6">
        <f t="shared" ca="1" si="1"/>
        <v>2.4782584818746605E-3</v>
      </c>
      <c r="AC6">
        <f t="shared" ca="1" si="1"/>
        <v>1.71871828823312E-3</v>
      </c>
      <c r="AD6">
        <f t="shared" ca="1" si="1"/>
        <v>1.71871828823312E-3</v>
      </c>
      <c r="AE6">
        <f t="shared" ca="1" si="1"/>
        <v>7.0167334584834923E-3</v>
      </c>
      <c r="AF6">
        <f t="shared" ca="1" si="1"/>
        <v>1.71871828823312E-3</v>
      </c>
      <c r="AG6">
        <f t="shared" ca="1" si="1"/>
        <v>3.6665138580674762E-3</v>
      </c>
      <c r="AH6">
        <f t="shared" ca="1" si="1"/>
        <v>0</v>
      </c>
      <c r="AJ6">
        <f t="shared" ca="1" si="4"/>
        <v>2.3473815527824349E-2</v>
      </c>
      <c r="AK6" s="9"/>
    </row>
    <row r="7" spans="1:37" x14ac:dyDescent="0.2">
      <c r="A7" t="s">
        <v>108</v>
      </c>
      <c r="B7">
        <v>30</v>
      </c>
      <c r="C7">
        <v>1</v>
      </c>
      <c r="D7">
        <v>156.12666999999999</v>
      </c>
      <c r="E7">
        <v>2.6791100000000001</v>
      </c>
      <c r="F7">
        <v>241</v>
      </c>
      <c r="H7" t="s">
        <v>36</v>
      </c>
      <c r="I7">
        <v>100</v>
      </c>
      <c r="J7">
        <v>1</v>
      </c>
      <c r="L7">
        <f t="shared" ca="1" si="2"/>
        <v>35620.07187</v>
      </c>
      <c r="M7">
        <f t="shared" ca="1" si="2"/>
        <v>35669.694770000002</v>
      </c>
      <c r="N7">
        <f t="shared" ca="1" si="2"/>
        <v>35555.161310000003</v>
      </c>
      <c r="O7">
        <f t="shared" ca="1" si="2"/>
        <v>35669.694770000002</v>
      </c>
      <c r="P7">
        <f t="shared" ca="1" si="2"/>
        <v>35669.694770000002</v>
      </c>
      <c r="Q7">
        <f t="shared" ca="1" si="2"/>
        <v>35389.873330000002</v>
      </c>
      <c r="R7">
        <f t="shared" ca="1" si="2"/>
        <v>35466.219839999998</v>
      </c>
      <c r="S7">
        <f t="shared" ca="1" si="2"/>
        <v>35669.694770000002</v>
      </c>
      <c r="T7">
        <f t="shared" ca="1" si="2"/>
        <v>35639.55891</v>
      </c>
      <c r="U7">
        <f t="shared" ca="1" si="2"/>
        <v>35669.694770000002</v>
      </c>
      <c r="W7">
        <f ca="1">总!E7</f>
        <v>35334.484790000002</v>
      </c>
      <c r="Y7">
        <f t="shared" ca="1" si="3"/>
        <v>8.0823898154253372E-3</v>
      </c>
      <c r="Z7">
        <f t="shared" ca="1" si="1"/>
        <v>9.4867657471792901E-3</v>
      </c>
      <c r="AA7">
        <f t="shared" ca="1" si="1"/>
        <v>6.2453583605796472E-3</v>
      </c>
      <c r="AB7">
        <f t="shared" ca="1" si="1"/>
        <v>9.4867657471792901E-3</v>
      </c>
      <c r="AC7">
        <f t="shared" ca="1" si="1"/>
        <v>9.4867657471792901E-3</v>
      </c>
      <c r="AD7">
        <f t="shared" ca="1" si="1"/>
        <v>1.5675491047679123E-3</v>
      </c>
      <c r="AE7">
        <f t="shared" ca="1" si="1"/>
        <v>3.7282289746949407E-3</v>
      </c>
      <c r="AF7">
        <f t="shared" ca="1" si="1"/>
        <v>9.4867657471792901E-3</v>
      </c>
      <c r="AG7">
        <f t="shared" ca="1" si="1"/>
        <v>8.6338918428587475E-3</v>
      </c>
      <c r="AH7">
        <f t="shared" ca="1" si="1"/>
        <v>9.4867657471792901E-3</v>
      </c>
      <c r="AJ7">
        <f t="shared" ca="1" si="4"/>
        <v>7.5691246834223042E-2</v>
      </c>
      <c r="AK7" s="9"/>
    </row>
    <row r="8" spans="1:37" x14ac:dyDescent="0.2">
      <c r="A8" t="s">
        <v>108</v>
      </c>
      <c r="B8">
        <v>30</v>
      </c>
      <c r="C8">
        <v>1</v>
      </c>
      <c r="D8">
        <v>156.12666999999999</v>
      </c>
      <c r="E8">
        <v>2.68167</v>
      </c>
      <c r="F8">
        <v>243</v>
      </c>
      <c r="H8" t="s">
        <v>1</v>
      </c>
      <c r="I8">
        <v>30</v>
      </c>
      <c r="J8">
        <v>1</v>
      </c>
      <c r="L8">
        <f t="shared" ca="1" si="2"/>
        <v>664.53556000000003</v>
      </c>
      <c r="M8">
        <f t="shared" ca="1" si="0"/>
        <v>660.62148999999999</v>
      </c>
      <c r="N8">
        <f t="shared" ca="1" si="0"/>
        <v>660.62148999999999</v>
      </c>
      <c r="O8">
        <f t="shared" ca="1" si="0"/>
        <v>660.62148999999999</v>
      </c>
      <c r="P8">
        <f t="shared" ref="P8:U10" ca="1" si="5">INDIRECT("D"&amp;1+(ROW(H7)-1)*10+COLUMN(E7)-1)</f>
        <v>660.62148999999999</v>
      </c>
      <c r="Q8">
        <f t="shared" ca="1" si="5"/>
        <v>660.62148999999999</v>
      </c>
      <c r="R8">
        <f t="shared" ca="1" si="5"/>
        <v>660.62148999999999</v>
      </c>
      <c r="S8">
        <f t="shared" ca="1" si="5"/>
        <v>660.62148999999999</v>
      </c>
      <c r="T8">
        <f t="shared" ca="1" si="5"/>
        <v>660.62148999999999</v>
      </c>
      <c r="U8">
        <f t="shared" ca="1" si="5"/>
        <v>660.62148999999999</v>
      </c>
      <c r="W8">
        <f ca="1">总!E8</f>
        <v>659.84542999999996</v>
      </c>
      <c r="Y8">
        <f t="shared" ca="1" si="3"/>
        <v>7.1079222296046938E-3</v>
      </c>
      <c r="Z8">
        <f t="shared" ca="1" si="1"/>
        <v>1.1761239295088087E-3</v>
      </c>
      <c r="AA8">
        <f t="shared" ca="1" si="1"/>
        <v>1.1761239295088087E-3</v>
      </c>
      <c r="AB8">
        <f t="shared" ca="1" si="1"/>
        <v>1.1761239295088087E-3</v>
      </c>
      <c r="AC8">
        <f t="shared" ca="1" si="1"/>
        <v>1.1761239295088087E-3</v>
      </c>
      <c r="AD8">
        <f t="shared" ca="1" si="1"/>
        <v>1.1761239295088087E-3</v>
      </c>
      <c r="AE8">
        <f t="shared" ca="1" si="1"/>
        <v>1.1761239295088087E-3</v>
      </c>
      <c r="AF8">
        <f t="shared" ca="1" si="1"/>
        <v>1.1761239295088087E-3</v>
      </c>
      <c r="AG8">
        <f t="shared" ca="1" si="1"/>
        <v>1.1761239295088087E-3</v>
      </c>
      <c r="AH8">
        <f t="shared" ca="1" si="1"/>
        <v>1.1761239295088087E-3</v>
      </c>
      <c r="AJ8">
        <f t="shared" ca="1" si="4"/>
        <v>1.7693037595183966E-2</v>
      </c>
      <c r="AK8" s="9"/>
    </row>
    <row r="9" spans="1:37" x14ac:dyDescent="0.2">
      <c r="A9" t="s">
        <v>108</v>
      </c>
      <c r="B9">
        <v>30</v>
      </c>
      <c r="C9">
        <v>1</v>
      </c>
      <c r="D9">
        <v>156.12666999999999</v>
      </c>
      <c r="E9">
        <v>2.6953200000000002</v>
      </c>
      <c r="F9">
        <v>246</v>
      </c>
      <c r="H9" t="s">
        <v>1</v>
      </c>
      <c r="I9">
        <v>50</v>
      </c>
      <c r="J9">
        <v>1</v>
      </c>
      <c r="L9">
        <f t="shared" ca="1" si="2"/>
        <v>1027.0157400000001</v>
      </c>
      <c r="M9">
        <f t="shared" ca="1" si="0"/>
        <v>1006.97442</v>
      </c>
      <c r="N9">
        <f t="shared" ca="1" si="0"/>
        <v>1015.01969</v>
      </c>
      <c r="O9">
        <f t="shared" ca="1" si="0"/>
        <v>1015.02139</v>
      </c>
      <c r="P9">
        <f t="shared" ca="1" si="5"/>
        <v>1016.33655</v>
      </c>
      <c r="Q9">
        <f t="shared" ca="1" si="5"/>
        <v>1019.21667</v>
      </c>
      <c r="R9">
        <f t="shared" ca="1" si="5"/>
        <v>1003.80771</v>
      </c>
      <c r="S9">
        <f t="shared" ca="1" si="5"/>
        <v>1014.7927100000001</v>
      </c>
      <c r="T9">
        <f t="shared" ca="1" si="5"/>
        <v>1015.02139</v>
      </c>
      <c r="U9">
        <f t="shared" ca="1" si="5"/>
        <v>1014.86776</v>
      </c>
      <c r="W9">
        <f ca="1">总!E9</f>
        <v>1003.58074</v>
      </c>
      <c r="Y9">
        <f t="shared" ca="1" si="3"/>
        <v>2.3351384762525493E-2</v>
      </c>
      <c r="Z9">
        <f t="shared" ca="1" si="1"/>
        <v>3.3815714717681982E-3</v>
      </c>
      <c r="AA9">
        <f t="shared" ca="1" si="1"/>
        <v>1.139813623764838E-2</v>
      </c>
      <c r="AB9">
        <f t="shared" ca="1" si="1"/>
        <v>1.1399830172109526E-2</v>
      </c>
      <c r="AC9">
        <f t="shared" ca="1" si="1"/>
        <v>1.2710297728511606E-2</v>
      </c>
      <c r="AD9">
        <f t="shared" ca="1" si="1"/>
        <v>1.5580141563896524E-2</v>
      </c>
      <c r="AE9">
        <f t="shared" ca="1" si="1"/>
        <v>2.2616017919998264E-4</v>
      </c>
      <c r="AF9">
        <f t="shared" ca="1" si="1"/>
        <v>1.1171966094128176E-2</v>
      </c>
      <c r="AG9">
        <f t="shared" ca="1" si="1"/>
        <v>1.1399830172109526E-2</v>
      </c>
      <c r="AH9">
        <f t="shared" ca="1" si="1"/>
        <v>1.1246748318426262E-2</v>
      </c>
      <c r="AJ9">
        <f t="shared" ca="1" si="4"/>
        <v>0.11186606670032367</v>
      </c>
      <c r="AK9" s="9"/>
    </row>
    <row r="10" spans="1:37" x14ac:dyDescent="0.2">
      <c r="A10" t="s">
        <v>108</v>
      </c>
      <c r="B10">
        <v>30</v>
      </c>
      <c r="C10">
        <v>1</v>
      </c>
      <c r="D10">
        <v>156.12666999999999</v>
      </c>
      <c r="E10">
        <v>2.6783100000000002</v>
      </c>
      <c r="F10">
        <v>245</v>
      </c>
      <c r="H10" t="s">
        <v>1</v>
      </c>
      <c r="I10">
        <v>100</v>
      </c>
      <c r="J10">
        <v>1</v>
      </c>
      <c r="L10">
        <f t="shared" ca="1" si="2"/>
        <v>1762.67219</v>
      </c>
      <c r="M10">
        <f t="shared" ca="1" si="2"/>
        <v>1763.5572400000001</v>
      </c>
      <c r="N10">
        <f t="shared" ca="1" si="2"/>
        <v>1773.5194100000001</v>
      </c>
      <c r="O10">
        <f t="shared" ca="1" si="2"/>
        <v>1766.4231600000001</v>
      </c>
      <c r="P10">
        <f t="shared" ca="1" si="5"/>
        <v>1761.43649</v>
      </c>
      <c r="Q10">
        <f t="shared" ca="1" si="5"/>
        <v>1770.65444</v>
      </c>
      <c r="R10">
        <f t="shared" ca="1" si="5"/>
        <v>1761.8466699999999</v>
      </c>
      <c r="S10">
        <f t="shared" ca="1" si="5"/>
        <v>1774.0933299999999</v>
      </c>
      <c r="T10">
        <f t="shared" ca="1" si="5"/>
        <v>1772.9166700000001</v>
      </c>
      <c r="U10">
        <f t="shared" ca="1" si="5"/>
        <v>1774.48</v>
      </c>
      <c r="W10">
        <f ca="1">总!E10</f>
        <v>1755.1166700000001</v>
      </c>
      <c r="Y10">
        <f t="shared" ca="1" si="3"/>
        <v>4.3048534203711294E-3</v>
      </c>
      <c r="Z10">
        <f t="shared" ca="1" si="1"/>
        <v>4.8091218915948071E-3</v>
      </c>
      <c r="AA10">
        <f t="shared" ca="1" si="1"/>
        <v>1.048519469648704E-2</v>
      </c>
      <c r="AB10">
        <f t="shared" ca="1" si="1"/>
        <v>6.4420161880178253E-3</v>
      </c>
      <c r="AC10">
        <f t="shared" ca="1" si="1"/>
        <v>3.6007976609326695E-3</v>
      </c>
      <c r="AD10">
        <f t="shared" ca="1" si="1"/>
        <v>8.8528416746220685E-3</v>
      </c>
      <c r="AE10">
        <f t="shared" ca="1" si="1"/>
        <v>3.8345029222472092E-3</v>
      </c>
      <c r="AF10">
        <f t="shared" ca="1" si="1"/>
        <v>1.0812192901113411E-2</v>
      </c>
      <c r="AG10">
        <f t="shared" ca="1" si="1"/>
        <v>1.0141775931055315E-2</v>
      </c>
      <c r="AH10">
        <f t="shared" ca="1" si="1"/>
        <v>1.1032503041521396E-2</v>
      </c>
      <c r="AJ10">
        <f t="shared" ca="1" si="4"/>
        <v>7.4315800327962867E-2</v>
      </c>
      <c r="AK10" s="9"/>
    </row>
    <row r="11" spans="1:37" x14ac:dyDescent="0.2">
      <c r="A11" t="s">
        <v>108</v>
      </c>
      <c r="B11">
        <v>50</v>
      </c>
      <c r="C11">
        <v>1</v>
      </c>
      <c r="D11">
        <v>183.83009999999999</v>
      </c>
      <c r="E11">
        <v>7.4072399999999998</v>
      </c>
      <c r="F11">
        <v>233</v>
      </c>
      <c r="H11" t="s">
        <v>0</v>
      </c>
      <c r="I11">
        <v>25</v>
      </c>
      <c r="J11">
        <v>1</v>
      </c>
      <c r="L11">
        <f t="shared" ca="1" si="2"/>
        <v>28.65213</v>
      </c>
      <c r="M11">
        <f t="shared" ca="1" si="0"/>
        <v>28.669799999999999</v>
      </c>
      <c r="N11">
        <f t="shared" ca="1" si="0"/>
        <v>28.65213</v>
      </c>
      <c r="O11">
        <f t="shared" ca="1" si="0"/>
        <v>28.65213</v>
      </c>
      <c r="P11">
        <f t="shared" ca="1" si="0"/>
        <v>28.65213</v>
      </c>
      <c r="Q11">
        <f t="shared" ca="1" si="0"/>
        <v>28.65213</v>
      </c>
      <c r="R11">
        <f t="shared" ca="1" si="0"/>
        <v>28.65213</v>
      </c>
      <c r="S11">
        <f t="shared" ca="1" si="0"/>
        <v>28.65213</v>
      </c>
      <c r="T11">
        <f t="shared" ca="1" si="0"/>
        <v>28.65213</v>
      </c>
      <c r="U11">
        <f t="shared" ca="1" si="0"/>
        <v>28.65213</v>
      </c>
      <c r="W11">
        <f ca="1">总!E11</f>
        <v>28.65213</v>
      </c>
      <c r="Y11">
        <f t="shared" ca="1" si="3"/>
        <v>0</v>
      </c>
      <c r="Z11">
        <f t="shared" ca="1" si="1"/>
        <v>6.1670807720050705E-4</v>
      </c>
      <c r="AA11">
        <f t="shared" ca="1" si="1"/>
        <v>0</v>
      </c>
      <c r="AB11">
        <f t="shared" ca="1" si="1"/>
        <v>0</v>
      </c>
      <c r="AC11">
        <f t="shared" ca="1" si="1"/>
        <v>0</v>
      </c>
      <c r="AD11">
        <f t="shared" ca="1" si="1"/>
        <v>0</v>
      </c>
      <c r="AE11">
        <f t="shared" ca="1" si="1"/>
        <v>0</v>
      </c>
      <c r="AF11">
        <f t="shared" ca="1" si="1"/>
        <v>0</v>
      </c>
      <c r="AG11">
        <f t="shared" ca="1" si="1"/>
        <v>0</v>
      </c>
      <c r="AH11">
        <f t="shared" ca="1" si="1"/>
        <v>0</v>
      </c>
      <c r="AJ11">
        <f t="shared" ca="1" si="4"/>
        <v>6.1670807720050705E-4</v>
      </c>
      <c r="AK11" s="9"/>
    </row>
    <row r="12" spans="1:37" x14ac:dyDescent="0.2">
      <c r="A12" t="s">
        <v>108</v>
      </c>
      <c r="B12">
        <v>50</v>
      </c>
      <c r="C12">
        <v>1</v>
      </c>
      <c r="D12">
        <v>182.34583000000001</v>
      </c>
      <c r="E12">
        <v>7.4003100000000002</v>
      </c>
      <c r="F12">
        <v>230</v>
      </c>
      <c r="H12" t="s">
        <v>0</v>
      </c>
      <c r="I12">
        <v>50</v>
      </c>
      <c r="J12">
        <v>1</v>
      </c>
      <c r="L12">
        <f t="shared" ca="1" si="2"/>
        <v>57.917070000000002</v>
      </c>
      <c r="M12">
        <f t="shared" ca="1" si="0"/>
        <v>57.917070000000002</v>
      </c>
      <c r="N12">
        <f t="shared" ca="1" si="0"/>
        <v>57.917070000000002</v>
      </c>
      <c r="O12">
        <f t="shared" ca="1" si="0"/>
        <v>57.917070000000002</v>
      </c>
      <c r="P12">
        <f t="shared" ca="1" si="0"/>
        <v>57.917070000000002</v>
      </c>
      <c r="Q12">
        <f t="shared" ca="1" si="0"/>
        <v>57.917070000000002</v>
      </c>
      <c r="R12">
        <f t="shared" ca="1" si="0"/>
        <v>57.917070000000002</v>
      </c>
      <c r="S12">
        <f t="shared" ca="1" si="0"/>
        <v>57.917070000000002</v>
      </c>
      <c r="T12">
        <f t="shared" ca="1" si="0"/>
        <v>57.917070000000002</v>
      </c>
      <c r="U12">
        <f t="shared" ca="1" si="0"/>
        <v>57.917070000000002</v>
      </c>
      <c r="W12">
        <f ca="1">总!E12</f>
        <v>57.917070000000002</v>
      </c>
      <c r="Y12">
        <f t="shared" ca="1" si="3"/>
        <v>0</v>
      </c>
      <c r="Z12">
        <f t="shared" ca="1" si="1"/>
        <v>0</v>
      </c>
      <c r="AA12">
        <f t="shared" ca="1" si="1"/>
        <v>0</v>
      </c>
      <c r="AB12">
        <f t="shared" ca="1" si="1"/>
        <v>0</v>
      </c>
      <c r="AC12">
        <f t="shared" ca="1" si="1"/>
        <v>0</v>
      </c>
      <c r="AD12">
        <f t="shared" ca="1" si="1"/>
        <v>0</v>
      </c>
      <c r="AE12">
        <f t="shared" ca="1" si="1"/>
        <v>0</v>
      </c>
      <c r="AF12">
        <f t="shared" ca="1" si="1"/>
        <v>0</v>
      </c>
      <c r="AG12">
        <f t="shared" ca="1" si="1"/>
        <v>0</v>
      </c>
      <c r="AH12">
        <f t="shared" ca="1" si="1"/>
        <v>0</v>
      </c>
      <c r="AJ12">
        <f t="shared" ca="1" si="4"/>
        <v>0</v>
      </c>
      <c r="AK12" s="9"/>
    </row>
    <row r="13" spans="1:37" x14ac:dyDescent="0.2">
      <c r="A13" t="s">
        <v>108</v>
      </c>
      <c r="B13">
        <v>50</v>
      </c>
      <c r="C13">
        <v>1</v>
      </c>
      <c r="D13">
        <v>181.93</v>
      </c>
      <c r="E13">
        <v>7.4030199999999997</v>
      </c>
      <c r="F13">
        <v>230</v>
      </c>
      <c r="H13" t="s">
        <v>0</v>
      </c>
      <c r="I13">
        <v>100</v>
      </c>
      <c r="J13">
        <v>1</v>
      </c>
      <c r="L13">
        <f t="shared" ca="1" si="2"/>
        <v>104.24760999999999</v>
      </c>
      <c r="M13">
        <f t="shared" ca="1" si="2"/>
        <v>104.28609</v>
      </c>
      <c r="N13">
        <f t="shared" ca="1" si="2"/>
        <v>104.26094999999999</v>
      </c>
      <c r="O13">
        <f t="shared" ca="1" si="2"/>
        <v>104.16012000000001</v>
      </c>
      <c r="P13">
        <f t="shared" ca="1" si="2"/>
        <v>104.28359</v>
      </c>
      <c r="Q13">
        <f t="shared" ca="1" si="2"/>
        <v>104.11678000000001</v>
      </c>
      <c r="R13">
        <f t="shared" ca="1" si="2"/>
        <v>104.15783999999999</v>
      </c>
      <c r="S13">
        <f t="shared" ca="1" si="2"/>
        <v>104.21428</v>
      </c>
      <c r="T13">
        <f t="shared" ca="1" si="2"/>
        <v>104.22095</v>
      </c>
      <c r="U13">
        <f t="shared" ca="1" si="2"/>
        <v>104.23345</v>
      </c>
      <c r="W13">
        <f ca="1">总!E13</f>
        <v>104.10428</v>
      </c>
      <c r="Y13">
        <f t="shared" ca="1" si="3"/>
        <v>1.376792577596154E-3</v>
      </c>
      <c r="Z13">
        <f t="shared" ca="1" si="1"/>
        <v>1.7464219530647412E-3</v>
      </c>
      <c r="AA13">
        <f t="shared" ca="1" si="1"/>
        <v>1.5049333226260361E-3</v>
      </c>
      <c r="AB13">
        <f t="shared" ca="1" si="1"/>
        <v>5.3638524756142059E-4</v>
      </c>
      <c r="AC13">
        <f t="shared" ca="1" si="1"/>
        <v>1.7224075705629103E-3</v>
      </c>
      <c r="AD13">
        <f t="shared" ca="1" si="1"/>
        <v>1.2007191250929204E-4</v>
      </c>
      <c r="AE13">
        <f t="shared" ca="1" si="1"/>
        <v>5.1448413071960425E-4</v>
      </c>
      <c r="AF13">
        <f t="shared" ca="1" si="1"/>
        <v>1.0566328300815244E-3</v>
      </c>
      <c r="AG13">
        <f t="shared" ca="1" si="1"/>
        <v>1.1207032025964654E-3</v>
      </c>
      <c r="AH13">
        <f t="shared" ca="1" si="1"/>
        <v>1.2407751151057573E-3</v>
      </c>
      <c r="AJ13">
        <f t="shared" ca="1" si="4"/>
        <v>1.0939607862423907E-2</v>
      </c>
      <c r="AK13" s="9"/>
    </row>
    <row r="14" spans="1:37" x14ac:dyDescent="0.2">
      <c r="A14" t="s">
        <v>108</v>
      </c>
      <c r="B14">
        <v>50</v>
      </c>
      <c r="C14">
        <v>1</v>
      </c>
      <c r="D14">
        <v>180.62098</v>
      </c>
      <c r="E14">
        <v>7.4109499999999997</v>
      </c>
      <c r="F14">
        <v>230</v>
      </c>
      <c r="AK14" s="9"/>
    </row>
    <row r="15" spans="1:37" x14ac:dyDescent="0.2">
      <c r="A15" t="s">
        <v>108</v>
      </c>
      <c r="B15">
        <v>50</v>
      </c>
      <c r="C15">
        <v>1</v>
      </c>
      <c r="D15">
        <v>180.05332999999999</v>
      </c>
      <c r="E15">
        <v>7.3997999999999999</v>
      </c>
      <c r="F15">
        <v>231</v>
      </c>
      <c r="AK15" s="9"/>
    </row>
    <row r="16" spans="1:37" x14ac:dyDescent="0.2">
      <c r="A16" t="s">
        <v>108</v>
      </c>
      <c r="B16">
        <v>50</v>
      </c>
      <c r="C16">
        <v>1</v>
      </c>
      <c r="D16">
        <v>180.62098</v>
      </c>
      <c r="E16">
        <v>7.3890700000000002</v>
      </c>
      <c r="F16">
        <v>237</v>
      </c>
      <c r="AK16" s="9"/>
    </row>
    <row r="17" spans="1:37" x14ac:dyDescent="0.2">
      <c r="A17" t="s">
        <v>108</v>
      </c>
      <c r="B17">
        <v>50</v>
      </c>
      <c r="C17">
        <v>1</v>
      </c>
      <c r="D17">
        <v>181.89</v>
      </c>
      <c r="E17">
        <v>7.3953800000000003</v>
      </c>
      <c r="F17">
        <v>234</v>
      </c>
      <c r="AK17" s="9"/>
    </row>
    <row r="18" spans="1:37" x14ac:dyDescent="0.2">
      <c r="A18" t="s">
        <v>108</v>
      </c>
      <c r="B18">
        <v>50</v>
      </c>
      <c r="C18">
        <v>1</v>
      </c>
      <c r="D18">
        <v>182.85337999999999</v>
      </c>
      <c r="E18">
        <v>7.3637499999999996</v>
      </c>
      <c r="F18">
        <v>227</v>
      </c>
      <c r="AK18" s="9"/>
    </row>
    <row r="19" spans="1:37" x14ac:dyDescent="0.2">
      <c r="A19" t="s">
        <v>108</v>
      </c>
      <c r="B19">
        <v>50</v>
      </c>
      <c r="C19">
        <v>1</v>
      </c>
      <c r="D19">
        <v>181.71333000000001</v>
      </c>
      <c r="E19">
        <v>7.3654999999999999</v>
      </c>
      <c r="F19">
        <v>233</v>
      </c>
      <c r="AK19" s="9"/>
    </row>
    <row r="20" spans="1:37" x14ac:dyDescent="0.2">
      <c r="A20" t="s">
        <v>108</v>
      </c>
      <c r="B20">
        <v>50</v>
      </c>
      <c r="C20">
        <v>1</v>
      </c>
      <c r="D20">
        <v>181.64518000000001</v>
      </c>
      <c r="E20">
        <v>7.3765200000000002</v>
      </c>
      <c r="F20">
        <v>230</v>
      </c>
      <c r="AK20" s="9"/>
    </row>
    <row r="21" spans="1:37" x14ac:dyDescent="0.2">
      <c r="A21" t="s">
        <v>108</v>
      </c>
      <c r="B21">
        <v>100</v>
      </c>
      <c r="C21">
        <v>1</v>
      </c>
      <c r="D21">
        <v>242.54006999999999</v>
      </c>
      <c r="E21">
        <v>21.245039999999999</v>
      </c>
      <c r="F21">
        <v>162</v>
      </c>
      <c r="AK21" s="9"/>
    </row>
    <row r="22" spans="1:37" x14ac:dyDescent="0.2">
      <c r="A22" t="s">
        <v>108</v>
      </c>
      <c r="B22">
        <v>100</v>
      </c>
      <c r="C22">
        <v>1</v>
      </c>
      <c r="D22">
        <v>243.40666999999999</v>
      </c>
      <c r="E22">
        <v>21.326170000000001</v>
      </c>
      <c r="F22">
        <v>160</v>
      </c>
      <c r="AK22" s="9"/>
    </row>
    <row r="23" spans="1:37" x14ac:dyDescent="0.2">
      <c r="A23" t="s">
        <v>108</v>
      </c>
      <c r="B23">
        <v>100</v>
      </c>
      <c r="C23">
        <v>1</v>
      </c>
      <c r="D23">
        <v>242.70400000000001</v>
      </c>
      <c r="E23">
        <v>21.19556</v>
      </c>
      <c r="F23">
        <v>158</v>
      </c>
      <c r="AK23" s="9"/>
    </row>
    <row r="24" spans="1:37" x14ac:dyDescent="0.2">
      <c r="A24" t="s">
        <v>108</v>
      </c>
      <c r="B24">
        <v>100</v>
      </c>
      <c r="C24">
        <v>1</v>
      </c>
      <c r="D24">
        <v>242.21297999999999</v>
      </c>
      <c r="E24">
        <v>21.33</v>
      </c>
      <c r="F24">
        <v>160</v>
      </c>
      <c r="AK24" s="9"/>
    </row>
    <row r="25" spans="1:37" x14ac:dyDescent="0.2">
      <c r="A25" t="s">
        <v>108</v>
      </c>
      <c r="B25">
        <v>100</v>
      </c>
      <c r="C25">
        <v>1</v>
      </c>
      <c r="D25">
        <v>241.15333000000001</v>
      </c>
      <c r="E25">
        <v>21.28003</v>
      </c>
      <c r="F25">
        <v>161</v>
      </c>
      <c r="AK25" s="9"/>
    </row>
    <row r="26" spans="1:37" x14ac:dyDescent="0.2">
      <c r="A26" t="s">
        <v>108</v>
      </c>
      <c r="B26">
        <v>100</v>
      </c>
      <c r="C26">
        <v>1</v>
      </c>
      <c r="D26">
        <v>240.24019999999999</v>
      </c>
      <c r="E26">
        <v>21.285520000000002</v>
      </c>
      <c r="F26">
        <v>158</v>
      </c>
      <c r="AK26" s="9"/>
    </row>
    <row r="27" spans="1:37" x14ac:dyDescent="0.2">
      <c r="A27" t="s">
        <v>108</v>
      </c>
      <c r="B27">
        <v>100</v>
      </c>
      <c r="C27">
        <v>1</v>
      </c>
      <c r="D27">
        <v>242.53380000000001</v>
      </c>
      <c r="E27">
        <v>21.20609</v>
      </c>
      <c r="F27">
        <v>156</v>
      </c>
      <c r="AK27" s="9"/>
    </row>
    <row r="28" spans="1:37" x14ac:dyDescent="0.2">
      <c r="A28" t="s">
        <v>108</v>
      </c>
      <c r="B28">
        <v>100</v>
      </c>
      <c r="C28">
        <v>1</v>
      </c>
      <c r="D28">
        <v>242.86437000000001</v>
      </c>
      <c r="E28">
        <v>21.322690000000001</v>
      </c>
      <c r="F28">
        <v>157</v>
      </c>
      <c r="AK28" s="9"/>
    </row>
    <row r="29" spans="1:37" x14ac:dyDescent="0.2">
      <c r="A29" t="s">
        <v>108</v>
      </c>
      <c r="B29">
        <v>100</v>
      </c>
      <c r="C29">
        <v>1</v>
      </c>
      <c r="D29">
        <v>242.66</v>
      </c>
      <c r="E29">
        <v>21.292829999999999</v>
      </c>
      <c r="F29">
        <v>159</v>
      </c>
    </row>
    <row r="30" spans="1:37" x14ac:dyDescent="0.2">
      <c r="A30" t="s">
        <v>108</v>
      </c>
      <c r="B30">
        <v>100</v>
      </c>
      <c r="C30">
        <v>1</v>
      </c>
      <c r="D30">
        <v>241.87628000000001</v>
      </c>
      <c r="E30">
        <v>21.192620000000002</v>
      </c>
      <c r="F30">
        <v>158</v>
      </c>
    </row>
    <row r="31" spans="1:37" x14ac:dyDescent="0.2">
      <c r="A31" t="s">
        <v>36</v>
      </c>
      <c r="B31">
        <v>24</v>
      </c>
      <c r="C31">
        <v>1</v>
      </c>
      <c r="D31">
        <v>2320.9075499999999</v>
      </c>
      <c r="E31">
        <v>2.03267</v>
      </c>
      <c r="F31">
        <v>318</v>
      </c>
    </row>
    <row r="32" spans="1:37" x14ac:dyDescent="0.2">
      <c r="A32" t="s">
        <v>36</v>
      </c>
      <c r="B32">
        <v>24</v>
      </c>
      <c r="C32">
        <v>1</v>
      </c>
      <c r="D32">
        <v>2320.9075499999999</v>
      </c>
      <c r="E32">
        <v>2.0358499999999999</v>
      </c>
      <c r="F32">
        <v>317</v>
      </c>
    </row>
    <row r="33" spans="1:6" x14ac:dyDescent="0.2">
      <c r="A33" t="s">
        <v>36</v>
      </c>
      <c r="B33">
        <v>24</v>
      </c>
      <c r="C33">
        <v>1</v>
      </c>
      <c r="D33">
        <v>2320.9075499999999</v>
      </c>
      <c r="E33">
        <v>2.0352800000000002</v>
      </c>
      <c r="F33">
        <v>316</v>
      </c>
    </row>
    <row r="34" spans="1:6" x14ac:dyDescent="0.2">
      <c r="A34" t="s">
        <v>36</v>
      </c>
      <c r="B34">
        <v>24</v>
      </c>
      <c r="C34">
        <v>1</v>
      </c>
      <c r="D34">
        <v>2320.9075499999999</v>
      </c>
      <c r="E34">
        <v>2.0378599999999998</v>
      </c>
      <c r="F34">
        <v>316</v>
      </c>
    </row>
    <row r="35" spans="1:6" x14ac:dyDescent="0.2">
      <c r="A35" t="s">
        <v>36</v>
      </c>
      <c r="B35">
        <v>24</v>
      </c>
      <c r="C35">
        <v>1</v>
      </c>
      <c r="D35">
        <v>2320.9075499999999</v>
      </c>
      <c r="E35">
        <v>2.0331100000000002</v>
      </c>
      <c r="F35">
        <v>315</v>
      </c>
    </row>
    <row r="36" spans="1:6" x14ac:dyDescent="0.2">
      <c r="A36" t="s">
        <v>36</v>
      </c>
      <c r="B36">
        <v>24</v>
      </c>
      <c r="C36">
        <v>1</v>
      </c>
      <c r="D36">
        <v>2320.9075499999999</v>
      </c>
      <c r="E36">
        <v>2.0373999999999999</v>
      </c>
      <c r="F36">
        <v>316</v>
      </c>
    </row>
    <row r="37" spans="1:6" x14ac:dyDescent="0.2">
      <c r="A37" t="s">
        <v>36</v>
      </c>
      <c r="B37">
        <v>24</v>
      </c>
      <c r="C37">
        <v>1</v>
      </c>
      <c r="D37">
        <v>2320.9075499999999</v>
      </c>
      <c r="E37">
        <v>2.0340099999999999</v>
      </c>
      <c r="F37">
        <v>318</v>
      </c>
    </row>
    <row r="38" spans="1:6" x14ac:dyDescent="0.2">
      <c r="A38" t="s">
        <v>36</v>
      </c>
      <c r="B38">
        <v>24</v>
      </c>
      <c r="C38">
        <v>1</v>
      </c>
      <c r="D38">
        <v>2320.9075499999999</v>
      </c>
      <c r="E38">
        <v>2.0360200000000002</v>
      </c>
      <c r="F38">
        <v>319</v>
      </c>
    </row>
    <row r="39" spans="1:6" x14ac:dyDescent="0.2">
      <c r="A39" t="s">
        <v>36</v>
      </c>
      <c r="B39">
        <v>24</v>
      </c>
      <c r="C39">
        <v>1</v>
      </c>
      <c r="D39">
        <v>2320.9075499999999</v>
      </c>
      <c r="E39">
        <v>2.03498</v>
      </c>
      <c r="F39">
        <v>316</v>
      </c>
    </row>
    <row r="40" spans="1:6" x14ac:dyDescent="0.2">
      <c r="A40" t="s">
        <v>36</v>
      </c>
      <c r="B40">
        <v>24</v>
      </c>
      <c r="C40">
        <v>1</v>
      </c>
      <c r="D40">
        <v>2320.9075499999999</v>
      </c>
      <c r="E40">
        <v>2.0359099999999999</v>
      </c>
      <c r="F40">
        <v>316</v>
      </c>
    </row>
    <row r="41" spans="1:6" x14ac:dyDescent="0.2">
      <c r="A41" t="s">
        <v>36</v>
      </c>
      <c r="B41">
        <v>47</v>
      </c>
      <c r="C41">
        <v>1</v>
      </c>
      <c r="D41">
        <v>4321.0236500000001</v>
      </c>
      <c r="E41">
        <v>7.2803300000000002</v>
      </c>
      <c r="F41">
        <v>306</v>
      </c>
    </row>
    <row r="42" spans="1:6" x14ac:dyDescent="0.2">
      <c r="A42" t="s">
        <v>36</v>
      </c>
      <c r="B42">
        <v>47</v>
      </c>
      <c r="C42">
        <v>1</v>
      </c>
      <c r="D42">
        <v>4321.0236500000001</v>
      </c>
      <c r="E42">
        <v>7.31189</v>
      </c>
      <c r="F42">
        <v>299</v>
      </c>
    </row>
    <row r="43" spans="1:6" x14ac:dyDescent="0.2">
      <c r="A43" t="s">
        <v>36</v>
      </c>
      <c r="B43">
        <v>47</v>
      </c>
      <c r="C43">
        <v>1</v>
      </c>
      <c r="D43">
        <v>4321.0236500000001</v>
      </c>
      <c r="E43">
        <v>7.2937700000000003</v>
      </c>
      <c r="F43">
        <v>310</v>
      </c>
    </row>
    <row r="44" spans="1:6" x14ac:dyDescent="0.2">
      <c r="A44" t="s">
        <v>36</v>
      </c>
      <c r="B44">
        <v>47</v>
      </c>
      <c r="C44">
        <v>1</v>
      </c>
      <c r="D44">
        <v>4324.3000099999999</v>
      </c>
      <c r="E44">
        <v>7.2701599999999997</v>
      </c>
      <c r="F44">
        <v>302</v>
      </c>
    </row>
    <row r="45" spans="1:6" x14ac:dyDescent="0.2">
      <c r="A45" t="s">
        <v>36</v>
      </c>
      <c r="B45">
        <v>47</v>
      </c>
      <c r="C45">
        <v>1</v>
      </c>
      <c r="D45">
        <v>4321.0236500000001</v>
      </c>
      <c r="E45">
        <v>7.32437</v>
      </c>
      <c r="F45">
        <v>298</v>
      </c>
    </row>
    <row r="46" spans="1:6" x14ac:dyDescent="0.2">
      <c r="A46" t="s">
        <v>36</v>
      </c>
      <c r="B46">
        <v>47</v>
      </c>
      <c r="C46">
        <v>1</v>
      </c>
      <c r="D46">
        <v>4321.0236500000001</v>
      </c>
      <c r="E46">
        <v>7.3014799999999997</v>
      </c>
      <c r="F46">
        <v>302</v>
      </c>
    </row>
    <row r="47" spans="1:6" x14ac:dyDescent="0.2">
      <c r="A47" t="s">
        <v>36</v>
      </c>
      <c r="B47">
        <v>47</v>
      </c>
      <c r="C47">
        <v>1</v>
      </c>
      <c r="D47">
        <v>4343.8772200000003</v>
      </c>
      <c r="E47">
        <v>7.2847799999999996</v>
      </c>
      <c r="F47">
        <v>312</v>
      </c>
    </row>
    <row r="48" spans="1:6" x14ac:dyDescent="0.2">
      <c r="A48" t="s">
        <v>36</v>
      </c>
      <c r="B48">
        <v>47</v>
      </c>
      <c r="C48">
        <v>1</v>
      </c>
      <c r="D48">
        <v>4321.0236500000001</v>
      </c>
      <c r="E48">
        <v>7.2842799999999999</v>
      </c>
      <c r="F48">
        <v>297</v>
      </c>
    </row>
    <row r="49" spans="1:6" x14ac:dyDescent="0.2">
      <c r="A49" t="s">
        <v>36</v>
      </c>
      <c r="B49">
        <v>47</v>
      </c>
      <c r="C49">
        <v>1</v>
      </c>
      <c r="D49">
        <v>4329.4256800000003</v>
      </c>
      <c r="E49">
        <v>7.2951499999999996</v>
      </c>
      <c r="F49">
        <v>301</v>
      </c>
    </row>
    <row r="50" spans="1:6" x14ac:dyDescent="0.2">
      <c r="A50" t="s">
        <v>36</v>
      </c>
      <c r="B50">
        <v>47</v>
      </c>
      <c r="C50">
        <v>1</v>
      </c>
      <c r="D50">
        <v>4313.60977</v>
      </c>
      <c r="E50">
        <v>7.2983799999999999</v>
      </c>
      <c r="F50">
        <v>304</v>
      </c>
    </row>
    <row r="51" spans="1:6" x14ac:dyDescent="0.2">
      <c r="A51" t="s">
        <v>36</v>
      </c>
      <c r="B51">
        <v>100</v>
      </c>
      <c r="C51">
        <v>1</v>
      </c>
      <c r="D51">
        <v>35620.07187</v>
      </c>
      <c r="E51">
        <v>33.978409999999997</v>
      </c>
      <c r="F51">
        <v>284</v>
      </c>
    </row>
    <row r="52" spans="1:6" x14ac:dyDescent="0.2">
      <c r="A52" t="s">
        <v>36</v>
      </c>
      <c r="B52">
        <v>100</v>
      </c>
      <c r="C52">
        <v>1</v>
      </c>
      <c r="D52">
        <v>35669.694770000002</v>
      </c>
      <c r="E52">
        <v>33.935009999999998</v>
      </c>
      <c r="F52">
        <v>281</v>
      </c>
    </row>
    <row r="53" spans="1:6" x14ac:dyDescent="0.2">
      <c r="A53" t="s">
        <v>36</v>
      </c>
      <c r="B53">
        <v>100</v>
      </c>
      <c r="C53">
        <v>1</v>
      </c>
      <c r="D53">
        <v>35555.161310000003</v>
      </c>
      <c r="E53">
        <v>33.925310000000003</v>
      </c>
      <c r="F53">
        <v>280</v>
      </c>
    </row>
    <row r="54" spans="1:6" x14ac:dyDescent="0.2">
      <c r="A54" t="s">
        <v>36</v>
      </c>
      <c r="B54">
        <v>100</v>
      </c>
      <c r="C54">
        <v>1</v>
      </c>
      <c r="D54">
        <v>35669.694770000002</v>
      </c>
      <c r="E54">
        <v>34.014539999999997</v>
      </c>
      <c r="F54">
        <v>283</v>
      </c>
    </row>
    <row r="55" spans="1:6" x14ac:dyDescent="0.2">
      <c r="A55" t="s">
        <v>36</v>
      </c>
      <c r="B55">
        <v>100</v>
      </c>
      <c r="C55">
        <v>1</v>
      </c>
      <c r="D55">
        <v>35669.694770000002</v>
      </c>
      <c r="E55">
        <v>33.933120000000002</v>
      </c>
      <c r="F55">
        <v>282</v>
      </c>
    </row>
    <row r="56" spans="1:6" x14ac:dyDescent="0.2">
      <c r="A56" t="s">
        <v>36</v>
      </c>
      <c r="B56">
        <v>100</v>
      </c>
      <c r="C56">
        <v>1</v>
      </c>
      <c r="D56">
        <v>35389.873330000002</v>
      </c>
      <c r="E56">
        <v>34.028190000000002</v>
      </c>
      <c r="F56">
        <v>277</v>
      </c>
    </row>
    <row r="57" spans="1:6" x14ac:dyDescent="0.2">
      <c r="A57" t="s">
        <v>36</v>
      </c>
      <c r="B57">
        <v>100</v>
      </c>
      <c r="C57">
        <v>1</v>
      </c>
      <c r="D57">
        <v>35466.219839999998</v>
      </c>
      <c r="E57">
        <v>33.973640000000003</v>
      </c>
      <c r="F57">
        <v>281</v>
      </c>
    </row>
    <row r="58" spans="1:6" x14ac:dyDescent="0.2">
      <c r="A58" t="s">
        <v>36</v>
      </c>
      <c r="B58">
        <v>100</v>
      </c>
      <c r="C58">
        <v>1</v>
      </c>
      <c r="D58">
        <v>35669.694770000002</v>
      </c>
      <c r="E58">
        <v>33.955170000000003</v>
      </c>
      <c r="F58">
        <v>286</v>
      </c>
    </row>
    <row r="59" spans="1:6" x14ac:dyDescent="0.2">
      <c r="A59" t="s">
        <v>36</v>
      </c>
      <c r="B59">
        <v>100</v>
      </c>
      <c r="C59">
        <v>1</v>
      </c>
      <c r="D59">
        <v>35639.55891</v>
      </c>
      <c r="E59">
        <v>34.026310000000002</v>
      </c>
      <c r="F59">
        <v>286</v>
      </c>
    </row>
    <row r="60" spans="1:6" x14ac:dyDescent="0.2">
      <c r="A60" t="s">
        <v>36</v>
      </c>
      <c r="B60">
        <v>100</v>
      </c>
      <c r="C60">
        <v>1</v>
      </c>
      <c r="D60">
        <v>35669.694770000002</v>
      </c>
      <c r="E60">
        <v>34.020629999999997</v>
      </c>
      <c r="F60">
        <v>279</v>
      </c>
    </row>
    <row r="61" spans="1:6" x14ac:dyDescent="0.2">
      <c r="A61" t="s">
        <v>1</v>
      </c>
      <c r="B61">
        <v>30</v>
      </c>
      <c r="C61">
        <v>1</v>
      </c>
      <c r="D61">
        <v>664.53556000000003</v>
      </c>
      <c r="E61">
        <v>2.9236800000000001</v>
      </c>
      <c r="F61">
        <v>298</v>
      </c>
    </row>
    <row r="62" spans="1:6" x14ac:dyDescent="0.2">
      <c r="A62" t="s">
        <v>1</v>
      </c>
      <c r="B62">
        <v>30</v>
      </c>
      <c r="C62">
        <v>1</v>
      </c>
      <c r="D62">
        <v>660.62148999999999</v>
      </c>
      <c r="E62">
        <v>2.9097900000000001</v>
      </c>
      <c r="F62">
        <v>286</v>
      </c>
    </row>
    <row r="63" spans="1:6" x14ac:dyDescent="0.2">
      <c r="A63" t="s">
        <v>1</v>
      </c>
      <c r="B63">
        <v>30</v>
      </c>
      <c r="C63">
        <v>1</v>
      </c>
      <c r="D63">
        <v>660.62148999999999</v>
      </c>
      <c r="E63">
        <v>2.92476</v>
      </c>
      <c r="F63">
        <v>293</v>
      </c>
    </row>
    <row r="64" spans="1:6" x14ac:dyDescent="0.2">
      <c r="A64" t="s">
        <v>1</v>
      </c>
      <c r="B64">
        <v>30</v>
      </c>
      <c r="C64">
        <v>1</v>
      </c>
      <c r="D64">
        <v>660.62148999999999</v>
      </c>
      <c r="E64">
        <v>2.9055599999999999</v>
      </c>
      <c r="F64">
        <v>296</v>
      </c>
    </row>
    <row r="65" spans="1:6" x14ac:dyDescent="0.2">
      <c r="A65" t="s">
        <v>1</v>
      </c>
      <c r="B65">
        <v>30</v>
      </c>
      <c r="C65">
        <v>1</v>
      </c>
      <c r="D65">
        <v>660.62148999999999</v>
      </c>
      <c r="E65">
        <v>2.9272</v>
      </c>
      <c r="F65">
        <v>295</v>
      </c>
    </row>
    <row r="66" spans="1:6" x14ac:dyDescent="0.2">
      <c r="A66" t="s">
        <v>1</v>
      </c>
      <c r="B66">
        <v>30</v>
      </c>
      <c r="C66">
        <v>1</v>
      </c>
      <c r="D66">
        <v>660.62148999999999</v>
      </c>
      <c r="E66">
        <v>2.9137599999999999</v>
      </c>
      <c r="F66">
        <v>295</v>
      </c>
    </row>
    <row r="67" spans="1:6" x14ac:dyDescent="0.2">
      <c r="A67" t="s">
        <v>1</v>
      </c>
      <c r="B67">
        <v>30</v>
      </c>
      <c r="C67">
        <v>1</v>
      </c>
      <c r="D67">
        <v>660.62148999999999</v>
      </c>
      <c r="E67">
        <v>2.9031400000000001</v>
      </c>
      <c r="F67">
        <v>296</v>
      </c>
    </row>
    <row r="68" spans="1:6" x14ac:dyDescent="0.2">
      <c r="A68" t="s">
        <v>1</v>
      </c>
      <c r="B68">
        <v>30</v>
      </c>
      <c r="C68">
        <v>1</v>
      </c>
      <c r="D68">
        <v>660.62148999999999</v>
      </c>
      <c r="E68">
        <v>2.9020899999999998</v>
      </c>
      <c r="F68">
        <v>296</v>
      </c>
    </row>
    <row r="69" spans="1:6" x14ac:dyDescent="0.2">
      <c r="A69" t="s">
        <v>1</v>
      </c>
      <c r="B69">
        <v>30</v>
      </c>
      <c r="C69">
        <v>1</v>
      </c>
      <c r="D69">
        <v>660.62148999999999</v>
      </c>
      <c r="E69">
        <v>2.9177200000000001</v>
      </c>
      <c r="F69">
        <v>297</v>
      </c>
    </row>
    <row r="70" spans="1:6" x14ac:dyDescent="0.2">
      <c r="A70" t="s">
        <v>1</v>
      </c>
      <c r="B70">
        <v>30</v>
      </c>
      <c r="C70">
        <v>1</v>
      </c>
      <c r="D70">
        <v>660.62148999999999</v>
      </c>
      <c r="E70">
        <v>2.9169800000000001</v>
      </c>
      <c r="F70">
        <v>293</v>
      </c>
    </row>
    <row r="71" spans="1:6" x14ac:dyDescent="0.2">
      <c r="A71" t="s">
        <v>1</v>
      </c>
      <c r="B71">
        <v>50</v>
      </c>
      <c r="C71">
        <v>1</v>
      </c>
      <c r="D71">
        <v>1027.0157400000001</v>
      </c>
      <c r="E71">
        <v>6.3822900000000002</v>
      </c>
      <c r="F71">
        <v>240</v>
      </c>
    </row>
    <row r="72" spans="1:6" x14ac:dyDescent="0.2">
      <c r="A72" t="s">
        <v>1</v>
      </c>
      <c r="B72">
        <v>50</v>
      </c>
      <c r="C72">
        <v>1</v>
      </c>
      <c r="D72">
        <v>1006.97442</v>
      </c>
      <c r="E72">
        <v>6.3612299999999999</v>
      </c>
      <c r="F72">
        <v>248</v>
      </c>
    </row>
    <row r="73" spans="1:6" x14ac:dyDescent="0.2">
      <c r="A73" t="s">
        <v>1</v>
      </c>
      <c r="B73">
        <v>50</v>
      </c>
      <c r="C73">
        <v>1</v>
      </c>
      <c r="D73">
        <v>1015.01969</v>
      </c>
      <c r="E73">
        <v>6.3936799999999998</v>
      </c>
      <c r="F73">
        <v>240</v>
      </c>
    </row>
    <row r="74" spans="1:6" x14ac:dyDescent="0.2">
      <c r="A74" t="s">
        <v>1</v>
      </c>
      <c r="B74">
        <v>50</v>
      </c>
      <c r="C74">
        <v>1</v>
      </c>
      <c r="D74">
        <v>1015.02139</v>
      </c>
      <c r="E74">
        <v>6.3831800000000003</v>
      </c>
      <c r="F74">
        <v>239</v>
      </c>
    </row>
    <row r="75" spans="1:6" x14ac:dyDescent="0.2">
      <c r="A75" t="s">
        <v>1</v>
      </c>
      <c r="B75">
        <v>50</v>
      </c>
      <c r="C75">
        <v>1</v>
      </c>
      <c r="D75">
        <v>1016.33655</v>
      </c>
      <c r="E75">
        <v>6.3675300000000004</v>
      </c>
      <c r="F75">
        <v>242</v>
      </c>
    </row>
    <row r="76" spans="1:6" x14ac:dyDescent="0.2">
      <c r="A76" t="s">
        <v>1</v>
      </c>
      <c r="B76">
        <v>50</v>
      </c>
      <c r="C76">
        <v>1</v>
      </c>
      <c r="D76">
        <v>1019.21667</v>
      </c>
      <c r="E76">
        <v>6.3991899999999999</v>
      </c>
      <c r="F76">
        <v>243</v>
      </c>
    </row>
    <row r="77" spans="1:6" x14ac:dyDescent="0.2">
      <c r="A77" t="s">
        <v>1</v>
      </c>
      <c r="B77">
        <v>50</v>
      </c>
      <c r="C77">
        <v>1</v>
      </c>
      <c r="D77">
        <v>1003.80771</v>
      </c>
      <c r="E77">
        <v>6.3558399999999997</v>
      </c>
      <c r="F77">
        <v>248</v>
      </c>
    </row>
    <row r="78" spans="1:6" x14ac:dyDescent="0.2">
      <c r="A78" t="s">
        <v>1</v>
      </c>
      <c r="B78">
        <v>50</v>
      </c>
      <c r="C78">
        <v>1</v>
      </c>
      <c r="D78">
        <v>1014.7927100000001</v>
      </c>
      <c r="E78">
        <v>6.3659400000000002</v>
      </c>
      <c r="F78">
        <v>239</v>
      </c>
    </row>
    <row r="79" spans="1:6" x14ac:dyDescent="0.2">
      <c r="A79" t="s">
        <v>1</v>
      </c>
      <c r="B79">
        <v>50</v>
      </c>
      <c r="C79">
        <v>1</v>
      </c>
      <c r="D79">
        <v>1015.02139</v>
      </c>
      <c r="E79">
        <v>6.3521999999999998</v>
      </c>
      <c r="F79">
        <v>240</v>
      </c>
    </row>
    <row r="80" spans="1:6" x14ac:dyDescent="0.2">
      <c r="A80" t="s">
        <v>1</v>
      </c>
      <c r="B80">
        <v>50</v>
      </c>
      <c r="C80">
        <v>1</v>
      </c>
      <c r="D80">
        <v>1014.86776</v>
      </c>
      <c r="E80">
        <v>6.3798599999999999</v>
      </c>
      <c r="F80">
        <v>241</v>
      </c>
    </row>
    <row r="81" spans="1:6" x14ac:dyDescent="0.2">
      <c r="A81" t="s">
        <v>1</v>
      </c>
      <c r="B81">
        <v>100</v>
      </c>
      <c r="C81">
        <v>1</v>
      </c>
      <c r="D81">
        <v>1762.67219</v>
      </c>
      <c r="E81">
        <v>20.457450000000001</v>
      </c>
      <c r="F81">
        <v>220</v>
      </c>
    </row>
    <row r="82" spans="1:6" x14ac:dyDescent="0.2">
      <c r="A82" t="s">
        <v>1</v>
      </c>
      <c r="B82">
        <v>100</v>
      </c>
      <c r="C82">
        <v>1</v>
      </c>
      <c r="D82">
        <v>1763.5572400000001</v>
      </c>
      <c r="E82">
        <v>20.402270000000001</v>
      </c>
      <c r="F82">
        <v>219</v>
      </c>
    </row>
    <row r="83" spans="1:6" x14ac:dyDescent="0.2">
      <c r="A83" t="s">
        <v>1</v>
      </c>
      <c r="B83">
        <v>100</v>
      </c>
      <c r="C83">
        <v>1</v>
      </c>
      <c r="D83">
        <v>1773.5194100000001</v>
      </c>
      <c r="E83">
        <v>20.386700000000001</v>
      </c>
      <c r="F83">
        <v>207</v>
      </c>
    </row>
    <row r="84" spans="1:6" x14ac:dyDescent="0.2">
      <c r="A84" t="s">
        <v>1</v>
      </c>
      <c r="B84">
        <v>100</v>
      </c>
      <c r="C84">
        <v>1</v>
      </c>
      <c r="D84">
        <v>1766.4231600000001</v>
      </c>
      <c r="E84">
        <v>20.459289999999999</v>
      </c>
      <c r="F84">
        <v>214</v>
      </c>
    </row>
    <row r="85" spans="1:6" x14ac:dyDescent="0.2">
      <c r="A85" t="s">
        <v>1</v>
      </c>
      <c r="B85">
        <v>100</v>
      </c>
      <c r="C85">
        <v>1</v>
      </c>
      <c r="D85">
        <v>1761.43649</v>
      </c>
      <c r="E85">
        <v>20.425350000000002</v>
      </c>
      <c r="F85">
        <v>212</v>
      </c>
    </row>
    <row r="86" spans="1:6" x14ac:dyDescent="0.2">
      <c r="A86" t="s">
        <v>1</v>
      </c>
      <c r="B86">
        <v>100</v>
      </c>
      <c r="C86">
        <v>1</v>
      </c>
      <c r="D86">
        <v>1770.65444</v>
      </c>
      <c r="E86">
        <v>20.430199999999999</v>
      </c>
      <c r="F86">
        <v>212</v>
      </c>
    </row>
    <row r="87" spans="1:6" x14ac:dyDescent="0.2">
      <c r="A87" t="s">
        <v>1</v>
      </c>
      <c r="B87">
        <v>100</v>
      </c>
      <c r="C87">
        <v>1</v>
      </c>
      <c r="D87">
        <v>1761.8466699999999</v>
      </c>
      <c r="E87">
        <v>20.46707</v>
      </c>
      <c r="F87">
        <v>217</v>
      </c>
    </row>
    <row r="88" spans="1:6" x14ac:dyDescent="0.2">
      <c r="A88" t="s">
        <v>1</v>
      </c>
      <c r="B88">
        <v>100</v>
      </c>
      <c r="C88">
        <v>1</v>
      </c>
      <c r="D88">
        <v>1774.0933299999999</v>
      </c>
      <c r="E88">
        <v>20.412600000000001</v>
      </c>
      <c r="F88">
        <v>216</v>
      </c>
    </row>
    <row r="89" spans="1:6" x14ac:dyDescent="0.2">
      <c r="A89" t="s">
        <v>1</v>
      </c>
      <c r="B89">
        <v>100</v>
      </c>
      <c r="C89">
        <v>1</v>
      </c>
      <c r="D89">
        <v>1772.9166700000001</v>
      </c>
      <c r="E89">
        <v>20.38993</v>
      </c>
      <c r="F89">
        <v>208</v>
      </c>
    </row>
    <row r="90" spans="1:6" x14ac:dyDescent="0.2">
      <c r="A90" t="s">
        <v>1</v>
      </c>
      <c r="B90">
        <v>100</v>
      </c>
      <c r="C90">
        <v>1</v>
      </c>
      <c r="D90">
        <v>1774.48</v>
      </c>
      <c r="E90">
        <v>20.358979999999999</v>
      </c>
      <c r="F90">
        <v>207</v>
      </c>
    </row>
    <row r="91" spans="1:6" x14ac:dyDescent="0.2">
      <c r="A91" t="s">
        <v>0</v>
      </c>
      <c r="B91">
        <v>25</v>
      </c>
      <c r="C91">
        <v>1</v>
      </c>
      <c r="D91">
        <v>28.65213</v>
      </c>
      <c r="E91">
        <v>2.1554500000000001</v>
      </c>
      <c r="F91">
        <v>280</v>
      </c>
    </row>
    <row r="92" spans="1:6" x14ac:dyDescent="0.2">
      <c r="A92" t="s">
        <v>0</v>
      </c>
      <c r="B92">
        <v>25</v>
      </c>
      <c r="C92">
        <v>1</v>
      </c>
      <c r="D92">
        <v>28.669799999999999</v>
      </c>
      <c r="E92">
        <v>2.14655</v>
      </c>
      <c r="F92">
        <v>280</v>
      </c>
    </row>
    <row r="93" spans="1:6" x14ac:dyDescent="0.2">
      <c r="A93" t="s">
        <v>0</v>
      </c>
      <c r="B93">
        <v>25</v>
      </c>
      <c r="C93">
        <v>1</v>
      </c>
      <c r="D93">
        <v>28.65213</v>
      </c>
      <c r="E93">
        <v>2.1631800000000001</v>
      </c>
      <c r="F93">
        <v>281</v>
      </c>
    </row>
    <row r="94" spans="1:6" x14ac:dyDescent="0.2">
      <c r="A94" t="s">
        <v>0</v>
      </c>
      <c r="B94">
        <v>25</v>
      </c>
      <c r="C94">
        <v>1</v>
      </c>
      <c r="D94">
        <v>28.65213</v>
      </c>
      <c r="E94">
        <v>2.16046</v>
      </c>
      <c r="F94">
        <v>279</v>
      </c>
    </row>
    <row r="95" spans="1:6" x14ac:dyDescent="0.2">
      <c r="A95" t="s">
        <v>0</v>
      </c>
      <c r="B95">
        <v>25</v>
      </c>
      <c r="C95">
        <v>1</v>
      </c>
      <c r="D95">
        <v>28.65213</v>
      </c>
      <c r="E95">
        <v>2.1559699999999999</v>
      </c>
      <c r="F95">
        <v>276</v>
      </c>
    </row>
    <row r="96" spans="1:6" x14ac:dyDescent="0.2">
      <c r="A96" t="s">
        <v>0</v>
      </c>
      <c r="B96">
        <v>25</v>
      </c>
      <c r="C96">
        <v>1</v>
      </c>
      <c r="D96">
        <v>28.65213</v>
      </c>
      <c r="E96">
        <v>2.1562399999999999</v>
      </c>
      <c r="F96">
        <v>280</v>
      </c>
    </row>
    <row r="97" spans="1:6" x14ac:dyDescent="0.2">
      <c r="A97" t="s">
        <v>0</v>
      </c>
      <c r="B97">
        <v>25</v>
      </c>
      <c r="C97">
        <v>1</v>
      </c>
      <c r="D97">
        <v>28.65213</v>
      </c>
      <c r="E97">
        <v>2.1557200000000001</v>
      </c>
      <c r="F97">
        <v>278</v>
      </c>
    </row>
    <row r="98" spans="1:6" x14ac:dyDescent="0.2">
      <c r="A98" t="s">
        <v>0</v>
      </c>
      <c r="B98">
        <v>25</v>
      </c>
      <c r="C98">
        <v>1</v>
      </c>
      <c r="D98">
        <v>28.65213</v>
      </c>
      <c r="E98">
        <v>2.1537000000000002</v>
      </c>
      <c r="F98">
        <v>265</v>
      </c>
    </row>
    <row r="99" spans="1:6" x14ac:dyDescent="0.2">
      <c r="A99" t="s">
        <v>0</v>
      </c>
      <c r="B99">
        <v>25</v>
      </c>
      <c r="C99">
        <v>1</v>
      </c>
      <c r="D99">
        <v>28.65213</v>
      </c>
      <c r="E99">
        <v>2.1591900000000002</v>
      </c>
      <c r="F99">
        <v>281</v>
      </c>
    </row>
    <row r="100" spans="1:6" x14ac:dyDescent="0.2">
      <c r="A100" t="s">
        <v>0</v>
      </c>
      <c r="B100">
        <v>25</v>
      </c>
      <c r="C100">
        <v>1</v>
      </c>
      <c r="D100">
        <v>28.65213</v>
      </c>
      <c r="E100">
        <v>2.1539299999999999</v>
      </c>
      <c r="F100">
        <v>281</v>
      </c>
    </row>
    <row r="101" spans="1:6" x14ac:dyDescent="0.2">
      <c r="A101" t="s">
        <v>0</v>
      </c>
      <c r="B101">
        <v>50</v>
      </c>
      <c r="C101">
        <v>1</v>
      </c>
      <c r="D101">
        <v>57.917070000000002</v>
      </c>
      <c r="E101">
        <v>10.23686</v>
      </c>
      <c r="F101">
        <v>374</v>
      </c>
    </row>
    <row r="102" spans="1:6" x14ac:dyDescent="0.2">
      <c r="A102" t="s">
        <v>0</v>
      </c>
      <c r="B102">
        <v>50</v>
      </c>
      <c r="C102">
        <v>1</v>
      </c>
      <c r="D102">
        <v>57.917070000000002</v>
      </c>
      <c r="E102">
        <v>10.26756</v>
      </c>
      <c r="F102">
        <v>371</v>
      </c>
    </row>
    <row r="103" spans="1:6" x14ac:dyDescent="0.2">
      <c r="A103" t="s">
        <v>0</v>
      </c>
      <c r="B103">
        <v>50</v>
      </c>
      <c r="C103">
        <v>1</v>
      </c>
      <c r="D103">
        <v>57.917070000000002</v>
      </c>
      <c r="E103">
        <v>10.24602</v>
      </c>
      <c r="F103">
        <v>372</v>
      </c>
    </row>
    <row r="104" spans="1:6" x14ac:dyDescent="0.2">
      <c r="A104" t="s">
        <v>0</v>
      </c>
      <c r="B104">
        <v>50</v>
      </c>
      <c r="C104">
        <v>1</v>
      </c>
      <c r="D104">
        <v>57.917070000000002</v>
      </c>
      <c r="E104">
        <v>10.27028</v>
      </c>
      <c r="F104">
        <v>374</v>
      </c>
    </row>
    <row r="105" spans="1:6" x14ac:dyDescent="0.2">
      <c r="A105" t="s">
        <v>0</v>
      </c>
      <c r="B105">
        <v>50</v>
      </c>
      <c r="C105">
        <v>1</v>
      </c>
      <c r="D105">
        <v>57.917070000000002</v>
      </c>
      <c r="E105">
        <v>10.25407</v>
      </c>
      <c r="F105">
        <v>373</v>
      </c>
    </row>
    <row r="106" spans="1:6" x14ac:dyDescent="0.2">
      <c r="A106" t="s">
        <v>0</v>
      </c>
      <c r="B106">
        <v>50</v>
      </c>
      <c r="C106">
        <v>1</v>
      </c>
      <c r="D106">
        <v>57.917070000000002</v>
      </c>
      <c r="E106">
        <v>10.289350000000001</v>
      </c>
      <c r="F106">
        <v>372</v>
      </c>
    </row>
    <row r="107" spans="1:6" x14ac:dyDescent="0.2">
      <c r="A107" t="s">
        <v>0</v>
      </c>
      <c r="B107">
        <v>50</v>
      </c>
      <c r="C107">
        <v>1</v>
      </c>
      <c r="D107">
        <v>57.917070000000002</v>
      </c>
      <c r="E107">
        <v>10.256790000000001</v>
      </c>
      <c r="F107">
        <v>371</v>
      </c>
    </row>
    <row r="108" spans="1:6" x14ac:dyDescent="0.2">
      <c r="A108" t="s">
        <v>0</v>
      </c>
      <c r="B108">
        <v>50</v>
      </c>
      <c r="C108">
        <v>1</v>
      </c>
      <c r="D108">
        <v>57.917070000000002</v>
      </c>
      <c r="E108">
        <v>10.24865</v>
      </c>
      <c r="F108">
        <v>373</v>
      </c>
    </row>
    <row r="109" spans="1:6" x14ac:dyDescent="0.2">
      <c r="A109" t="s">
        <v>0</v>
      </c>
      <c r="B109">
        <v>50</v>
      </c>
      <c r="C109">
        <v>1</v>
      </c>
      <c r="D109">
        <v>57.917070000000002</v>
      </c>
      <c r="E109">
        <v>10.2529</v>
      </c>
      <c r="F109">
        <v>371</v>
      </c>
    </row>
    <row r="110" spans="1:6" x14ac:dyDescent="0.2">
      <c r="A110" t="s">
        <v>0</v>
      </c>
      <c r="B110">
        <v>50</v>
      </c>
      <c r="C110">
        <v>1</v>
      </c>
      <c r="D110">
        <v>57.917070000000002</v>
      </c>
      <c r="E110">
        <v>10.256489999999999</v>
      </c>
      <c r="F110">
        <v>370</v>
      </c>
    </row>
    <row r="111" spans="1:6" x14ac:dyDescent="0.2">
      <c r="A111" t="s">
        <v>0</v>
      </c>
      <c r="B111">
        <v>100</v>
      </c>
      <c r="C111">
        <v>1</v>
      </c>
      <c r="D111">
        <v>104.24760999999999</v>
      </c>
      <c r="E111">
        <v>24.52618</v>
      </c>
      <c r="F111">
        <v>233</v>
      </c>
    </row>
    <row r="112" spans="1:6" x14ac:dyDescent="0.2">
      <c r="A112" t="s">
        <v>0</v>
      </c>
      <c r="B112">
        <v>100</v>
      </c>
      <c r="C112">
        <v>1</v>
      </c>
      <c r="D112">
        <v>104.28609</v>
      </c>
      <c r="E112">
        <v>24.446280000000002</v>
      </c>
      <c r="F112">
        <v>227</v>
      </c>
    </row>
    <row r="113" spans="1:6" x14ac:dyDescent="0.2">
      <c r="A113" t="s">
        <v>0</v>
      </c>
      <c r="B113">
        <v>100</v>
      </c>
      <c r="C113">
        <v>1</v>
      </c>
      <c r="D113">
        <v>104.26094999999999</v>
      </c>
      <c r="E113">
        <v>24.534949999999998</v>
      </c>
      <c r="F113">
        <v>233</v>
      </c>
    </row>
    <row r="114" spans="1:6" x14ac:dyDescent="0.2">
      <c r="A114" t="s">
        <v>0</v>
      </c>
      <c r="B114">
        <v>100</v>
      </c>
      <c r="C114">
        <v>1</v>
      </c>
      <c r="D114">
        <v>104.16012000000001</v>
      </c>
      <c r="E114">
        <v>24.461320000000001</v>
      </c>
      <c r="F114">
        <v>222</v>
      </c>
    </row>
    <row r="115" spans="1:6" x14ac:dyDescent="0.2">
      <c r="A115" t="s">
        <v>0</v>
      </c>
      <c r="B115">
        <v>100</v>
      </c>
      <c r="C115">
        <v>1</v>
      </c>
      <c r="D115">
        <v>104.28359</v>
      </c>
      <c r="E115">
        <v>24.47719</v>
      </c>
      <c r="F115">
        <v>232</v>
      </c>
    </row>
    <row r="116" spans="1:6" x14ac:dyDescent="0.2">
      <c r="A116" t="s">
        <v>0</v>
      </c>
      <c r="B116">
        <v>100</v>
      </c>
      <c r="C116">
        <v>1</v>
      </c>
      <c r="D116">
        <v>104.11678000000001</v>
      </c>
      <c r="E116">
        <v>24.53698</v>
      </c>
      <c r="F116">
        <v>228</v>
      </c>
    </row>
    <row r="117" spans="1:6" x14ac:dyDescent="0.2">
      <c r="A117" t="s">
        <v>0</v>
      </c>
      <c r="B117">
        <v>100</v>
      </c>
      <c r="C117">
        <v>1</v>
      </c>
      <c r="D117">
        <v>104.15783999999999</v>
      </c>
      <c r="E117">
        <v>24.493390000000002</v>
      </c>
      <c r="F117">
        <v>220</v>
      </c>
    </row>
    <row r="118" spans="1:6" x14ac:dyDescent="0.2">
      <c r="A118" t="s">
        <v>0</v>
      </c>
      <c r="B118">
        <v>100</v>
      </c>
      <c r="C118">
        <v>1</v>
      </c>
      <c r="D118">
        <v>104.21428</v>
      </c>
      <c r="E118">
        <v>24.47035</v>
      </c>
      <c r="F118">
        <v>233</v>
      </c>
    </row>
    <row r="119" spans="1:6" x14ac:dyDescent="0.2">
      <c r="A119" t="s">
        <v>0</v>
      </c>
      <c r="B119">
        <v>100</v>
      </c>
      <c r="C119">
        <v>1</v>
      </c>
      <c r="D119">
        <v>104.22095</v>
      </c>
      <c r="E119">
        <v>24.504149999999999</v>
      </c>
      <c r="F119">
        <v>237</v>
      </c>
    </row>
    <row r="120" spans="1:6" x14ac:dyDescent="0.2">
      <c r="A120" t="s">
        <v>0</v>
      </c>
      <c r="B120">
        <v>100</v>
      </c>
      <c r="C120">
        <v>1</v>
      </c>
      <c r="D120">
        <v>104.23345</v>
      </c>
      <c r="E120">
        <v>24.53379</v>
      </c>
      <c r="F120">
        <v>233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0"/>
  <sheetViews>
    <sheetView zoomScale="85" zoomScaleNormal="85" workbookViewId="0">
      <selection sqref="A1:F121"/>
    </sheetView>
  </sheetViews>
  <sheetFormatPr defaultRowHeight="14.25" x14ac:dyDescent="0.2"/>
  <sheetData>
    <row r="1" spans="1:37" x14ac:dyDescent="0.2">
      <c r="A1" t="s">
        <v>108</v>
      </c>
      <c r="B1">
        <v>30</v>
      </c>
      <c r="C1">
        <v>1</v>
      </c>
      <c r="D1">
        <v>156.12666999999999</v>
      </c>
      <c r="E1">
        <v>2.6851400000000001</v>
      </c>
      <c r="F1">
        <v>255</v>
      </c>
      <c r="H1" s="1" t="s">
        <v>2</v>
      </c>
      <c r="I1" s="1" t="s">
        <v>3</v>
      </c>
      <c r="J1" s="1" t="s">
        <v>4</v>
      </c>
      <c r="K1" s="2" t="s">
        <v>5</v>
      </c>
      <c r="L1" s="2" t="s">
        <v>6</v>
      </c>
      <c r="M1" s="2" t="s">
        <v>7</v>
      </c>
      <c r="N1" s="2" t="s">
        <v>109</v>
      </c>
      <c r="O1" s="2" t="s">
        <v>34</v>
      </c>
      <c r="P1" s="2" t="s">
        <v>35</v>
      </c>
      <c r="Q1" s="2" t="s">
        <v>110</v>
      </c>
      <c r="R1" s="2" t="s">
        <v>111</v>
      </c>
      <c r="S1" s="2" t="s">
        <v>112</v>
      </c>
      <c r="T1" s="2" t="s">
        <v>113</v>
      </c>
      <c r="U1" s="2" t="s">
        <v>114</v>
      </c>
      <c r="W1" s="2" t="s">
        <v>37</v>
      </c>
      <c r="AJ1" t="s">
        <v>38</v>
      </c>
    </row>
    <row r="2" spans="1:37" x14ac:dyDescent="0.2">
      <c r="A2" t="s">
        <v>108</v>
      </c>
      <c r="B2">
        <v>30</v>
      </c>
      <c r="C2">
        <v>1</v>
      </c>
      <c r="D2">
        <v>156.12666999999999</v>
      </c>
      <c r="E2">
        <v>2.6996199999999999</v>
      </c>
      <c r="F2">
        <v>257</v>
      </c>
      <c r="H2" t="s">
        <v>108</v>
      </c>
      <c r="I2">
        <v>30</v>
      </c>
      <c r="J2">
        <v>1</v>
      </c>
      <c r="L2">
        <f ca="1">INDIRECT("D"&amp;1+(ROW(D1)-1)*10+COLUMN(A1)-1)</f>
        <v>156.12666999999999</v>
      </c>
      <c r="M2">
        <f t="shared" ref="M2:U12" ca="1" si="0">INDIRECT("D"&amp;1+(ROW(E1)-1)*10+COLUMN(B1)-1)</f>
        <v>156.12666999999999</v>
      </c>
      <c r="N2">
        <f t="shared" ca="1" si="0"/>
        <v>156.12666999999999</v>
      </c>
      <c r="O2">
        <f t="shared" ca="1" si="0"/>
        <v>156.12666999999999</v>
      </c>
      <c r="P2">
        <f t="shared" ca="1" si="0"/>
        <v>156.12666999999999</v>
      </c>
      <c r="Q2">
        <f t="shared" ca="1" si="0"/>
        <v>156.12666999999999</v>
      </c>
      <c r="R2">
        <f t="shared" ca="1" si="0"/>
        <v>156.12666999999999</v>
      </c>
      <c r="S2">
        <f t="shared" ca="1" si="0"/>
        <v>156.12666999999999</v>
      </c>
      <c r="T2">
        <f t="shared" ca="1" si="0"/>
        <v>156.12666999999999</v>
      </c>
      <c r="U2">
        <f t="shared" ca="1" si="0"/>
        <v>156.12666999999999</v>
      </c>
      <c r="W2">
        <f ca="1">总!E2</f>
        <v>156.12666999999999</v>
      </c>
      <c r="Y2">
        <f ca="1">(L2-$W2)/$W2</f>
        <v>0</v>
      </c>
      <c r="Z2">
        <f t="shared" ref="Z2:AH13" ca="1" si="1">(M2-$W2)/$W2</f>
        <v>0</v>
      </c>
      <c r="AA2">
        <f t="shared" ca="1" si="1"/>
        <v>0</v>
      </c>
      <c r="AB2">
        <f t="shared" ca="1" si="1"/>
        <v>0</v>
      </c>
      <c r="AC2">
        <f t="shared" ca="1" si="1"/>
        <v>0</v>
      </c>
      <c r="AD2">
        <f t="shared" ca="1" si="1"/>
        <v>0</v>
      </c>
      <c r="AE2">
        <f t="shared" ca="1" si="1"/>
        <v>0</v>
      </c>
      <c r="AF2">
        <f t="shared" ca="1" si="1"/>
        <v>0</v>
      </c>
      <c r="AG2">
        <f t="shared" ca="1" si="1"/>
        <v>0</v>
      </c>
      <c r="AH2">
        <f t="shared" ca="1" si="1"/>
        <v>0</v>
      </c>
      <c r="AJ2">
        <f ca="1">SUM(Y2:AH2)</f>
        <v>0</v>
      </c>
      <c r="AK2" s="9"/>
    </row>
    <row r="3" spans="1:37" x14ac:dyDescent="0.2">
      <c r="A3" t="s">
        <v>108</v>
      </c>
      <c r="B3">
        <v>30</v>
      </c>
      <c r="C3">
        <v>1</v>
      </c>
      <c r="D3">
        <v>156.12666999999999</v>
      </c>
      <c r="E3">
        <v>2.6911800000000001</v>
      </c>
      <c r="F3">
        <v>258</v>
      </c>
      <c r="H3" t="s">
        <v>108</v>
      </c>
      <c r="I3">
        <v>50</v>
      </c>
      <c r="J3">
        <v>1</v>
      </c>
      <c r="L3">
        <f t="shared" ref="L3:U13" ca="1" si="2">INDIRECT("D"&amp;1+(ROW(D2)-1)*10+COLUMN(A2)-1)</f>
        <v>182.34583000000001</v>
      </c>
      <c r="M3">
        <f t="shared" ca="1" si="0"/>
        <v>180.25</v>
      </c>
      <c r="N3">
        <f t="shared" ca="1" si="0"/>
        <v>179.67332999999999</v>
      </c>
      <c r="O3">
        <f t="shared" ca="1" si="0"/>
        <v>182.34583000000001</v>
      </c>
      <c r="P3">
        <f t="shared" ca="1" si="0"/>
        <v>180.05332999999999</v>
      </c>
      <c r="Q3">
        <f t="shared" ca="1" si="0"/>
        <v>181.46527</v>
      </c>
      <c r="R3">
        <f t="shared" ca="1" si="0"/>
        <v>181.64518000000001</v>
      </c>
      <c r="S3">
        <f t="shared" ca="1" si="0"/>
        <v>180.10135</v>
      </c>
      <c r="T3">
        <f t="shared" ca="1" si="0"/>
        <v>181.74834000000001</v>
      </c>
      <c r="U3">
        <f t="shared" ca="1" si="0"/>
        <v>181.91</v>
      </c>
      <c r="W3">
        <f ca="1">总!E3</f>
        <v>179.67332999999999</v>
      </c>
      <c r="Y3">
        <f t="shared" ref="Y3:Y13" ca="1" si="3">(L3-$W3)/$W3</f>
        <v>1.4874216446035779E-2</v>
      </c>
      <c r="Z3">
        <f t="shared" ca="1" si="1"/>
        <v>3.209547015130221E-3</v>
      </c>
      <c r="AA3">
        <f t="shared" ca="1" si="1"/>
        <v>0</v>
      </c>
      <c r="AB3">
        <f t="shared" ca="1" si="1"/>
        <v>1.4874216446035779E-2</v>
      </c>
      <c r="AC3">
        <f t="shared" ca="1" si="1"/>
        <v>2.1149493917655754E-3</v>
      </c>
      <c r="AD3">
        <f t="shared" ca="1" si="1"/>
        <v>9.9733221396854557E-3</v>
      </c>
      <c r="AE3">
        <f t="shared" ca="1" si="1"/>
        <v>1.0974639363560622E-2</v>
      </c>
      <c r="AF3">
        <f t="shared" ca="1" si="1"/>
        <v>2.3822122070092629E-3</v>
      </c>
      <c r="AG3">
        <f t="shared" ca="1" si="1"/>
        <v>1.1548792466862056E-2</v>
      </c>
      <c r="AH3">
        <f t="shared" ca="1" si="1"/>
        <v>1.2448536463369403E-2</v>
      </c>
      <c r="AJ3">
        <f t="shared" ref="AJ3:AJ13" ca="1" si="4">SUM(Y3:AH3)</f>
        <v>8.2400431939454163E-2</v>
      </c>
      <c r="AK3" s="9"/>
    </row>
    <row r="4" spans="1:37" x14ac:dyDescent="0.2">
      <c r="A4" t="s">
        <v>108</v>
      </c>
      <c r="B4">
        <v>30</v>
      </c>
      <c r="C4">
        <v>1</v>
      </c>
      <c r="D4">
        <v>156.12666999999999</v>
      </c>
      <c r="E4">
        <v>2.6943000000000001</v>
      </c>
      <c r="F4">
        <v>256</v>
      </c>
      <c r="H4" t="s">
        <v>108</v>
      </c>
      <c r="I4">
        <v>100</v>
      </c>
      <c r="J4">
        <v>1</v>
      </c>
      <c r="L4">
        <f t="shared" ca="1" si="2"/>
        <v>243.68020000000001</v>
      </c>
      <c r="M4">
        <f t="shared" ca="1" si="2"/>
        <v>247.33779999999999</v>
      </c>
      <c r="N4">
        <f t="shared" ca="1" si="2"/>
        <v>246.86904999999999</v>
      </c>
      <c r="O4">
        <f t="shared" ca="1" si="2"/>
        <v>246.38353000000001</v>
      </c>
      <c r="P4">
        <f t="shared" ca="1" si="2"/>
        <v>246.8192</v>
      </c>
      <c r="Q4">
        <f t="shared" ca="1" si="2"/>
        <v>249.20707999999999</v>
      </c>
      <c r="R4">
        <f t="shared" ca="1" si="2"/>
        <v>247.97459000000001</v>
      </c>
      <c r="S4">
        <f t="shared" ca="1" si="2"/>
        <v>248.24072000000001</v>
      </c>
      <c r="T4">
        <f t="shared" ca="1" si="2"/>
        <v>247.96593999999999</v>
      </c>
      <c r="U4">
        <f t="shared" ca="1" si="2"/>
        <v>247.97447</v>
      </c>
      <c r="W4">
        <f ca="1">总!E4</f>
        <v>239.59333000000001</v>
      </c>
      <c r="Y4">
        <f t="shared" ca="1" si="3"/>
        <v>1.7057528270924757E-2</v>
      </c>
      <c r="Z4">
        <f t="shared" ca="1" si="1"/>
        <v>3.2323395647115796E-2</v>
      </c>
      <c r="AA4">
        <f t="shared" ca="1" si="1"/>
        <v>3.0366955540874107E-2</v>
      </c>
      <c r="AB4">
        <f t="shared" ca="1" si="1"/>
        <v>2.8340521833391599E-2</v>
      </c>
      <c r="AC4">
        <f t="shared" ca="1" si="1"/>
        <v>3.0158894657042357E-2</v>
      </c>
      <c r="AD4">
        <f t="shared" ca="1" si="1"/>
        <v>4.0125282285612796E-2</v>
      </c>
      <c r="AE4">
        <f t="shared" ca="1" si="1"/>
        <v>3.498119083699032E-2</v>
      </c>
      <c r="AF4">
        <f t="shared" ca="1" si="1"/>
        <v>3.6091947968668416E-2</v>
      </c>
      <c r="AG4">
        <f t="shared" ca="1" si="1"/>
        <v>3.4945087995563062E-2</v>
      </c>
      <c r="AH4">
        <f t="shared" ca="1" si="1"/>
        <v>3.4980689988323078E-2</v>
      </c>
      <c r="AJ4">
        <f t="shared" ca="1" si="4"/>
        <v>0.31937149502450629</v>
      </c>
      <c r="AK4" s="9"/>
    </row>
    <row r="5" spans="1:37" x14ac:dyDescent="0.2">
      <c r="A5" t="s">
        <v>108</v>
      </c>
      <c r="B5">
        <v>30</v>
      </c>
      <c r="C5">
        <v>1</v>
      </c>
      <c r="D5">
        <v>156.12666999999999</v>
      </c>
      <c r="E5">
        <v>2.6803599999999999</v>
      </c>
      <c r="F5">
        <v>258</v>
      </c>
      <c r="H5" t="s">
        <v>36</v>
      </c>
      <c r="I5">
        <v>24</v>
      </c>
      <c r="J5">
        <v>1</v>
      </c>
      <c r="L5">
        <f t="shared" ca="1" si="2"/>
        <v>2320.9075499999999</v>
      </c>
      <c r="M5">
        <f t="shared" ca="1" si="0"/>
        <v>2320.9075499999999</v>
      </c>
      <c r="N5">
        <f t="shared" ca="1" si="0"/>
        <v>2320.9075499999999</v>
      </c>
      <c r="O5">
        <f t="shared" ca="1" si="0"/>
        <v>2320.9075499999999</v>
      </c>
      <c r="P5">
        <f t="shared" ca="1" si="0"/>
        <v>2320.9075499999999</v>
      </c>
      <c r="Q5">
        <f t="shared" ca="1" si="0"/>
        <v>2320.9075499999999</v>
      </c>
      <c r="R5">
        <f t="shared" ca="1" si="0"/>
        <v>2320.9075499999999</v>
      </c>
      <c r="S5">
        <f t="shared" ca="1" si="0"/>
        <v>2320.9075499999999</v>
      </c>
      <c r="T5">
        <f t="shared" ca="1" si="0"/>
        <v>2328.24791</v>
      </c>
      <c r="U5">
        <f t="shared" ca="1" si="0"/>
        <v>2330.3946900000001</v>
      </c>
      <c r="W5">
        <f ca="1">总!E5</f>
        <v>2320.9075499999999</v>
      </c>
      <c r="Y5">
        <f t="shared" ca="1" si="3"/>
        <v>0</v>
      </c>
      <c r="Z5">
        <f t="shared" ca="1" si="1"/>
        <v>0</v>
      </c>
      <c r="AA5">
        <f t="shared" ca="1" si="1"/>
        <v>0</v>
      </c>
      <c r="AB5">
        <f t="shared" ca="1" si="1"/>
        <v>0</v>
      </c>
      <c r="AC5">
        <f t="shared" ca="1" si="1"/>
        <v>0</v>
      </c>
      <c r="AD5">
        <f t="shared" ca="1" si="1"/>
        <v>0</v>
      </c>
      <c r="AE5">
        <f t="shared" ca="1" si="1"/>
        <v>0</v>
      </c>
      <c r="AF5">
        <f t="shared" ca="1" si="1"/>
        <v>0</v>
      </c>
      <c r="AG5">
        <f t="shared" ca="1" si="1"/>
        <v>3.1627110696417641E-3</v>
      </c>
      <c r="AH5">
        <f t="shared" ca="1" si="1"/>
        <v>4.0876854401202586E-3</v>
      </c>
      <c r="AJ5">
        <f t="shared" ca="1" si="4"/>
        <v>7.2503965097620226E-3</v>
      </c>
      <c r="AK5" s="9"/>
    </row>
    <row r="6" spans="1:37" x14ac:dyDescent="0.2">
      <c r="A6" t="s">
        <v>108</v>
      </c>
      <c r="B6">
        <v>30</v>
      </c>
      <c r="C6">
        <v>1</v>
      </c>
      <c r="D6">
        <v>156.12666999999999</v>
      </c>
      <c r="E6">
        <v>2.7037</v>
      </c>
      <c r="F6">
        <v>257</v>
      </c>
      <c r="H6" t="s">
        <v>36</v>
      </c>
      <c r="I6">
        <v>47</v>
      </c>
      <c r="J6">
        <v>1</v>
      </c>
      <c r="L6">
        <f t="shared" ca="1" si="2"/>
        <v>4321.0236500000001</v>
      </c>
      <c r="M6">
        <f t="shared" ca="1" si="0"/>
        <v>4321.0236500000001</v>
      </c>
      <c r="N6">
        <f t="shared" ca="1" si="0"/>
        <v>4321.0236500000001</v>
      </c>
      <c r="O6">
        <f t="shared" ca="1" si="0"/>
        <v>4342.2857800000002</v>
      </c>
      <c r="P6">
        <f t="shared" ca="1" si="0"/>
        <v>4329.4256800000003</v>
      </c>
      <c r="Q6">
        <f t="shared" ca="1" si="0"/>
        <v>4321.0236500000001</v>
      </c>
      <c r="R6">
        <f t="shared" ca="1" si="0"/>
        <v>4321.0236500000001</v>
      </c>
      <c r="S6">
        <f t="shared" ca="1" si="0"/>
        <v>4329.4256800000003</v>
      </c>
      <c r="T6">
        <f t="shared" ca="1" si="0"/>
        <v>4321.0236500000001</v>
      </c>
      <c r="U6">
        <f t="shared" ca="1" si="0"/>
        <v>4321.0236500000001</v>
      </c>
      <c r="W6">
        <f ca="1">总!E6</f>
        <v>4313.60977</v>
      </c>
      <c r="Y6">
        <f t="shared" ca="1" si="3"/>
        <v>1.71871828823312E-3</v>
      </c>
      <c r="Z6">
        <f t="shared" ca="1" si="1"/>
        <v>1.71871828823312E-3</v>
      </c>
      <c r="AA6">
        <f t="shared" ca="1" si="1"/>
        <v>1.71871828823312E-3</v>
      </c>
      <c r="AB6">
        <f t="shared" ca="1" si="1"/>
        <v>6.6477988341537286E-3</v>
      </c>
      <c r="AC6">
        <f t="shared" ca="1" si="1"/>
        <v>3.6665138580674762E-3</v>
      </c>
      <c r="AD6">
        <f t="shared" ca="1" si="1"/>
        <v>1.71871828823312E-3</v>
      </c>
      <c r="AE6">
        <f t="shared" ca="1" si="1"/>
        <v>1.71871828823312E-3</v>
      </c>
      <c r="AF6">
        <f t="shared" ca="1" si="1"/>
        <v>3.6665138580674762E-3</v>
      </c>
      <c r="AG6">
        <f t="shared" ca="1" si="1"/>
        <v>1.71871828823312E-3</v>
      </c>
      <c r="AH6">
        <f t="shared" ca="1" si="1"/>
        <v>1.71871828823312E-3</v>
      </c>
      <c r="AJ6">
        <f t="shared" ca="1" si="4"/>
        <v>2.6011854567920517E-2</v>
      </c>
      <c r="AK6" s="9"/>
    </row>
    <row r="7" spans="1:37" x14ac:dyDescent="0.2">
      <c r="A7" t="s">
        <v>108</v>
      </c>
      <c r="B7">
        <v>30</v>
      </c>
      <c r="C7">
        <v>1</v>
      </c>
      <c r="D7">
        <v>156.12666999999999</v>
      </c>
      <c r="E7">
        <v>2.6928299999999998</v>
      </c>
      <c r="F7">
        <v>260</v>
      </c>
      <c r="H7" t="s">
        <v>36</v>
      </c>
      <c r="I7">
        <v>100</v>
      </c>
      <c r="J7">
        <v>1</v>
      </c>
      <c r="L7">
        <f t="shared" ca="1" si="2"/>
        <v>35669.694770000002</v>
      </c>
      <c r="M7">
        <f t="shared" ca="1" si="2"/>
        <v>35669.694770000002</v>
      </c>
      <c r="N7">
        <f t="shared" ca="1" si="2"/>
        <v>35669.694770000002</v>
      </c>
      <c r="O7">
        <f t="shared" ca="1" si="2"/>
        <v>35669.694770000002</v>
      </c>
      <c r="P7">
        <f t="shared" ca="1" si="2"/>
        <v>35669.694770000002</v>
      </c>
      <c r="Q7">
        <f t="shared" ca="1" si="2"/>
        <v>35417.03198</v>
      </c>
      <c r="R7">
        <f t="shared" ca="1" si="2"/>
        <v>35669.694770000002</v>
      </c>
      <c r="S7">
        <f t="shared" ca="1" si="2"/>
        <v>35669.694770000002</v>
      </c>
      <c r="T7">
        <f t="shared" ca="1" si="2"/>
        <v>35669.694770000002</v>
      </c>
      <c r="U7">
        <f t="shared" ca="1" si="2"/>
        <v>35669.694770000002</v>
      </c>
      <c r="W7">
        <f ca="1">总!E7</f>
        <v>35334.484790000002</v>
      </c>
      <c r="Y7">
        <f t="shared" ca="1" si="3"/>
        <v>9.4867657471792901E-3</v>
      </c>
      <c r="Z7">
        <f t="shared" ca="1" si="1"/>
        <v>9.4867657471792901E-3</v>
      </c>
      <c r="AA7">
        <f t="shared" ca="1" si="1"/>
        <v>9.4867657471792901E-3</v>
      </c>
      <c r="AB7">
        <f t="shared" ca="1" si="1"/>
        <v>9.4867657471792901E-3</v>
      </c>
      <c r="AC7">
        <f t="shared" ca="1" si="1"/>
        <v>9.4867657471792901E-3</v>
      </c>
      <c r="AD7">
        <f t="shared" ca="1" si="1"/>
        <v>2.3361650945412722E-3</v>
      </c>
      <c r="AE7">
        <f t="shared" ca="1" si="1"/>
        <v>9.4867657471792901E-3</v>
      </c>
      <c r="AF7">
        <f t="shared" ca="1" si="1"/>
        <v>9.4867657471792901E-3</v>
      </c>
      <c r="AG7">
        <f t="shared" ca="1" si="1"/>
        <v>9.4867657471792901E-3</v>
      </c>
      <c r="AH7">
        <f t="shared" ca="1" si="1"/>
        <v>9.4867657471792901E-3</v>
      </c>
      <c r="AJ7">
        <f t="shared" ca="1" si="4"/>
        <v>8.7717056819154871E-2</v>
      </c>
      <c r="AK7" s="9"/>
    </row>
    <row r="8" spans="1:37" x14ac:dyDescent="0.2">
      <c r="A8" t="s">
        <v>108</v>
      </c>
      <c r="B8">
        <v>30</v>
      </c>
      <c r="C8">
        <v>1</v>
      </c>
      <c r="D8">
        <v>156.12666999999999</v>
      </c>
      <c r="E8">
        <v>2.6891600000000002</v>
      </c>
      <c r="F8">
        <v>258</v>
      </c>
      <c r="H8" t="s">
        <v>1</v>
      </c>
      <c r="I8">
        <v>30</v>
      </c>
      <c r="J8">
        <v>1</v>
      </c>
      <c r="L8">
        <f t="shared" ca="1" si="2"/>
        <v>660.62148999999999</v>
      </c>
      <c r="M8">
        <f t="shared" ca="1" si="0"/>
        <v>660.62148999999999</v>
      </c>
      <c r="N8">
        <f t="shared" ca="1" si="0"/>
        <v>660.62148999999999</v>
      </c>
      <c r="O8">
        <f t="shared" ca="1" si="0"/>
        <v>660.62148999999999</v>
      </c>
      <c r="P8">
        <f t="shared" ref="P8:U10" ca="1" si="5">INDIRECT("D"&amp;1+(ROW(H7)-1)*10+COLUMN(E7)-1)</f>
        <v>660.62148999999999</v>
      </c>
      <c r="Q8">
        <f t="shared" ca="1" si="5"/>
        <v>660.62148999999999</v>
      </c>
      <c r="R8">
        <f t="shared" ca="1" si="5"/>
        <v>660.62148999999999</v>
      </c>
      <c r="S8">
        <f t="shared" ca="1" si="5"/>
        <v>660.62148999999999</v>
      </c>
      <c r="T8">
        <f t="shared" ca="1" si="5"/>
        <v>660.62148999999999</v>
      </c>
      <c r="U8">
        <f t="shared" ca="1" si="5"/>
        <v>660.62148999999999</v>
      </c>
      <c r="W8">
        <f ca="1">总!E8</f>
        <v>659.84542999999996</v>
      </c>
      <c r="Y8">
        <f t="shared" ca="1" si="3"/>
        <v>1.1761239295088087E-3</v>
      </c>
      <c r="Z8">
        <f t="shared" ca="1" si="1"/>
        <v>1.1761239295088087E-3</v>
      </c>
      <c r="AA8">
        <f t="shared" ca="1" si="1"/>
        <v>1.1761239295088087E-3</v>
      </c>
      <c r="AB8">
        <f t="shared" ca="1" si="1"/>
        <v>1.1761239295088087E-3</v>
      </c>
      <c r="AC8">
        <f t="shared" ca="1" si="1"/>
        <v>1.1761239295088087E-3</v>
      </c>
      <c r="AD8">
        <f t="shared" ca="1" si="1"/>
        <v>1.1761239295088087E-3</v>
      </c>
      <c r="AE8">
        <f t="shared" ca="1" si="1"/>
        <v>1.1761239295088087E-3</v>
      </c>
      <c r="AF8">
        <f t="shared" ca="1" si="1"/>
        <v>1.1761239295088087E-3</v>
      </c>
      <c r="AG8">
        <f t="shared" ca="1" si="1"/>
        <v>1.1761239295088087E-3</v>
      </c>
      <c r="AH8">
        <f t="shared" ca="1" si="1"/>
        <v>1.1761239295088087E-3</v>
      </c>
      <c r="AJ8">
        <f t="shared" ca="1" si="4"/>
        <v>1.1761239295088086E-2</v>
      </c>
      <c r="AK8" s="9"/>
    </row>
    <row r="9" spans="1:37" x14ac:dyDescent="0.2">
      <c r="A9" t="s">
        <v>108</v>
      </c>
      <c r="B9">
        <v>30</v>
      </c>
      <c r="C9">
        <v>1</v>
      </c>
      <c r="D9">
        <v>156.12666999999999</v>
      </c>
      <c r="E9">
        <v>2.6998899999999999</v>
      </c>
      <c r="F9">
        <v>253</v>
      </c>
      <c r="H9" t="s">
        <v>1</v>
      </c>
      <c r="I9">
        <v>50</v>
      </c>
      <c r="J9">
        <v>1</v>
      </c>
      <c r="L9">
        <f t="shared" ca="1" si="2"/>
        <v>1027.0157400000001</v>
      </c>
      <c r="M9">
        <f t="shared" ca="1" si="0"/>
        <v>1027.0157400000001</v>
      </c>
      <c r="N9">
        <f t="shared" ca="1" si="0"/>
        <v>1027.0157400000001</v>
      </c>
      <c r="O9">
        <f t="shared" ca="1" si="0"/>
        <v>1027.0157400000001</v>
      </c>
      <c r="P9">
        <f t="shared" ca="1" si="5"/>
        <v>1027.0157400000001</v>
      </c>
      <c r="Q9">
        <f t="shared" ca="1" si="5"/>
        <v>1027.0157400000001</v>
      </c>
      <c r="R9">
        <f t="shared" ca="1" si="5"/>
        <v>1027.0157400000001</v>
      </c>
      <c r="S9">
        <f t="shared" ca="1" si="5"/>
        <v>1026.13553</v>
      </c>
      <c r="T9">
        <f t="shared" ca="1" si="5"/>
        <v>1027.0157400000001</v>
      </c>
      <c r="U9">
        <f t="shared" ca="1" si="5"/>
        <v>1027.0157400000001</v>
      </c>
      <c r="W9">
        <f ca="1">总!E9</f>
        <v>1003.58074</v>
      </c>
      <c r="Y9">
        <f t="shared" ca="1" si="3"/>
        <v>2.3351384762525493E-2</v>
      </c>
      <c r="Z9">
        <f t="shared" ca="1" si="1"/>
        <v>2.3351384762525493E-2</v>
      </c>
      <c r="AA9">
        <f t="shared" ca="1" si="1"/>
        <v>2.3351384762525493E-2</v>
      </c>
      <c r="AB9">
        <f t="shared" ca="1" si="1"/>
        <v>2.3351384762525493E-2</v>
      </c>
      <c r="AC9">
        <f t="shared" ca="1" si="1"/>
        <v>2.3351384762525493E-2</v>
      </c>
      <c r="AD9">
        <f t="shared" ca="1" si="1"/>
        <v>2.3351384762525493E-2</v>
      </c>
      <c r="AE9">
        <f t="shared" ca="1" si="1"/>
        <v>2.3351384762525493E-2</v>
      </c>
      <c r="AF9">
        <f t="shared" ca="1" si="1"/>
        <v>2.2474315320160514E-2</v>
      </c>
      <c r="AG9">
        <f t="shared" ca="1" si="1"/>
        <v>2.3351384762525493E-2</v>
      </c>
      <c r="AH9">
        <f t="shared" ca="1" si="1"/>
        <v>2.3351384762525493E-2</v>
      </c>
      <c r="AJ9">
        <f t="shared" ca="1" si="4"/>
        <v>0.23263677818288994</v>
      </c>
      <c r="AK9" s="9"/>
    </row>
    <row r="10" spans="1:37" x14ac:dyDescent="0.2">
      <c r="A10" t="s">
        <v>108</v>
      </c>
      <c r="B10">
        <v>30</v>
      </c>
      <c r="C10">
        <v>1</v>
      </c>
      <c r="D10">
        <v>156.12666999999999</v>
      </c>
      <c r="E10">
        <v>2.6806899999999998</v>
      </c>
      <c r="F10">
        <v>254</v>
      </c>
      <c r="H10" t="s">
        <v>1</v>
      </c>
      <c r="I10">
        <v>100</v>
      </c>
      <c r="J10">
        <v>1</v>
      </c>
      <c r="L10">
        <f t="shared" ca="1" si="2"/>
        <v>1774.48</v>
      </c>
      <c r="M10">
        <f t="shared" ca="1" si="2"/>
        <v>1760.22</v>
      </c>
      <c r="N10">
        <f t="shared" ca="1" si="2"/>
        <v>1764.7649699999999</v>
      </c>
      <c r="O10">
        <f t="shared" ca="1" si="2"/>
        <v>1760.9902</v>
      </c>
      <c r="P10">
        <f t="shared" ca="1" si="5"/>
        <v>1774.48</v>
      </c>
      <c r="Q10">
        <f t="shared" ca="1" si="5"/>
        <v>1774.48</v>
      </c>
      <c r="R10">
        <f t="shared" ca="1" si="5"/>
        <v>1773.7036499999999</v>
      </c>
      <c r="S10">
        <f t="shared" ca="1" si="5"/>
        <v>1773.3598199999999</v>
      </c>
      <c r="T10">
        <f t="shared" ca="1" si="5"/>
        <v>1772.1769899999999</v>
      </c>
      <c r="U10">
        <f t="shared" ca="1" si="5"/>
        <v>1771.54</v>
      </c>
      <c r="W10">
        <f ca="1">总!E10</f>
        <v>1755.1166700000001</v>
      </c>
      <c r="Y10">
        <f t="shared" ca="1" si="3"/>
        <v>1.1032503041521396E-2</v>
      </c>
      <c r="Z10">
        <f t="shared" ca="1" si="1"/>
        <v>2.9076870428220102E-3</v>
      </c>
      <c r="AA10">
        <f t="shared" ca="1" si="1"/>
        <v>5.4972413885168298E-3</v>
      </c>
      <c r="AB10">
        <f t="shared" ca="1" si="1"/>
        <v>3.3465182687825792E-3</v>
      </c>
      <c r="AC10">
        <f t="shared" ca="1" si="1"/>
        <v>1.1032503041521396E-2</v>
      </c>
      <c r="AD10">
        <f t="shared" ca="1" si="1"/>
        <v>1.1032503041521396E-2</v>
      </c>
      <c r="AE10">
        <f t="shared" ca="1" si="1"/>
        <v>1.0590167775000285E-2</v>
      </c>
      <c r="AF10">
        <f t="shared" ca="1" si="1"/>
        <v>1.0394266268350005E-2</v>
      </c>
      <c r="AG10">
        <f t="shared" ca="1" si="1"/>
        <v>9.7203338624775402E-3</v>
      </c>
      <c r="AH10">
        <f t="shared" ca="1" si="1"/>
        <v>9.3574007248189654E-3</v>
      </c>
      <c r="AJ10">
        <f t="shared" ca="1" si="4"/>
        <v>8.4911124455332415E-2</v>
      </c>
      <c r="AK10" s="9"/>
    </row>
    <row r="11" spans="1:37" x14ac:dyDescent="0.2">
      <c r="A11" t="s">
        <v>108</v>
      </c>
      <c r="B11">
        <v>50</v>
      </c>
      <c r="C11">
        <v>1</v>
      </c>
      <c r="D11">
        <v>182.34583000000001</v>
      </c>
      <c r="E11">
        <v>7.4060600000000001</v>
      </c>
      <c r="F11">
        <v>239</v>
      </c>
      <c r="H11" t="s">
        <v>0</v>
      </c>
      <c r="I11">
        <v>25</v>
      </c>
      <c r="J11">
        <v>1</v>
      </c>
      <c r="L11">
        <f t="shared" ca="1" si="2"/>
        <v>28.65213</v>
      </c>
      <c r="M11">
        <f t="shared" ca="1" si="0"/>
        <v>28.669799999999999</v>
      </c>
      <c r="N11">
        <f t="shared" ca="1" si="0"/>
        <v>28.65213</v>
      </c>
      <c r="O11">
        <f t="shared" ca="1" si="0"/>
        <v>28.65213</v>
      </c>
      <c r="P11">
        <f t="shared" ca="1" si="0"/>
        <v>28.65213</v>
      </c>
      <c r="Q11">
        <f t="shared" ca="1" si="0"/>
        <v>28.669799999999999</v>
      </c>
      <c r="R11">
        <f t="shared" ca="1" si="0"/>
        <v>28.65213</v>
      </c>
      <c r="S11">
        <f t="shared" ca="1" si="0"/>
        <v>28.65213</v>
      </c>
      <c r="T11">
        <f t="shared" ca="1" si="0"/>
        <v>28.65213</v>
      </c>
      <c r="U11">
        <f t="shared" ca="1" si="0"/>
        <v>28.65213</v>
      </c>
      <c r="W11">
        <f ca="1">总!E11</f>
        <v>28.65213</v>
      </c>
      <c r="Y11">
        <f t="shared" ca="1" si="3"/>
        <v>0</v>
      </c>
      <c r="Z11">
        <f t="shared" ca="1" si="1"/>
        <v>6.1670807720050705E-4</v>
      </c>
      <c r="AA11">
        <f t="shared" ca="1" si="1"/>
        <v>0</v>
      </c>
      <c r="AB11">
        <f t="shared" ca="1" si="1"/>
        <v>0</v>
      </c>
      <c r="AC11">
        <f t="shared" ca="1" si="1"/>
        <v>0</v>
      </c>
      <c r="AD11">
        <f t="shared" ca="1" si="1"/>
        <v>6.1670807720050705E-4</v>
      </c>
      <c r="AE11">
        <f t="shared" ca="1" si="1"/>
        <v>0</v>
      </c>
      <c r="AF11">
        <f t="shared" ca="1" si="1"/>
        <v>0</v>
      </c>
      <c r="AG11">
        <f t="shared" ca="1" si="1"/>
        <v>0</v>
      </c>
      <c r="AH11">
        <f t="shared" ca="1" si="1"/>
        <v>0</v>
      </c>
      <c r="AJ11">
        <f t="shared" ca="1" si="4"/>
        <v>1.2334161544010141E-3</v>
      </c>
      <c r="AK11" s="9"/>
    </row>
    <row r="12" spans="1:37" x14ac:dyDescent="0.2">
      <c r="A12" t="s">
        <v>108</v>
      </c>
      <c r="B12">
        <v>50</v>
      </c>
      <c r="C12">
        <v>1</v>
      </c>
      <c r="D12">
        <v>180.25</v>
      </c>
      <c r="E12">
        <v>7.3690800000000003</v>
      </c>
      <c r="F12">
        <v>238</v>
      </c>
      <c r="H12" t="s">
        <v>0</v>
      </c>
      <c r="I12">
        <v>50</v>
      </c>
      <c r="J12">
        <v>1</v>
      </c>
      <c r="L12">
        <f t="shared" ca="1" si="2"/>
        <v>57.917070000000002</v>
      </c>
      <c r="M12">
        <f t="shared" ca="1" si="0"/>
        <v>57.917070000000002</v>
      </c>
      <c r="N12">
        <f t="shared" ca="1" si="0"/>
        <v>57.917070000000002</v>
      </c>
      <c r="O12">
        <f t="shared" ca="1" si="0"/>
        <v>57.917070000000002</v>
      </c>
      <c r="P12">
        <f t="shared" ca="1" si="0"/>
        <v>57.917070000000002</v>
      </c>
      <c r="Q12">
        <f t="shared" ca="1" si="0"/>
        <v>57.917070000000002</v>
      </c>
      <c r="R12">
        <f t="shared" ca="1" si="0"/>
        <v>57.917070000000002</v>
      </c>
      <c r="S12">
        <f t="shared" ca="1" si="0"/>
        <v>57.917070000000002</v>
      </c>
      <c r="T12">
        <f t="shared" ca="1" si="0"/>
        <v>57.917070000000002</v>
      </c>
      <c r="U12">
        <f t="shared" ca="1" si="0"/>
        <v>57.917070000000002</v>
      </c>
      <c r="W12">
        <f ca="1">总!E12</f>
        <v>57.917070000000002</v>
      </c>
      <c r="Y12">
        <f t="shared" ca="1" si="3"/>
        <v>0</v>
      </c>
      <c r="Z12">
        <f t="shared" ca="1" si="1"/>
        <v>0</v>
      </c>
      <c r="AA12">
        <f t="shared" ca="1" si="1"/>
        <v>0</v>
      </c>
      <c r="AB12">
        <f t="shared" ca="1" si="1"/>
        <v>0</v>
      </c>
      <c r="AC12">
        <f t="shared" ca="1" si="1"/>
        <v>0</v>
      </c>
      <c r="AD12">
        <f t="shared" ca="1" si="1"/>
        <v>0</v>
      </c>
      <c r="AE12">
        <f t="shared" ca="1" si="1"/>
        <v>0</v>
      </c>
      <c r="AF12">
        <f t="shared" ca="1" si="1"/>
        <v>0</v>
      </c>
      <c r="AG12">
        <f t="shared" ca="1" si="1"/>
        <v>0</v>
      </c>
      <c r="AH12">
        <f t="shared" ca="1" si="1"/>
        <v>0</v>
      </c>
      <c r="AJ12">
        <f t="shared" ca="1" si="4"/>
        <v>0</v>
      </c>
      <c r="AK12" s="9"/>
    </row>
    <row r="13" spans="1:37" x14ac:dyDescent="0.2">
      <c r="A13" t="s">
        <v>108</v>
      </c>
      <c r="B13">
        <v>50</v>
      </c>
      <c r="C13">
        <v>1</v>
      </c>
      <c r="D13">
        <v>179.67332999999999</v>
      </c>
      <c r="E13">
        <v>7.3859599999999999</v>
      </c>
      <c r="F13">
        <v>238</v>
      </c>
      <c r="H13" t="s">
        <v>0</v>
      </c>
      <c r="I13">
        <v>100</v>
      </c>
      <c r="J13">
        <v>1</v>
      </c>
      <c r="L13">
        <f t="shared" ca="1" si="2"/>
        <v>104.22427999999999</v>
      </c>
      <c r="M13">
        <f t="shared" ca="1" si="2"/>
        <v>104.23609</v>
      </c>
      <c r="N13">
        <f t="shared" ca="1" si="2"/>
        <v>104.31692</v>
      </c>
      <c r="O13">
        <f t="shared" ca="1" si="2"/>
        <v>104.26692</v>
      </c>
      <c r="P13">
        <f t="shared" ca="1" si="2"/>
        <v>104.23428</v>
      </c>
      <c r="Q13">
        <f t="shared" ca="1" si="2"/>
        <v>104.19761</v>
      </c>
      <c r="R13">
        <f t="shared" ca="1" si="2"/>
        <v>104.32025</v>
      </c>
      <c r="S13">
        <f t="shared" ca="1" si="2"/>
        <v>104.18761000000001</v>
      </c>
      <c r="T13">
        <f t="shared" ca="1" si="2"/>
        <v>104.27692</v>
      </c>
      <c r="U13">
        <f t="shared" ca="1" si="2"/>
        <v>104.28359</v>
      </c>
      <c r="W13">
        <f ca="1">总!E13</f>
        <v>104.10428</v>
      </c>
      <c r="Y13">
        <f t="shared" ca="1" si="3"/>
        <v>1.1526903600888488E-3</v>
      </c>
      <c r="Z13">
        <f t="shared" ca="1" si="1"/>
        <v>1.2661343030277096E-3</v>
      </c>
      <c r="AA13">
        <f t="shared" ca="1" si="1"/>
        <v>2.0425673180775399E-3</v>
      </c>
      <c r="AB13">
        <f t="shared" ca="1" si="1"/>
        <v>1.5622796680405083E-3</v>
      </c>
      <c r="AC13">
        <f t="shared" ca="1" si="1"/>
        <v>1.2487478900963097E-3</v>
      </c>
      <c r="AD13">
        <f t="shared" ca="1" si="1"/>
        <v>8.9650492755912229E-4</v>
      </c>
      <c r="AE13">
        <f t="shared" ca="1" si="1"/>
        <v>2.0745544755700596E-3</v>
      </c>
      <c r="AF13">
        <f t="shared" ca="1" si="1"/>
        <v>8.0044739755179783E-4</v>
      </c>
      <c r="AG13">
        <f t="shared" ca="1" si="1"/>
        <v>1.658337198047969E-3</v>
      </c>
      <c r="AH13">
        <f t="shared" ca="1" si="1"/>
        <v>1.7224075705629103E-3</v>
      </c>
      <c r="AJ13">
        <f t="shared" ca="1" si="4"/>
        <v>1.4424671108622776E-2</v>
      </c>
      <c r="AK13" s="9"/>
    </row>
    <row r="14" spans="1:37" x14ac:dyDescent="0.2">
      <c r="A14" t="s">
        <v>108</v>
      </c>
      <c r="B14">
        <v>50</v>
      </c>
      <c r="C14">
        <v>1</v>
      </c>
      <c r="D14">
        <v>182.34583000000001</v>
      </c>
      <c r="E14">
        <v>7.4016599999999997</v>
      </c>
      <c r="F14">
        <v>238</v>
      </c>
      <c r="AK14" s="9"/>
    </row>
    <row r="15" spans="1:37" x14ac:dyDescent="0.2">
      <c r="A15" t="s">
        <v>108</v>
      </c>
      <c r="B15">
        <v>50</v>
      </c>
      <c r="C15">
        <v>1</v>
      </c>
      <c r="D15">
        <v>180.05332999999999</v>
      </c>
      <c r="E15">
        <v>7.3607500000000003</v>
      </c>
      <c r="F15">
        <v>238</v>
      </c>
      <c r="AK15" s="9"/>
    </row>
    <row r="16" spans="1:37" x14ac:dyDescent="0.2">
      <c r="A16" t="s">
        <v>108</v>
      </c>
      <c r="B16">
        <v>50</v>
      </c>
      <c r="C16">
        <v>1</v>
      </c>
      <c r="D16">
        <v>181.46527</v>
      </c>
      <c r="E16">
        <v>7.3752700000000004</v>
      </c>
      <c r="F16">
        <v>240</v>
      </c>
      <c r="AK16" s="9"/>
    </row>
    <row r="17" spans="1:37" x14ac:dyDescent="0.2">
      <c r="A17" t="s">
        <v>108</v>
      </c>
      <c r="B17">
        <v>50</v>
      </c>
      <c r="C17">
        <v>1</v>
      </c>
      <c r="D17">
        <v>181.64518000000001</v>
      </c>
      <c r="E17">
        <v>7.3535000000000004</v>
      </c>
      <c r="F17">
        <v>240</v>
      </c>
      <c r="AK17" s="9"/>
    </row>
    <row r="18" spans="1:37" x14ac:dyDescent="0.2">
      <c r="A18" t="s">
        <v>108</v>
      </c>
      <c r="B18">
        <v>50</v>
      </c>
      <c r="C18">
        <v>1</v>
      </c>
      <c r="D18">
        <v>180.10135</v>
      </c>
      <c r="E18">
        <v>7.3502299999999998</v>
      </c>
      <c r="F18">
        <v>241</v>
      </c>
      <c r="AK18" s="9"/>
    </row>
    <row r="19" spans="1:37" x14ac:dyDescent="0.2">
      <c r="A19" t="s">
        <v>108</v>
      </c>
      <c r="B19">
        <v>50</v>
      </c>
      <c r="C19">
        <v>1</v>
      </c>
      <c r="D19">
        <v>181.74834000000001</v>
      </c>
      <c r="E19">
        <v>7.3841900000000003</v>
      </c>
      <c r="F19">
        <v>240</v>
      </c>
      <c r="AK19" s="9"/>
    </row>
    <row r="20" spans="1:37" x14ac:dyDescent="0.2">
      <c r="A20" t="s">
        <v>108</v>
      </c>
      <c r="B20">
        <v>50</v>
      </c>
      <c r="C20">
        <v>1</v>
      </c>
      <c r="D20">
        <v>181.91</v>
      </c>
      <c r="E20">
        <v>7.3709199999999999</v>
      </c>
      <c r="F20">
        <v>239</v>
      </c>
      <c r="AK20" s="9"/>
    </row>
    <row r="21" spans="1:37" x14ac:dyDescent="0.2">
      <c r="A21" t="s">
        <v>108</v>
      </c>
      <c r="B21">
        <v>100</v>
      </c>
      <c r="C21">
        <v>1</v>
      </c>
      <c r="D21">
        <v>243.68020000000001</v>
      </c>
      <c r="E21">
        <v>21.25515</v>
      </c>
      <c r="F21">
        <v>157</v>
      </c>
      <c r="AK21" s="9"/>
    </row>
    <row r="22" spans="1:37" x14ac:dyDescent="0.2">
      <c r="A22" t="s">
        <v>108</v>
      </c>
      <c r="B22">
        <v>100</v>
      </c>
      <c r="C22">
        <v>1</v>
      </c>
      <c r="D22">
        <v>247.33779999999999</v>
      </c>
      <c r="E22">
        <v>21.19913</v>
      </c>
      <c r="F22">
        <v>156</v>
      </c>
      <c r="AK22" s="9"/>
    </row>
    <row r="23" spans="1:37" x14ac:dyDescent="0.2">
      <c r="A23" t="s">
        <v>108</v>
      </c>
      <c r="B23">
        <v>100</v>
      </c>
      <c r="C23">
        <v>1</v>
      </c>
      <c r="D23">
        <v>246.86904999999999</v>
      </c>
      <c r="E23">
        <v>21.339680000000001</v>
      </c>
      <c r="F23">
        <v>157</v>
      </c>
      <c r="AK23" s="9"/>
    </row>
    <row r="24" spans="1:37" x14ac:dyDescent="0.2">
      <c r="A24" t="s">
        <v>108</v>
      </c>
      <c r="B24">
        <v>100</v>
      </c>
      <c r="C24">
        <v>1</v>
      </c>
      <c r="D24">
        <v>246.38353000000001</v>
      </c>
      <c r="E24">
        <v>21.341930000000001</v>
      </c>
      <c r="F24">
        <v>158</v>
      </c>
      <c r="AK24" s="9"/>
    </row>
    <row r="25" spans="1:37" x14ac:dyDescent="0.2">
      <c r="A25" t="s">
        <v>108</v>
      </c>
      <c r="B25">
        <v>100</v>
      </c>
      <c r="C25">
        <v>1</v>
      </c>
      <c r="D25">
        <v>246.8192</v>
      </c>
      <c r="E25">
        <v>21.233750000000001</v>
      </c>
      <c r="F25">
        <v>156</v>
      </c>
      <c r="AK25" s="9"/>
    </row>
    <row r="26" spans="1:37" x14ac:dyDescent="0.2">
      <c r="A26" t="s">
        <v>108</v>
      </c>
      <c r="B26">
        <v>100</v>
      </c>
      <c r="C26">
        <v>1</v>
      </c>
      <c r="D26">
        <v>249.20707999999999</v>
      </c>
      <c r="E26">
        <v>21.255500000000001</v>
      </c>
      <c r="F26">
        <v>156</v>
      </c>
      <c r="AK26" s="9"/>
    </row>
    <row r="27" spans="1:37" x14ac:dyDescent="0.2">
      <c r="A27" t="s">
        <v>108</v>
      </c>
      <c r="B27">
        <v>100</v>
      </c>
      <c r="C27">
        <v>1</v>
      </c>
      <c r="D27">
        <v>247.97459000000001</v>
      </c>
      <c r="E27">
        <v>21.260590000000001</v>
      </c>
      <c r="F27">
        <v>157</v>
      </c>
      <c r="AK27" s="9"/>
    </row>
    <row r="28" spans="1:37" x14ac:dyDescent="0.2">
      <c r="A28" t="s">
        <v>108</v>
      </c>
      <c r="B28">
        <v>100</v>
      </c>
      <c r="C28">
        <v>1</v>
      </c>
      <c r="D28">
        <v>248.24072000000001</v>
      </c>
      <c r="E28">
        <v>21.21557</v>
      </c>
      <c r="F28">
        <v>158</v>
      </c>
      <c r="AK28" s="9"/>
    </row>
    <row r="29" spans="1:37" x14ac:dyDescent="0.2">
      <c r="A29" t="s">
        <v>108</v>
      </c>
      <c r="B29">
        <v>100</v>
      </c>
      <c r="C29">
        <v>1</v>
      </c>
      <c r="D29">
        <v>247.96593999999999</v>
      </c>
      <c r="E29">
        <v>21.273230000000002</v>
      </c>
      <c r="F29">
        <v>157</v>
      </c>
    </row>
    <row r="30" spans="1:37" x14ac:dyDescent="0.2">
      <c r="A30" t="s">
        <v>108</v>
      </c>
      <c r="B30">
        <v>100</v>
      </c>
      <c r="C30">
        <v>1</v>
      </c>
      <c r="D30">
        <v>247.97447</v>
      </c>
      <c r="E30">
        <v>21.29242</v>
      </c>
      <c r="F30">
        <v>158</v>
      </c>
    </row>
    <row r="31" spans="1:37" x14ac:dyDescent="0.2">
      <c r="A31" t="s">
        <v>36</v>
      </c>
      <c r="B31">
        <v>24</v>
      </c>
      <c r="C31">
        <v>1</v>
      </c>
      <c r="D31">
        <v>2320.9075499999999</v>
      </c>
      <c r="E31">
        <v>2.0350600000000001</v>
      </c>
      <c r="F31">
        <v>331</v>
      </c>
    </row>
    <row r="32" spans="1:37" x14ac:dyDescent="0.2">
      <c r="A32" t="s">
        <v>36</v>
      </c>
      <c r="B32">
        <v>24</v>
      </c>
      <c r="C32">
        <v>1</v>
      </c>
      <c r="D32">
        <v>2320.9075499999999</v>
      </c>
      <c r="E32">
        <v>2.0329199999999998</v>
      </c>
      <c r="F32">
        <v>330</v>
      </c>
    </row>
    <row r="33" spans="1:6" x14ac:dyDescent="0.2">
      <c r="A33" t="s">
        <v>36</v>
      </c>
      <c r="B33">
        <v>24</v>
      </c>
      <c r="C33">
        <v>1</v>
      </c>
      <c r="D33">
        <v>2320.9075499999999</v>
      </c>
      <c r="E33">
        <v>2.03809</v>
      </c>
      <c r="F33">
        <v>337</v>
      </c>
    </row>
    <row r="34" spans="1:6" x14ac:dyDescent="0.2">
      <c r="A34" t="s">
        <v>36</v>
      </c>
      <c r="B34">
        <v>24</v>
      </c>
      <c r="C34">
        <v>1</v>
      </c>
      <c r="D34">
        <v>2320.9075499999999</v>
      </c>
      <c r="E34">
        <v>2.0345399999999998</v>
      </c>
      <c r="F34">
        <v>332</v>
      </c>
    </row>
    <row r="35" spans="1:6" x14ac:dyDescent="0.2">
      <c r="A35" t="s">
        <v>36</v>
      </c>
      <c r="B35">
        <v>24</v>
      </c>
      <c r="C35">
        <v>1</v>
      </c>
      <c r="D35">
        <v>2320.9075499999999</v>
      </c>
      <c r="E35">
        <v>2.0380400000000001</v>
      </c>
      <c r="F35">
        <v>340</v>
      </c>
    </row>
    <row r="36" spans="1:6" x14ac:dyDescent="0.2">
      <c r="A36" t="s">
        <v>36</v>
      </c>
      <c r="B36">
        <v>24</v>
      </c>
      <c r="C36">
        <v>1</v>
      </c>
      <c r="D36">
        <v>2320.9075499999999</v>
      </c>
      <c r="E36">
        <v>2.0331199999999998</v>
      </c>
      <c r="F36">
        <v>331</v>
      </c>
    </row>
    <row r="37" spans="1:6" x14ac:dyDescent="0.2">
      <c r="A37" t="s">
        <v>36</v>
      </c>
      <c r="B37">
        <v>24</v>
      </c>
      <c r="C37">
        <v>1</v>
      </c>
      <c r="D37">
        <v>2320.9075499999999</v>
      </c>
      <c r="E37">
        <v>2.0366900000000001</v>
      </c>
      <c r="F37">
        <v>330</v>
      </c>
    </row>
    <row r="38" spans="1:6" x14ac:dyDescent="0.2">
      <c r="A38" t="s">
        <v>36</v>
      </c>
      <c r="B38">
        <v>24</v>
      </c>
      <c r="C38">
        <v>1</v>
      </c>
      <c r="D38">
        <v>2320.9075499999999</v>
      </c>
      <c r="E38">
        <v>2.0363000000000002</v>
      </c>
      <c r="F38">
        <v>329</v>
      </c>
    </row>
    <row r="39" spans="1:6" x14ac:dyDescent="0.2">
      <c r="A39" t="s">
        <v>36</v>
      </c>
      <c r="B39">
        <v>24</v>
      </c>
      <c r="C39">
        <v>1</v>
      </c>
      <c r="D39">
        <v>2328.24791</v>
      </c>
      <c r="E39">
        <v>2.0424600000000002</v>
      </c>
      <c r="F39">
        <v>331</v>
      </c>
    </row>
    <row r="40" spans="1:6" x14ac:dyDescent="0.2">
      <c r="A40" t="s">
        <v>36</v>
      </c>
      <c r="B40">
        <v>24</v>
      </c>
      <c r="C40">
        <v>1</v>
      </c>
      <c r="D40">
        <v>2330.3946900000001</v>
      </c>
      <c r="E40">
        <v>2.03267</v>
      </c>
      <c r="F40">
        <v>325</v>
      </c>
    </row>
    <row r="41" spans="1:6" x14ac:dyDescent="0.2">
      <c r="A41" t="s">
        <v>36</v>
      </c>
      <c r="B41">
        <v>47</v>
      </c>
      <c r="C41">
        <v>1</v>
      </c>
      <c r="D41">
        <v>4321.0236500000001</v>
      </c>
      <c r="E41">
        <v>7.3046199999999999</v>
      </c>
      <c r="F41">
        <v>313</v>
      </c>
    </row>
    <row r="42" spans="1:6" x14ac:dyDescent="0.2">
      <c r="A42" t="s">
        <v>36</v>
      </c>
      <c r="B42">
        <v>47</v>
      </c>
      <c r="C42">
        <v>1</v>
      </c>
      <c r="D42">
        <v>4321.0236500000001</v>
      </c>
      <c r="E42">
        <v>7.3258299999999998</v>
      </c>
      <c r="F42">
        <v>316</v>
      </c>
    </row>
    <row r="43" spans="1:6" x14ac:dyDescent="0.2">
      <c r="A43" t="s">
        <v>36</v>
      </c>
      <c r="B43">
        <v>47</v>
      </c>
      <c r="C43">
        <v>1</v>
      </c>
      <c r="D43">
        <v>4321.0236500000001</v>
      </c>
      <c r="E43">
        <v>7.3170599999999997</v>
      </c>
      <c r="F43">
        <v>296</v>
      </c>
    </row>
    <row r="44" spans="1:6" x14ac:dyDescent="0.2">
      <c r="A44" t="s">
        <v>36</v>
      </c>
      <c r="B44">
        <v>47</v>
      </c>
      <c r="C44">
        <v>1</v>
      </c>
      <c r="D44">
        <v>4342.2857800000002</v>
      </c>
      <c r="E44">
        <v>7.3078000000000003</v>
      </c>
      <c r="F44">
        <v>320</v>
      </c>
    </row>
    <row r="45" spans="1:6" x14ac:dyDescent="0.2">
      <c r="A45" t="s">
        <v>36</v>
      </c>
      <c r="B45">
        <v>47</v>
      </c>
      <c r="C45">
        <v>1</v>
      </c>
      <c r="D45">
        <v>4329.4256800000003</v>
      </c>
      <c r="E45">
        <v>7.3193400000000004</v>
      </c>
      <c r="F45">
        <v>310</v>
      </c>
    </row>
    <row r="46" spans="1:6" x14ac:dyDescent="0.2">
      <c r="A46" t="s">
        <v>36</v>
      </c>
      <c r="B46">
        <v>47</v>
      </c>
      <c r="C46">
        <v>1</v>
      </c>
      <c r="D46">
        <v>4321.0236500000001</v>
      </c>
      <c r="E46">
        <v>7.3043699999999996</v>
      </c>
      <c r="F46">
        <v>312</v>
      </c>
    </row>
    <row r="47" spans="1:6" x14ac:dyDescent="0.2">
      <c r="A47" t="s">
        <v>36</v>
      </c>
      <c r="B47">
        <v>47</v>
      </c>
      <c r="C47">
        <v>1</v>
      </c>
      <c r="D47">
        <v>4321.0236500000001</v>
      </c>
      <c r="E47">
        <v>7.3195199999999998</v>
      </c>
      <c r="F47">
        <v>306</v>
      </c>
    </row>
    <row r="48" spans="1:6" x14ac:dyDescent="0.2">
      <c r="A48" t="s">
        <v>36</v>
      </c>
      <c r="B48">
        <v>47</v>
      </c>
      <c r="C48">
        <v>1</v>
      </c>
      <c r="D48">
        <v>4329.4256800000003</v>
      </c>
      <c r="E48">
        <v>7.2803800000000001</v>
      </c>
      <c r="F48">
        <v>307</v>
      </c>
    </row>
    <row r="49" spans="1:6" x14ac:dyDescent="0.2">
      <c r="A49" t="s">
        <v>36</v>
      </c>
      <c r="B49">
        <v>47</v>
      </c>
      <c r="C49">
        <v>1</v>
      </c>
      <c r="D49">
        <v>4321.0236500000001</v>
      </c>
      <c r="E49">
        <v>7.2913600000000001</v>
      </c>
      <c r="F49">
        <v>305</v>
      </c>
    </row>
    <row r="50" spans="1:6" x14ac:dyDescent="0.2">
      <c r="A50" t="s">
        <v>36</v>
      </c>
      <c r="B50">
        <v>47</v>
      </c>
      <c r="C50">
        <v>1</v>
      </c>
      <c r="D50">
        <v>4321.0236500000001</v>
      </c>
      <c r="E50">
        <v>7.3207800000000001</v>
      </c>
      <c r="F50">
        <v>310</v>
      </c>
    </row>
    <row r="51" spans="1:6" x14ac:dyDescent="0.2">
      <c r="A51" t="s">
        <v>36</v>
      </c>
      <c r="B51">
        <v>100</v>
      </c>
      <c r="C51">
        <v>1</v>
      </c>
      <c r="D51">
        <v>35669.694770000002</v>
      </c>
      <c r="E51">
        <v>33.97663</v>
      </c>
      <c r="F51">
        <v>286</v>
      </c>
    </row>
    <row r="52" spans="1:6" x14ac:dyDescent="0.2">
      <c r="A52" t="s">
        <v>36</v>
      </c>
      <c r="B52">
        <v>100</v>
      </c>
      <c r="C52">
        <v>1</v>
      </c>
      <c r="D52">
        <v>35669.694770000002</v>
      </c>
      <c r="E52">
        <v>33.954859999999996</v>
      </c>
      <c r="F52">
        <v>286</v>
      </c>
    </row>
    <row r="53" spans="1:6" x14ac:dyDescent="0.2">
      <c r="A53" t="s">
        <v>36</v>
      </c>
      <c r="B53">
        <v>100</v>
      </c>
      <c r="C53">
        <v>1</v>
      </c>
      <c r="D53">
        <v>35669.694770000002</v>
      </c>
      <c r="E53">
        <v>33.971589999999999</v>
      </c>
      <c r="F53">
        <v>293</v>
      </c>
    </row>
    <row r="54" spans="1:6" x14ac:dyDescent="0.2">
      <c r="A54" t="s">
        <v>36</v>
      </c>
      <c r="B54">
        <v>100</v>
      </c>
      <c r="C54">
        <v>1</v>
      </c>
      <c r="D54">
        <v>35669.694770000002</v>
      </c>
      <c r="E54">
        <v>33.896970000000003</v>
      </c>
      <c r="F54">
        <v>290</v>
      </c>
    </row>
    <row r="55" spans="1:6" x14ac:dyDescent="0.2">
      <c r="A55" t="s">
        <v>36</v>
      </c>
      <c r="B55">
        <v>100</v>
      </c>
      <c r="C55">
        <v>1</v>
      </c>
      <c r="D55">
        <v>35669.694770000002</v>
      </c>
      <c r="E55">
        <v>33.885460000000002</v>
      </c>
      <c r="F55">
        <v>281</v>
      </c>
    </row>
    <row r="56" spans="1:6" x14ac:dyDescent="0.2">
      <c r="A56" t="s">
        <v>36</v>
      </c>
      <c r="B56">
        <v>100</v>
      </c>
      <c r="C56">
        <v>1</v>
      </c>
      <c r="D56">
        <v>35417.03198</v>
      </c>
      <c r="E56">
        <v>33.89743</v>
      </c>
      <c r="F56">
        <v>285</v>
      </c>
    </row>
    <row r="57" spans="1:6" x14ac:dyDescent="0.2">
      <c r="A57" t="s">
        <v>36</v>
      </c>
      <c r="B57">
        <v>100</v>
      </c>
      <c r="C57">
        <v>1</v>
      </c>
      <c r="D57">
        <v>35669.694770000002</v>
      </c>
      <c r="E57">
        <v>33.900399999999998</v>
      </c>
      <c r="F57">
        <v>287</v>
      </c>
    </row>
    <row r="58" spans="1:6" x14ac:dyDescent="0.2">
      <c r="A58" t="s">
        <v>36</v>
      </c>
      <c r="B58">
        <v>100</v>
      </c>
      <c r="C58">
        <v>1</v>
      </c>
      <c r="D58">
        <v>35669.694770000002</v>
      </c>
      <c r="E58">
        <v>34.002899999999997</v>
      </c>
      <c r="F58">
        <v>283</v>
      </c>
    </row>
    <row r="59" spans="1:6" x14ac:dyDescent="0.2">
      <c r="A59" t="s">
        <v>36</v>
      </c>
      <c r="B59">
        <v>100</v>
      </c>
      <c r="C59">
        <v>1</v>
      </c>
      <c r="D59">
        <v>35669.694770000002</v>
      </c>
      <c r="E59">
        <v>33.899859999999997</v>
      </c>
      <c r="F59">
        <v>287</v>
      </c>
    </row>
    <row r="60" spans="1:6" x14ac:dyDescent="0.2">
      <c r="A60" t="s">
        <v>36</v>
      </c>
      <c r="B60">
        <v>100</v>
      </c>
      <c r="C60">
        <v>1</v>
      </c>
      <c r="D60">
        <v>35669.694770000002</v>
      </c>
      <c r="E60">
        <v>33.945520000000002</v>
      </c>
      <c r="F60">
        <v>285</v>
      </c>
    </row>
    <row r="61" spans="1:6" x14ac:dyDescent="0.2">
      <c r="A61" t="s">
        <v>1</v>
      </c>
      <c r="B61">
        <v>30</v>
      </c>
      <c r="C61">
        <v>1</v>
      </c>
      <c r="D61">
        <v>660.62148999999999</v>
      </c>
      <c r="E61">
        <v>2.90611</v>
      </c>
      <c r="F61">
        <v>304</v>
      </c>
    </row>
    <row r="62" spans="1:6" x14ac:dyDescent="0.2">
      <c r="A62" t="s">
        <v>1</v>
      </c>
      <c r="B62">
        <v>30</v>
      </c>
      <c r="C62">
        <v>1</v>
      </c>
      <c r="D62">
        <v>660.62148999999999</v>
      </c>
      <c r="E62">
        <v>2.9236499999999999</v>
      </c>
      <c r="F62">
        <v>305</v>
      </c>
    </row>
    <row r="63" spans="1:6" x14ac:dyDescent="0.2">
      <c r="A63" t="s">
        <v>1</v>
      </c>
      <c r="B63">
        <v>30</v>
      </c>
      <c r="C63">
        <v>1</v>
      </c>
      <c r="D63">
        <v>660.62148999999999</v>
      </c>
      <c r="E63">
        <v>2.9029199999999999</v>
      </c>
      <c r="F63">
        <v>304</v>
      </c>
    </row>
    <row r="64" spans="1:6" x14ac:dyDescent="0.2">
      <c r="A64" t="s">
        <v>1</v>
      </c>
      <c r="B64">
        <v>30</v>
      </c>
      <c r="C64">
        <v>1</v>
      </c>
      <c r="D64">
        <v>660.62148999999999</v>
      </c>
      <c r="E64">
        <v>2.90585</v>
      </c>
      <c r="F64">
        <v>304</v>
      </c>
    </row>
    <row r="65" spans="1:6" x14ac:dyDescent="0.2">
      <c r="A65" t="s">
        <v>1</v>
      </c>
      <c r="B65">
        <v>30</v>
      </c>
      <c r="C65">
        <v>1</v>
      </c>
      <c r="D65">
        <v>660.62148999999999</v>
      </c>
      <c r="E65">
        <v>2.9248400000000001</v>
      </c>
      <c r="F65">
        <v>308</v>
      </c>
    </row>
    <row r="66" spans="1:6" x14ac:dyDescent="0.2">
      <c r="A66" t="s">
        <v>1</v>
      </c>
      <c r="B66">
        <v>30</v>
      </c>
      <c r="C66">
        <v>1</v>
      </c>
      <c r="D66">
        <v>660.62148999999999</v>
      </c>
      <c r="E66">
        <v>2.90469</v>
      </c>
      <c r="F66">
        <v>305</v>
      </c>
    </row>
    <row r="67" spans="1:6" x14ac:dyDescent="0.2">
      <c r="A67" t="s">
        <v>1</v>
      </c>
      <c r="B67">
        <v>30</v>
      </c>
      <c r="C67">
        <v>1</v>
      </c>
      <c r="D67">
        <v>660.62148999999999</v>
      </c>
      <c r="E67">
        <v>2.91113</v>
      </c>
      <c r="F67">
        <v>308</v>
      </c>
    </row>
    <row r="68" spans="1:6" x14ac:dyDescent="0.2">
      <c r="A68" t="s">
        <v>1</v>
      </c>
      <c r="B68">
        <v>30</v>
      </c>
      <c r="C68">
        <v>1</v>
      </c>
      <c r="D68">
        <v>660.62148999999999</v>
      </c>
      <c r="E68">
        <v>2.9062299999999999</v>
      </c>
      <c r="F68">
        <v>302</v>
      </c>
    </row>
    <row r="69" spans="1:6" x14ac:dyDescent="0.2">
      <c r="A69" t="s">
        <v>1</v>
      </c>
      <c r="B69">
        <v>30</v>
      </c>
      <c r="C69">
        <v>1</v>
      </c>
      <c r="D69">
        <v>660.62148999999999</v>
      </c>
      <c r="E69">
        <v>2.9170799999999999</v>
      </c>
      <c r="F69">
        <v>302</v>
      </c>
    </row>
    <row r="70" spans="1:6" x14ac:dyDescent="0.2">
      <c r="A70" t="s">
        <v>1</v>
      </c>
      <c r="B70">
        <v>30</v>
      </c>
      <c r="C70">
        <v>1</v>
      </c>
      <c r="D70">
        <v>660.62148999999999</v>
      </c>
      <c r="E70">
        <v>2.9080599999999999</v>
      </c>
      <c r="F70">
        <v>308</v>
      </c>
    </row>
    <row r="71" spans="1:6" x14ac:dyDescent="0.2">
      <c r="A71" t="s">
        <v>1</v>
      </c>
      <c r="B71">
        <v>50</v>
      </c>
      <c r="C71">
        <v>1</v>
      </c>
      <c r="D71">
        <v>1027.0157400000001</v>
      </c>
      <c r="E71">
        <v>6.3527399999999998</v>
      </c>
      <c r="F71">
        <v>251</v>
      </c>
    </row>
    <row r="72" spans="1:6" x14ac:dyDescent="0.2">
      <c r="A72" t="s">
        <v>1</v>
      </c>
      <c r="B72">
        <v>50</v>
      </c>
      <c r="C72">
        <v>1</v>
      </c>
      <c r="D72">
        <v>1027.0157400000001</v>
      </c>
      <c r="E72">
        <v>6.3567600000000004</v>
      </c>
      <c r="F72">
        <v>253</v>
      </c>
    </row>
    <row r="73" spans="1:6" x14ac:dyDescent="0.2">
      <c r="A73" t="s">
        <v>1</v>
      </c>
      <c r="B73">
        <v>50</v>
      </c>
      <c r="C73">
        <v>1</v>
      </c>
      <c r="D73">
        <v>1027.0157400000001</v>
      </c>
      <c r="E73">
        <v>6.3779399999999997</v>
      </c>
      <c r="F73">
        <v>248</v>
      </c>
    </row>
    <row r="74" spans="1:6" x14ac:dyDescent="0.2">
      <c r="A74" t="s">
        <v>1</v>
      </c>
      <c r="B74">
        <v>50</v>
      </c>
      <c r="C74">
        <v>1</v>
      </c>
      <c r="D74">
        <v>1027.0157400000001</v>
      </c>
      <c r="E74">
        <v>6.3939899999999996</v>
      </c>
      <c r="F74">
        <v>248</v>
      </c>
    </row>
    <row r="75" spans="1:6" x14ac:dyDescent="0.2">
      <c r="A75" t="s">
        <v>1</v>
      </c>
      <c r="B75">
        <v>50</v>
      </c>
      <c r="C75">
        <v>1</v>
      </c>
      <c r="D75">
        <v>1027.0157400000001</v>
      </c>
      <c r="E75">
        <v>6.3576800000000002</v>
      </c>
      <c r="F75">
        <v>246</v>
      </c>
    </row>
    <row r="76" spans="1:6" x14ac:dyDescent="0.2">
      <c r="A76" t="s">
        <v>1</v>
      </c>
      <c r="B76">
        <v>50</v>
      </c>
      <c r="C76">
        <v>1</v>
      </c>
      <c r="D76">
        <v>1027.0157400000001</v>
      </c>
      <c r="E76">
        <v>6.3747600000000002</v>
      </c>
      <c r="F76">
        <v>253</v>
      </c>
    </row>
    <row r="77" spans="1:6" x14ac:dyDescent="0.2">
      <c r="A77" t="s">
        <v>1</v>
      </c>
      <c r="B77">
        <v>50</v>
      </c>
      <c r="C77">
        <v>1</v>
      </c>
      <c r="D77">
        <v>1027.0157400000001</v>
      </c>
      <c r="E77">
        <v>6.3803599999999996</v>
      </c>
      <c r="F77">
        <v>247</v>
      </c>
    </row>
    <row r="78" spans="1:6" x14ac:dyDescent="0.2">
      <c r="A78" t="s">
        <v>1</v>
      </c>
      <c r="B78">
        <v>50</v>
      </c>
      <c r="C78">
        <v>1</v>
      </c>
      <c r="D78">
        <v>1026.13553</v>
      </c>
      <c r="E78">
        <v>6.3664199999999997</v>
      </c>
      <c r="F78">
        <v>253</v>
      </c>
    </row>
    <row r="79" spans="1:6" x14ac:dyDescent="0.2">
      <c r="A79" t="s">
        <v>1</v>
      </c>
      <c r="B79">
        <v>50</v>
      </c>
      <c r="C79">
        <v>1</v>
      </c>
      <c r="D79">
        <v>1027.0157400000001</v>
      </c>
      <c r="E79">
        <v>6.3961699999999997</v>
      </c>
      <c r="F79">
        <v>242</v>
      </c>
    </row>
    <row r="80" spans="1:6" x14ac:dyDescent="0.2">
      <c r="A80" t="s">
        <v>1</v>
      </c>
      <c r="B80">
        <v>50</v>
      </c>
      <c r="C80">
        <v>1</v>
      </c>
      <c r="D80">
        <v>1027.0157400000001</v>
      </c>
      <c r="E80">
        <v>6.3632099999999996</v>
      </c>
      <c r="F80">
        <v>245</v>
      </c>
    </row>
    <row r="81" spans="1:6" x14ac:dyDescent="0.2">
      <c r="A81" t="s">
        <v>1</v>
      </c>
      <c r="B81">
        <v>100</v>
      </c>
      <c r="C81">
        <v>1</v>
      </c>
      <c r="D81">
        <v>1774.48</v>
      </c>
      <c r="E81">
        <v>20.455770000000001</v>
      </c>
      <c r="F81">
        <v>217</v>
      </c>
    </row>
    <row r="82" spans="1:6" x14ac:dyDescent="0.2">
      <c r="A82" t="s">
        <v>1</v>
      </c>
      <c r="B82">
        <v>100</v>
      </c>
      <c r="C82">
        <v>1</v>
      </c>
      <c r="D82">
        <v>1760.22</v>
      </c>
      <c r="E82">
        <v>20.456510000000002</v>
      </c>
      <c r="F82">
        <v>221</v>
      </c>
    </row>
    <row r="83" spans="1:6" x14ac:dyDescent="0.2">
      <c r="A83" t="s">
        <v>1</v>
      </c>
      <c r="B83">
        <v>100</v>
      </c>
      <c r="C83">
        <v>1</v>
      </c>
      <c r="D83">
        <v>1764.7649699999999</v>
      </c>
      <c r="E83">
        <v>20.391870000000001</v>
      </c>
      <c r="F83">
        <v>218</v>
      </c>
    </row>
    <row r="84" spans="1:6" x14ac:dyDescent="0.2">
      <c r="A84" t="s">
        <v>1</v>
      </c>
      <c r="B84">
        <v>100</v>
      </c>
      <c r="C84">
        <v>1</v>
      </c>
      <c r="D84">
        <v>1760.9902</v>
      </c>
      <c r="E84">
        <v>20.397469999999998</v>
      </c>
      <c r="F84">
        <v>225</v>
      </c>
    </row>
    <row r="85" spans="1:6" x14ac:dyDescent="0.2">
      <c r="A85" t="s">
        <v>1</v>
      </c>
      <c r="B85">
        <v>100</v>
      </c>
      <c r="C85">
        <v>1</v>
      </c>
      <c r="D85">
        <v>1774.48</v>
      </c>
      <c r="E85">
        <v>20.465509999999998</v>
      </c>
      <c r="F85">
        <v>224</v>
      </c>
    </row>
    <row r="86" spans="1:6" x14ac:dyDescent="0.2">
      <c r="A86" t="s">
        <v>1</v>
      </c>
      <c r="B86">
        <v>100</v>
      </c>
      <c r="C86">
        <v>1</v>
      </c>
      <c r="D86">
        <v>1774.48</v>
      </c>
      <c r="E86">
        <v>20.406860000000002</v>
      </c>
      <c r="F86">
        <v>219</v>
      </c>
    </row>
    <row r="87" spans="1:6" x14ac:dyDescent="0.2">
      <c r="A87" t="s">
        <v>1</v>
      </c>
      <c r="B87">
        <v>100</v>
      </c>
      <c r="C87">
        <v>1</v>
      </c>
      <c r="D87">
        <v>1773.7036499999999</v>
      </c>
      <c r="E87">
        <v>20.353619999999999</v>
      </c>
      <c r="F87">
        <v>218</v>
      </c>
    </row>
    <row r="88" spans="1:6" x14ac:dyDescent="0.2">
      <c r="A88" t="s">
        <v>1</v>
      </c>
      <c r="B88">
        <v>100</v>
      </c>
      <c r="C88">
        <v>1</v>
      </c>
      <c r="D88">
        <v>1773.3598199999999</v>
      </c>
      <c r="E88">
        <v>20.44821</v>
      </c>
      <c r="F88">
        <v>216</v>
      </c>
    </row>
    <row r="89" spans="1:6" x14ac:dyDescent="0.2">
      <c r="A89" t="s">
        <v>1</v>
      </c>
      <c r="B89">
        <v>100</v>
      </c>
      <c r="C89">
        <v>1</v>
      </c>
      <c r="D89">
        <v>1772.1769899999999</v>
      </c>
      <c r="E89">
        <v>20.42511</v>
      </c>
      <c r="F89">
        <v>219</v>
      </c>
    </row>
    <row r="90" spans="1:6" x14ac:dyDescent="0.2">
      <c r="A90" t="s">
        <v>1</v>
      </c>
      <c r="B90">
        <v>100</v>
      </c>
      <c r="C90">
        <v>1</v>
      </c>
      <c r="D90">
        <v>1771.54</v>
      </c>
      <c r="E90">
        <v>20.372340000000001</v>
      </c>
      <c r="F90">
        <v>221</v>
      </c>
    </row>
    <row r="91" spans="1:6" x14ac:dyDescent="0.2">
      <c r="A91" t="s">
        <v>0</v>
      </c>
      <c r="B91">
        <v>25</v>
      </c>
      <c r="C91">
        <v>1</v>
      </c>
      <c r="D91">
        <v>28.65213</v>
      </c>
      <c r="E91">
        <v>2.1438199999999998</v>
      </c>
      <c r="F91">
        <v>292</v>
      </c>
    </row>
    <row r="92" spans="1:6" x14ac:dyDescent="0.2">
      <c r="A92" t="s">
        <v>0</v>
      </c>
      <c r="B92">
        <v>25</v>
      </c>
      <c r="C92">
        <v>1</v>
      </c>
      <c r="D92">
        <v>28.669799999999999</v>
      </c>
      <c r="E92">
        <v>2.1478799999999998</v>
      </c>
      <c r="F92">
        <v>294</v>
      </c>
    </row>
    <row r="93" spans="1:6" x14ac:dyDescent="0.2">
      <c r="A93" t="s">
        <v>0</v>
      </c>
      <c r="B93">
        <v>25</v>
      </c>
      <c r="C93">
        <v>1</v>
      </c>
      <c r="D93">
        <v>28.65213</v>
      </c>
      <c r="E93">
        <v>2.14385</v>
      </c>
      <c r="F93">
        <v>293</v>
      </c>
    </row>
    <row r="94" spans="1:6" x14ac:dyDescent="0.2">
      <c r="A94" t="s">
        <v>0</v>
      </c>
      <c r="B94">
        <v>25</v>
      </c>
      <c r="C94">
        <v>1</v>
      </c>
      <c r="D94">
        <v>28.65213</v>
      </c>
      <c r="E94">
        <v>2.14459</v>
      </c>
      <c r="F94">
        <v>292</v>
      </c>
    </row>
    <row r="95" spans="1:6" x14ac:dyDescent="0.2">
      <c r="A95" t="s">
        <v>0</v>
      </c>
      <c r="B95">
        <v>25</v>
      </c>
      <c r="C95">
        <v>1</v>
      </c>
      <c r="D95">
        <v>28.65213</v>
      </c>
      <c r="E95">
        <v>2.15516</v>
      </c>
      <c r="F95">
        <v>289</v>
      </c>
    </row>
    <row r="96" spans="1:6" x14ac:dyDescent="0.2">
      <c r="A96" t="s">
        <v>0</v>
      </c>
      <c r="B96">
        <v>25</v>
      </c>
      <c r="C96">
        <v>1</v>
      </c>
      <c r="D96">
        <v>28.669799999999999</v>
      </c>
      <c r="E96">
        <v>2.1570200000000002</v>
      </c>
      <c r="F96">
        <v>290</v>
      </c>
    </row>
    <row r="97" spans="1:6" x14ac:dyDescent="0.2">
      <c r="A97" t="s">
        <v>0</v>
      </c>
      <c r="B97">
        <v>25</v>
      </c>
      <c r="C97">
        <v>1</v>
      </c>
      <c r="D97">
        <v>28.65213</v>
      </c>
      <c r="E97">
        <v>2.1456900000000001</v>
      </c>
      <c r="F97">
        <v>289</v>
      </c>
    </row>
    <row r="98" spans="1:6" x14ac:dyDescent="0.2">
      <c r="A98" t="s">
        <v>0</v>
      </c>
      <c r="B98">
        <v>25</v>
      </c>
      <c r="C98">
        <v>1</v>
      </c>
      <c r="D98">
        <v>28.65213</v>
      </c>
      <c r="E98">
        <v>2.1449199999999999</v>
      </c>
      <c r="F98">
        <v>291</v>
      </c>
    </row>
    <row r="99" spans="1:6" x14ac:dyDescent="0.2">
      <c r="A99" t="s">
        <v>0</v>
      </c>
      <c r="B99">
        <v>25</v>
      </c>
      <c r="C99">
        <v>1</v>
      </c>
      <c r="D99">
        <v>28.65213</v>
      </c>
      <c r="E99">
        <v>2.14778</v>
      </c>
      <c r="F99">
        <v>293</v>
      </c>
    </row>
    <row r="100" spans="1:6" x14ac:dyDescent="0.2">
      <c r="A100" t="s">
        <v>0</v>
      </c>
      <c r="B100">
        <v>25</v>
      </c>
      <c r="C100">
        <v>1</v>
      </c>
      <c r="D100">
        <v>28.65213</v>
      </c>
      <c r="E100">
        <v>2.1467999999999998</v>
      </c>
      <c r="F100">
        <v>293</v>
      </c>
    </row>
    <row r="101" spans="1:6" x14ac:dyDescent="0.2">
      <c r="A101" t="s">
        <v>0</v>
      </c>
      <c r="B101">
        <v>50</v>
      </c>
      <c r="C101">
        <v>1</v>
      </c>
      <c r="D101">
        <v>57.917070000000002</v>
      </c>
      <c r="E101">
        <v>10.27704</v>
      </c>
      <c r="F101">
        <v>384</v>
      </c>
    </row>
    <row r="102" spans="1:6" x14ac:dyDescent="0.2">
      <c r="A102" t="s">
        <v>0</v>
      </c>
      <c r="B102">
        <v>50</v>
      </c>
      <c r="C102">
        <v>1</v>
      </c>
      <c r="D102">
        <v>57.917070000000002</v>
      </c>
      <c r="E102">
        <v>10.25304</v>
      </c>
      <c r="F102">
        <v>384</v>
      </c>
    </row>
    <row r="103" spans="1:6" x14ac:dyDescent="0.2">
      <c r="A103" t="s">
        <v>0</v>
      </c>
      <c r="B103">
        <v>50</v>
      </c>
      <c r="C103">
        <v>1</v>
      </c>
      <c r="D103">
        <v>57.917070000000002</v>
      </c>
      <c r="E103">
        <v>10.2309</v>
      </c>
      <c r="F103">
        <v>386</v>
      </c>
    </row>
    <row r="104" spans="1:6" x14ac:dyDescent="0.2">
      <c r="A104" t="s">
        <v>0</v>
      </c>
      <c r="B104">
        <v>50</v>
      </c>
      <c r="C104">
        <v>1</v>
      </c>
      <c r="D104">
        <v>57.917070000000002</v>
      </c>
      <c r="E104">
        <v>10.249969999999999</v>
      </c>
      <c r="F104">
        <v>388</v>
      </c>
    </row>
    <row r="105" spans="1:6" x14ac:dyDescent="0.2">
      <c r="A105" t="s">
        <v>0</v>
      </c>
      <c r="B105">
        <v>50</v>
      </c>
      <c r="C105">
        <v>1</v>
      </c>
      <c r="D105">
        <v>57.917070000000002</v>
      </c>
      <c r="E105">
        <v>10.25137</v>
      </c>
      <c r="F105">
        <v>385</v>
      </c>
    </row>
    <row r="106" spans="1:6" x14ac:dyDescent="0.2">
      <c r="A106" t="s">
        <v>0</v>
      </c>
      <c r="B106">
        <v>50</v>
      </c>
      <c r="C106">
        <v>1</v>
      </c>
      <c r="D106">
        <v>57.917070000000002</v>
      </c>
      <c r="E106">
        <v>10.25243</v>
      </c>
      <c r="F106">
        <v>388</v>
      </c>
    </row>
    <row r="107" spans="1:6" x14ac:dyDescent="0.2">
      <c r="A107" t="s">
        <v>0</v>
      </c>
      <c r="B107">
        <v>50</v>
      </c>
      <c r="C107">
        <v>1</v>
      </c>
      <c r="D107">
        <v>57.917070000000002</v>
      </c>
      <c r="E107">
        <v>10.248430000000001</v>
      </c>
      <c r="F107">
        <v>389</v>
      </c>
    </row>
    <row r="108" spans="1:6" x14ac:dyDescent="0.2">
      <c r="A108" t="s">
        <v>0</v>
      </c>
      <c r="B108">
        <v>50</v>
      </c>
      <c r="C108">
        <v>1</v>
      </c>
      <c r="D108">
        <v>57.917070000000002</v>
      </c>
      <c r="E108">
        <v>10.27309</v>
      </c>
      <c r="F108">
        <v>389</v>
      </c>
    </row>
    <row r="109" spans="1:6" x14ac:dyDescent="0.2">
      <c r="A109" t="s">
        <v>0</v>
      </c>
      <c r="B109">
        <v>50</v>
      </c>
      <c r="C109">
        <v>1</v>
      </c>
      <c r="D109">
        <v>57.917070000000002</v>
      </c>
      <c r="E109">
        <v>10.262269999999999</v>
      </c>
      <c r="F109">
        <v>386</v>
      </c>
    </row>
    <row r="110" spans="1:6" x14ac:dyDescent="0.2">
      <c r="A110" t="s">
        <v>0</v>
      </c>
      <c r="B110">
        <v>50</v>
      </c>
      <c r="C110">
        <v>1</v>
      </c>
      <c r="D110">
        <v>57.917070000000002</v>
      </c>
      <c r="E110">
        <v>10.28908</v>
      </c>
      <c r="F110">
        <v>385</v>
      </c>
    </row>
    <row r="111" spans="1:6" x14ac:dyDescent="0.2">
      <c r="A111" t="s">
        <v>0</v>
      </c>
      <c r="B111">
        <v>100</v>
      </c>
      <c r="C111">
        <v>1</v>
      </c>
      <c r="D111">
        <v>104.22427999999999</v>
      </c>
      <c r="E111">
        <v>24.449560000000002</v>
      </c>
      <c r="F111">
        <v>237</v>
      </c>
    </row>
    <row r="112" spans="1:6" x14ac:dyDescent="0.2">
      <c r="A112" t="s">
        <v>0</v>
      </c>
      <c r="B112">
        <v>100</v>
      </c>
      <c r="C112">
        <v>1</v>
      </c>
      <c r="D112">
        <v>104.23609</v>
      </c>
      <c r="E112">
        <v>24.525960000000001</v>
      </c>
      <c r="F112">
        <v>237</v>
      </c>
    </row>
    <row r="113" spans="1:6" x14ac:dyDescent="0.2">
      <c r="A113" t="s">
        <v>0</v>
      </c>
      <c r="B113">
        <v>100</v>
      </c>
      <c r="C113">
        <v>1</v>
      </c>
      <c r="D113">
        <v>104.31692</v>
      </c>
      <c r="E113">
        <v>24.52702</v>
      </c>
      <c r="F113">
        <v>240</v>
      </c>
    </row>
    <row r="114" spans="1:6" x14ac:dyDescent="0.2">
      <c r="A114" t="s">
        <v>0</v>
      </c>
      <c r="B114">
        <v>100</v>
      </c>
      <c r="C114">
        <v>1</v>
      </c>
      <c r="D114">
        <v>104.26692</v>
      </c>
      <c r="E114">
        <v>24.556159999999998</v>
      </c>
      <c r="F114">
        <v>239</v>
      </c>
    </row>
    <row r="115" spans="1:6" x14ac:dyDescent="0.2">
      <c r="A115" t="s">
        <v>0</v>
      </c>
      <c r="B115">
        <v>100</v>
      </c>
      <c r="C115">
        <v>1</v>
      </c>
      <c r="D115">
        <v>104.23428</v>
      </c>
      <c r="E115">
        <v>24.4481</v>
      </c>
      <c r="F115">
        <v>240</v>
      </c>
    </row>
    <row r="116" spans="1:6" x14ac:dyDescent="0.2">
      <c r="A116" t="s">
        <v>0</v>
      </c>
      <c r="B116">
        <v>100</v>
      </c>
      <c r="C116">
        <v>1</v>
      </c>
      <c r="D116">
        <v>104.19761</v>
      </c>
      <c r="E116">
        <v>24.460360000000001</v>
      </c>
      <c r="F116">
        <v>238</v>
      </c>
    </row>
    <row r="117" spans="1:6" x14ac:dyDescent="0.2">
      <c r="A117" t="s">
        <v>0</v>
      </c>
      <c r="B117">
        <v>100</v>
      </c>
      <c r="C117">
        <v>1</v>
      </c>
      <c r="D117">
        <v>104.32025</v>
      </c>
      <c r="E117">
        <v>24.477879999999999</v>
      </c>
      <c r="F117">
        <v>237</v>
      </c>
    </row>
    <row r="118" spans="1:6" x14ac:dyDescent="0.2">
      <c r="A118" t="s">
        <v>0</v>
      </c>
      <c r="B118">
        <v>100</v>
      </c>
      <c r="C118">
        <v>1</v>
      </c>
      <c r="D118">
        <v>104.18761000000001</v>
      </c>
      <c r="E118">
        <v>24.538260000000001</v>
      </c>
      <c r="F118">
        <v>239</v>
      </c>
    </row>
    <row r="119" spans="1:6" x14ac:dyDescent="0.2">
      <c r="A119" t="s">
        <v>0</v>
      </c>
      <c r="B119">
        <v>100</v>
      </c>
      <c r="C119">
        <v>1</v>
      </c>
      <c r="D119">
        <v>104.27692</v>
      </c>
      <c r="E119">
        <v>24.451049999999999</v>
      </c>
      <c r="F119">
        <v>239</v>
      </c>
    </row>
    <row r="120" spans="1:6" x14ac:dyDescent="0.2">
      <c r="A120" t="s">
        <v>0</v>
      </c>
      <c r="B120">
        <v>100</v>
      </c>
      <c r="C120">
        <v>1</v>
      </c>
      <c r="D120">
        <v>104.28359</v>
      </c>
      <c r="E120">
        <v>24.45393</v>
      </c>
      <c r="F120">
        <v>238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0"/>
  <sheetViews>
    <sheetView zoomScale="85" zoomScaleNormal="85" workbookViewId="0">
      <selection sqref="A1:F121"/>
    </sheetView>
  </sheetViews>
  <sheetFormatPr defaultRowHeight="14.25" x14ac:dyDescent="0.2"/>
  <sheetData>
    <row r="1" spans="1:37" x14ac:dyDescent="0.2">
      <c r="A1" t="s">
        <v>108</v>
      </c>
      <c r="B1">
        <v>30</v>
      </c>
      <c r="C1">
        <v>1</v>
      </c>
      <c r="D1">
        <v>156.12666999999999</v>
      </c>
      <c r="E1">
        <v>2.7041599999999999</v>
      </c>
      <c r="F1">
        <v>268</v>
      </c>
      <c r="H1" s="1" t="s">
        <v>2</v>
      </c>
      <c r="I1" s="1" t="s">
        <v>3</v>
      </c>
      <c r="J1" s="1" t="s">
        <v>4</v>
      </c>
      <c r="K1" s="2" t="s">
        <v>5</v>
      </c>
      <c r="L1" s="2" t="s">
        <v>6</v>
      </c>
      <c r="M1" s="2" t="s">
        <v>7</v>
      </c>
      <c r="N1" s="2" t="s">
        <v>109</v>
      </c>
      <c r="O1" s="2" t="s">
        <v>34</v>
      </c>
      <c r="P1" s="2" t="s">
        <v>35</v>
      </c>
      <c r="Q1" s="2" t="s">
        <v>110</v>
      </c>
      <c r="R1" s="2" t="s">
        <v>111</v>
      </c>
      <c r="S1" s="2" t="s">
        <v>112</v>
      </c>
      <c r="T1" s="2" t="s">
        <v>113</v>
      </c>
      <c r="U1" s="2" t="s">
        <v>114</v>
      </c>
      <c r="W1" s="2" t="s">
        <v>37</v>
      </c>
      <c r="AJ1" t="s">
        <v>38</v>
      </c>
    </row>
    <row r="2" spans="1:37" x14ac:dyDescent="0.2">
      <c r="A2" t="s">
        <v>108</v>
      </c>
      <c r="B2">
        <v>30</v>
      </c>
      <c r="C2">
        <v>1</v>
      </c>
      <c r="D2">
        <v>156.12666999999999</v>
      </c>
      <c r="E2">
        <v>2.7010000000000001</v>
      </c>
      <c r="F2">
        <v>273</v>
      </c>
      <c r="H2" t="s">
        <v>108</v>
      </c>
      <c r="I2">
        <v>30</v>
      </c>
      <c r="J2">
        <v>1</v>
      </c>
      <c r="L2">
        <f ca="1">INDIRECT("D"&amp;1+(ROW(D1)-1)*10+COLUMN(A1)-1)</f>
        <v>156.12666999999999</v>
      </c>
      <c r="M2">
        <f t="shared" ref="M2:U12" ca="1" si="0">INDIRECT("D"&amp;1+(ROW(E1)-1)*10+COLUMN(B1)-1)</f>
        <v>156.12666999999999</v>
      </c>
      <c r="N2">
        <f t="shared" ca="1" si="0"/>
        <v>156.12666999999999</v>
      </c>
      <c r="O2">
        <f t="shared" ca="1" si="0"/>
        <v>156.12666999999999</v>
      </c>
      <c r="P2">
        <f t="shared" ca="1" si="0"/>
        <v>156.12666999999999</v>
      </c>
      <c r="Q2">
        <f t="shared" ca="1" si="0"/>
        <v>156.12666999999999</v>
      </c>
      <c r="R2">
        <f t="shared" ca="1" si="0"/>
        <v>156.12666999999999</v>
      </c>
      <c r="S2">
        <f t="shared" ca="1" si="0"/>
        <v>156.12666999999999</v>
      </c>
      <c r="T2">
        <f t="shared" ca="1" si="0"/>
        <v>156.12666999999999</v>
      </c>
      <c r="U2">
        <f t="shared" ca="1" si="0"/>
        <v>156.12666999999999</v>
      </c>
      <c r="W2">
        <f ca="1">总!E2</f>
        <v>156.12666999999999</v>
      </c>
      <c r="Y2">
        <f ca="1">(L2-$W2)/$W2</f>
        <v>0</v>
      </c>
      <c r="Z2">
        <f t="shared" ref="Z2:AH13" ca="1" si="1">(M2-$W2)/$W2</f>
        <v>0</v>
      </c>
      <c r="AA2">
        <f t="shared" ca="1" si="1"/>
        <v>0</v>
      </c>
      <c r="AB2">
        <f t="shared" ca="1" si="1"/>
        <v>0</v>
      </c>
      <c r="AC2">
        <f t="shared" ca="1" si="1"/>
        <v>0</v>
      </c>
      <c r="AD2">
        <f t="shared" ca="1" si="1"/>
        <v>0</v>
      </c>
      <c r="AE2">
        <f t="shared" ca="1" si="1"/>
        <v>0</v>
      </c>
      <c r="AF2">
        <f t="shared" ca="1" si="1"/>
        <v>0</v>
      </c>
      <c r="AG2">
        <f t="shared" ca="1" si="1"/>
        <v>0</v>
      </c>
      <c r="AH2">
        <f t="shared" ca="1" si="1"/>
        <v>0</v>
      </c>
      <c r="AJ2">
        <f ca="1">SUM(Y2:AH2)</f>
        <v>0</v>
      </c>
      <c r="AK2" s="9"/>
    </row>
    <row r="3" spans="1:37" x14ac:dyDescent="0.2">
      <c r="A3" t="s">
        <v>108</v>
      </c>
      <c r="B3">
        <v>30</v>
      </c>
      <c r="C3">
        <v>1</v>
      </c>
      <c r="D3">
        <v>156.12666999999999</v>
      </c>
      <c r="E3">
        <v>2.6917200000000001</v>
      </c>
      <c r="F3">
        <v>269</v>
      </c>
      <c r="H3" t="s">
        <v>108</v>
      </c>
      <c r="I3">
        <v>50</v>
      </c>
      <c r="J3">
        <v>1</v>
      </c>
      <c r="L3">
        <f t="shared" ref="L3:U13" ca="1" si="2">INDIRECT("D"&amp;1+(ROW(D2)-1)*10+COLUMN(A2)-1)</f>
        <v>179.93769</v>
      </c>
      <c r="M3">
        <f t="shared" ca="1" si="0"/>
        <v>181.40834000000001</v>
      </c>
      <c r="N3">
        <f t="shared" ca="1" si="0"/>
        <v>179.94333</v>
      </c>
      <c r="O3">
        <f t="shared" ca="1" si="0"/>
        <v>179.93769</v>
      </c>
      <c r="P3">
        <f t="shared" ca="1" si="0"/>
        <v>182.34583000000001</v>
      </c>
      <c r="Q3">
        <f t="shared" ca="1" si="0"/>
        <v>180.52</v>
      </c>
      <c r="R3">
        <f t="shared" ca="1" si="0"/>
        <v>182.34583000000001</v>
      </c>
      <c r="S3">
        <f t="shared" ca="1" si="0"/>
        <v>181.40834000000001</v>
      </c>
      <c r="T3">
        <f t="shared" ca="1" si="0"/>
        <v>182.34583000000001</v>
      </c>
      <c r="U3">
        <f t="shared" ca="1" si="0"/>
        <v>181.40834000000001</v>
      </c>
      <c r="W3">
        <f ca="1">总!E3</f>
        <v>179.67332999999999</v>
      </c>
      <c r="Y3">
        <f t="shared" ref="Y3:Y13" ca="1" si="3">(L3-$W3)/$W3</f>
        <v>1.4713368979136225E-3</v>
      </c>
      <c r="Z3">
        <f t="shared" ca="1" si="1"/>
        <v>9.6564693268612369E-3</v>
      </c>
      <c r="AA3">
        <f t="shared" ca="1" si="1"/>
        <v>1.5027271994124572E-3</v>
      </c>
      <c r="AB3">
        <f t="shared" ca="1" si="1"/>
        <v>1.4713368979136225E-3</v>
      </c>
      <c r="AC3">
        <f t="shared" ca="1" si="1"/>
        <v>1.4874216446035779E-2</v>
      </c>
      <c r="AD3">
        <f t="shared" ca="1" si="1"/>
        <v>4.7122742145426777E-3</v>
      </c>
      <c r="AE3">
        <f t="shared" ca="1" si="1"/>
        <v>1.4874216446035779E-2</v>
      </c>
      <c r="AF3">
        <f t="shared" ca="1" si="1"/>
        <v>9.6564693268612369E-3</v>
      </c>
      <c r="AG3">
        <f t="shared" ca="1" si="1"/>
        <v>1.4874216446035779E-2</v>
      </c>
      <c r="AH3">
        <f t="shared" ca="1" si="1"/>
        <v>9.6564693268612369E-3</v>
      </c>
      <c r="AJ3">
        <f t="shared" ref="AJ3:AJ13" ca="1" si="4">SUM(Y3:AH3)</f>
        <v>8.2749732528473424E-2</v>
      </c>
      <c r="AK3" s="9"/>
    </row>
    <row r="4" spans="1:37" x14ac:dyDescent="0.2">
      <c r="A4" t="s">
        <v>108</v>
      </c>
      <c r="B4">
        <v>30</v>
      </c>
      <c r="C4">
        <v>1</v>
      </c>
      <c r="D4">
        <v>156.12666999999999</v>
      </c>
      <c r="E4">
        <v>2.6785600000000001</v>
      </c>
      <c r="F4">
        <v>269</v>
      </c>
      <c r="H4" t="s">
        <v>108</v>
      </c>
      <c r="I4">
        <v>100</v>
      </c>
      <c r="J4">
        <v>1</v>
      </c>
      <c r="L4">
        <f t="shared" ca="1" si="2"/>
        <v>243.41</v>
      </c>
      <c r="M4">
        <f t="shared" ca="1" si="2"/>
        <v>243.73333</v>
      </c>
      <c r="N4">
        <f t="shared" ca="1" si="2"/>
        <v>244.53380000000001</v>
      </c>
      <c r="O4">
        <f t="shared" ca="1" si="2"/>
        <v>244.37333000000001</v>
      </c>
      <c r="P4">
        <f t="shared" ca="1" si="2"/>
        <v>242.64591999999999</v>
      </c>
      <c r="Q4">
        <f t="shared" ca="1" si="2"/>
        <v>242.44654</v>
      </c>
      <c r="R4">
        <f t="shared" ca="1" si="2"/>
        <v>244.31</v>
      </c>
      <c r="S4">
        <f t="shared" ca="1" si="2"/>
        <v>244.53380000000001</v>
      </c>
      <c r="T4">
        <f t="shared" ca="1" si="2"/>
        <v>245.86060000000001</v>
      </c>
      <c r="U4">
        <f t="shared" ca="1" si="2"/>
        <v>242.85587000000001</v>
      </c>
      <c r="W4">
        <f ca="1">总!E4</f>
        <v>239.59333000000001</v>
      </c>
      <c r="Y4">
        <f t="shared" ca="1" si="3"/>
        <v>1.5929784021950812E-2</v>
      </c>
      <c r="Z4">
        <f t="shared" ca="1" si="1"/>
        <v>1.7279279018326536E-2</v>
      </c>
      <c r="AA4">
        <f t="shared" ca="1" si="1"/>
        <v>2.0620231790258955E-2</v>
      </c>
      <c r="AB4">
        <f t="shared" ca="1" si="1"/>
        <v>1.9950471910048586E-2</v>
      </c>
      <c r="AC4">
        <f t="shared" ca="1" si="1"/>
        <v>1.2740713608346195E-2</v>
      </c>
      <c r="AD4">
        <f t="shared" ca="1" si="1"/>
        <v>1.1908553547796968E-2</v>
      </c>
      <c r="AE4">
        <f t="shared" ca="1" si="1"/>
        <v>1.9686149025934876E-2</v>
      </c>
      <c r="AF4">
        <f t="shared" ca="1" si="1"/>
        <v>2.0620231790258955E-2</v>
      </c>
      <c r="AG4">
        <f t="shared" ca="1" si="1"/>
        <v>2.615794855391006E-2</v>
      </c>
      <c r="AH4">
        <f t="shared" ca="1" si="1"/>
        <v>1.3616990088997891E-2</v>
      </c>
      <c r="AJ4">
        <f t="shared" ca="1" si="4"/>
        <v>0.17851035335582985</v>
      </c>
      <c r="AK4" s="9"/>
    </row>
    <row r="5" spans="1:37" x14ac:dyDescent="0.2">
      <c r="A5" t="s">
        <v>108</v>
      </c>
      <c r="B5">
        <v>30</v>
      </c>
      <c r="C5">
        <v>1</v>
      </c>
      <c r="D5">
        <v>156.12666999999999</v>
      </c>
      <c r="E5">
        <v>2.6782599999999999</v>
      </c>
      <c r="F5">
        <v>272</v>
      </c>
      <c r="H5" t="s">
        <v>36</v>
      </c>
      <c r="I5">
        <v>24</v>
      </c>
      <c r="J5">
        <v>1</v>
      </c>
      <c r="L5">
        <f t="shared" ca="1" si="2"/>
        <v>2320.9075499999999</v>
      </c>
      <c r="M5">
        <f t="shared" ca="1" si="0"/>
        <v>2320.9075499999999</v>
      </c>
      <c r="N5">
        <f t="shared" ca="1" si="0"/>
        <v>2320.9075499999999</v>
      </c>
      <c r="O5">
        <f t="shared" ca="1" si="0"/>
        <v>2320.9075499999999</v>
      </c>
      <c r="P5">
        <f t="shared" ca="1" si="0"/>
        <v>2320.9075499999999</v>
      </c>
      <c r="Q5">
        <f t="shared" ca="1" si="0"/>
        <v>2320.9075499999999</v>
      </c>
      <c r="R5">
        <f t="shared" ca="1" si="0"/>
        <v>2320.9075499999999</v>
      </c>
      <c r="S5">
        <f t="shared" ca="1" si="0"/>
        <v>2320.9075499999999</v>
      </c>
      <c r="T5">
        <f t="shared" ca="1" si="0"/>
        <v>2320.9075499999999</v>
      </c>
      <c r="U5">
        <f t="shared" ca="1" si="0"/>
        <v>2320.9075499999999</v>
      </c>
      <c r="W5">
        <f ca="1">总!E5</f>
        <v>2320.9075499999999</v>
      </c>
      <c r="Y5">
        <f t="shared" ca="1" si="3"/>
        <v>0</v>
      </c>
      <c r="Z5">
        <f t="shared" ca="1" si="1"/>
        <v>0</v>
      </c>
      <c r="AA5">
        <f t="shared" ca="1" si="1"/>
        <v>0</v>
      </c>
      <c r="AB5">
        <f t="shared" ca="1" si="1"/>
        <v>0</v>
      </c>
      <c r="AC5">
        <f t="shared" ca="1" si="1"/>
        <v>0</v>
      </c>
      <c r="AD5">
        <f t="shared" ca="1" si="1"/>
        <v>0</v>
      </c>
      <c r="AE5">
        <f t="shared" ca="1" si="1"/>
        <v>0</v>
      </c>
      <c r="AF5">
        <f t="shared" ca="1" si="1"/>
        <v>0</v>
      </c>
      <c r="AG5">
        <f t="shared" ca="1" si="1"/>
        <v>0</v>
      </c>
      <c r="AH5">
        <f t="shared" ca="1" si="1"/>
        <v>0</v>
      </c>
      <c r="AJ5">
        <f t="shared" ca="1" si="4"/>
        <v>0</v>
      </c>
      <c r="AK5" s="9"/>
    </row>
    <row r="6" spans="1:37" x14ac:dyDescent="0.2">
      <c r="A6" t="s">
        <v>108</v>
      </c>
      <c r="B6">
        <v>30</v>
      </c>
      <c r="C6">
        <v>1</v>
      </c>
      <c r="D6">
        <v>156.12666999999999</v>
      </c>
      <c r="E6">
        <v>2.7036099999999998</v>
      </c>
      <c r="F6">
        <v>273</v>
      </c>
      <c r="H6" t="s">
        <v>36</v>
      </c>
      <c r="I6">
        <v>47</v>
      </c>
      <c r="J6">
        <v>1</v>
      </c>
      <c r="L6">
        <f t="shared" ca="1" si="2"/>
        <v>4321.0236500000001</v>
      </c>
      <c r="M6">
        <f t="shared" ca="1" si="0"/>
        <v>4321.0236500000001</v>
      </c>
      <c r="N6">
        <f t="shared" ca="1" si="0"/>
        <v>4321.0236500000001</v>
      </c>
      <c r="O6">
        <f t="shared" ca="1" si="0"/>
        <v>4321.0236500000001</v>
      </c>
      <c r="P6">
        <f t="shared" ca="1" si="0"/>
        <v>4321.0236500000001</v>
      </c>
      <c r="Q6">
        <f t="shared" ca="1" si="0"/>
        <v>4321.0236500000001</v>
      </c>
      <c r="R6">
        <f t="shared" ca="1" si="0"/>
        <v>4321.0236500000001</v>
      </c>
      <c r="S6">
        <f t="shared" ca="1" si="0"/>
        <v>4324.3000099999999</v>
      </c>
      <c r="T6">
        <f t="shared" ca="1" si="0"/>
        <v>4321.0236500000001</v>
      </c>
      <c r="U6">
        <f t="shared" ca="1" si="0"/>
        <v>4321.0236500000001</v>
      </c>
      <c r="W6">
        <f ca="1">总!E6</f>
        <v>4313.60977</v>
      </c>
      <c r="Y6">
        <f t="shared" ca="1" si="3"/>
        <v>1.71871828823312E-3</v>
      </c>
      <c r="Z6">
        <f t="shared" ca="1" si="1"/>
        <v>1.71871828823312E-3</v>
      </c>
      <c r="AA6">
        <f t="shared" ca="1" si="1"/>
        <v>1.71871828823312E-3</v>
      </c>
      <c r="AB6">
        <f t="shared" ca="1" si="1"/>
        <v>1.71871828823312E-3</v>
      </c>
      <c r="AC6">
        <f t="shared" ca="1" si="1"/>
        <v>1.71871828823312E-3</v>
      </c>
      <c r="AD6">
        <f t="shared" ca="1" si="1"/>
        <v>1.71871828823312E-3</v>
      </c>
      <c r="AE6">
        <f t="shared" ca="1" si="1"/>
        <v>1.71871828823312E-3</v>
      </c>
      <c r="AF6">
        <f t="shared" ca="1" si="1"/>
        <v>2.4782584818746605E-3</v>
      </c>
      <c r="AG6">
        <f t="shared" ca="1" si="1"/>
        <v>1.71871828823312E-3</v>
      </c>
      <c r="AH6">
        <f t="shared" ca="1" si="1"/>
        <v>1.71871828823312E-3</v>
      </c>
      <c r="AJ6">
        <f t="shared" ca="1" si="4"/>
        <v>1.794672307597274E-2</v>
      </c>
      <c r="AK6" s="9"/>
    </row>
    <row r="7" spans="1:37" x14ac:dyDescent="0.2">
      <c r="A7" t="s">
        <v>108</v>
      </c>
      <c r="B7">
        <v>30</v>
      </c>
      <c r="C7">
        <v>1</v>
      </c>
      <c r="D7">
        <v>156.12666999999999</v>
      </c>
      <c r="E7">
        <v>2.6952199999999999</v>
      </c>
      <c r="F7">
        <v>271</v>
      </c>
      <c r="H7" t="s">
        <v>36</v>
      </c>
      <c r="I7">
        <v>100</v>
      </c>
      <c r="J7">
        <v>1</v>
      </c>
      <c r="L7">
        <f t="shared" ca="1" si="2"/>
        <v>35669.694770000002</v>
      </c>
      <c r="M7">
        <f t="shared" ca="1" si="2"/>
        <v>35527.603329999998</v>
      </c>
      <c r="N7">
        <f t="shared" ca="1" si="2"/>
        <v>35378.03284</v>
      </c>
      <c r="O7">
        <f t="shared" ca="1" si="2"/>
        <v>35669.694770000002</v>
      </c>
      <c r="P7">
        <f t="shared" ca="1" si="2"/>
        <v>35669.694770000002</v>
      </c>
      <c r="Q7">
        <f t="shared" ca="1" si="2"/>
        <v>35669.694770000002</v>
      </c>
      <c r="R7">
        <f t="shared" ca="1" si="2"/>
        <v>35669.694770000002</v>
      </c>
      <c r="S7">
        <f t="shared" ca="1" si="2"/>
        <v>35669.694770000002</v>
      </c>
      <c r="T7">
        <f t="shared" ca="1" si="2"/>
        <v>35542.815620000001</v>
      </c>
      <c r="U7">
        <f t="shared" ca="1" si="2"/>
        <v>35669.694770000002</v>
      </c>
      <c r="W7">
        <f ca="1">总!E7</f>
        <v>35334.484790000002</v>
      </c>
      <c r="Y7">
        <f t="shared" ca="1" si="3"/>
        <v>9.4867657471792901E-3</v>
      </c>
      <c r="Z7">
        <f t="shared" ca="1" si="1"/>
        <v>5.4654409466485341E-3</v>
      </c>
      <c r="AA7">
        <f t="shared" ca="1" si="1"/>
        <v>1.2324518175038488E-3</v>
      </c>
      <c r="AB7">
        <f t="shared" ca="1" si="1"/>
        <v>9.4867657471792901E-3</v>
      </c>
      <c r="AC7">
        <f t="shared" ca="1" si="1"/>
        <v>9.4867657471792901E-3</v>
      </c>
      <c r="AD7">
        <f t="shared" ca="1" si="1"/>
        <v>9.4867657471792901E-3</v>
      </c>
      <c r="AE7">
        <f t="shared" ca="1" si="1"/>
        <v>9.4867657471792901E-3</v>
      </c>
      <c r="AF7">
        <f t="shared" ca="1" si="1"/>
        <v>9.4867657471792901E-3</v>
      </c>
      <c r="AG7">
        <f t="shared" ca="1" si="1"/>
        <v>5.8959634260454417E-3</v>
      </c>
      <c r="AH7">
        <f t="shared" ca="1" si="1"/>
        <v>9.4867657471792901E-3</v>
      </c>
      <c r="AJ7">
        <f t="shared" ca="1" si="4"/>
        <v>7.9001216420452852E-2</v>
      </c>
      <c r="AK7" s="9"/>
    </row>
    <row r="8" spans="1:37" x14ac:dyDescent="0.2">
      <c r="A8" t="s">
        <v>108</v>
      </c>
      <c r="B8">
        <v>30</v>
      </c>
      <c r="C8">
        <v>1</v>
      </c>
      <c r="D8">
        <v>156.12666999999999</v>
      </c>
      <c r="E8">
        <v>2.6893099999999999</v>
      </c>
      <c r="F8">
        <v>269</v>
      </c>
      <c r="H8" t="s">
        <v>1</v>
      </c>
      <c r="I8">
        <v>30</v>
      </c>
      <c r="J8">
        <v>1</v>
      </c>
      <c r="L8">
        <f t="shared" ca="1" si="2"/>
        <v>660.62148999999999</v>
      </c>
      <c r="M8">
        <f t="shared" ca="1" si="0"/>
        <v>660.62148999999999</v>
      </c>
      <c r="N8">
        <f t="shared" ca="1" si="0"/>
        <v>660.62148999999999</v>
      </c>
      <c r="O8">
        <f t="shared" ca="1" si="0"/>
        <v>660.62148999999999</v>
      </c>
      <c r="P8">
        <f t="shared" ref="P8:U10" ca="1" si="5">INDIRECT("D"&amp;1+(ROW(H7)-1)*10+COLUMN(E7)-1)</f>
        <v>660.62148999999999</v>
      </c>
      <c r="Q8">
        <f t="shared" ca="1" si="5"/>
        <v>660.62148999999999</v>
      </c>
      <c r="R8">
        <f t="shared" ca="1" si="5"/>
        <v>660.62148999999999</v>
      </c>
      <c r="S8">
        <f t="shared" ca="1" si="5"/>
        <v>660.62148999999999</v>
      </c>
      <c r="T8">
        <f t="shared" ca="1" si="5"/>
        <v>660.62148999999999</v>
      </c>
      <c r="U8">
        <f t="shared" ca="1" si="5"/>
        <v>660.62148999999999</v>
      </c>
      <c r="W8">
        <f ca="1">总!E8</f>
        <v>659.84542999999996</v>
      </c>
      <c r="Y8">
        <f t="shared" ca="1" si="3"/>
        <v>1.1761239295088087E-3</v>
      </c>
      <c r="Z8">
        <f t="shared" ca="1" si="1"/>
        <v>1.1761239295088087E-3</v>
      </c>
      <c r="AA8">
        <f t="shared" ca="1" si="1"/>
        <v>1.1761239295088087E-3</v>
      </c>
      <c r="AB8">
        <f t="shared" ca="1" si="1"/>
        <v>1.1761239295088087E-3</v>
      </c>
      <c r="AC8">
        <f t="shared" ca="1" si="1"/>
        <v>1.1761239295088087E-3</v>
      </c>
      <c r="AD8">
        <f t="shared" ca="1" si="1"/>
        <v>1.1761239295088087E-3</v>
      </c>
      <c r="AE8">
        <f t="shared" ca="1" si="1"/>
        <v>1.1761239295088087E-3</v>
      </c>
      <c r="AF8">
        <f t="shared" ca="1" si="1"/>
        <v>1.1761239295088087E-3</v>
      </c>
      <c r="AG8">
        <f t="shared" ca="1" si="1"/>
        <v>1.1761239295088087E-3</v>
      </c>
      <c r="AH8">
        <f t="shared" ca="1" si="1"/>
        <v>1.1761239295088087E-3</v>
      </c>
      <c r="AJ8">
        <f t="shared" ca="1" si="4"/>
        <v>1.1761239295088086E-2</v>
      </c>
      <c r="AK8" s="9"/>
    </row>
    <row r="9" spans="1:37" x14ac:dyDescent="0.2">
      <c r="A9" t="s">
        <v>108</v>
      </c>
      <c r="B9">
        <v>30</v>
      </c>
      <c r="C9">
        <v>1</v>
      </c>
      <c r="D9">
        <v>156.12666999999999</v>
      </c>
      <c r="E9">
        <v>2.6828400000000001</v>
      </c>
      <c r="F9">
        <v>267</v>
      </c>
      <c r="H9" t="s">
        <v>1</v>
      </c>
      <c r="I9">
        <v>50</v>
      </c>
      <c r="J9">
        <v>1</v>
      </c>
      <c r="L9">
        <f t="shared" ca="1" si="2"/>
        <v>1027.0157400000001</v>
      </c>
      <c r="M9">
        <f t="shared" ca="1" si="0"/>
        <v>1027.0157400000001</v>
      </c>
      <c r="N9">
        <f t="shared" ca="1" si="0"/>
        <v>1027.0157400000001</v>
      </c>
      <c r="O9">
        <f t="shared" ca="1" si="0"/>
        <v>1027.0157400000001</v>
      </c>
      <c r="P9">
        <f t="shared" ca="1" si="5"/>
        <v>1027.0157400000001</v>
      </c>
      <c r="Q9">
        <f t="shared" ca="1" si="5"/>
        <v>1027.0157400000001</v>
      </c>
      <c r="R9">
        <f t="shared" ca="1" si="5"/>
        <v>1027.0157400000001</v>
      </c>
      <c r="S9">
        <f t="shared" ca="1" si="5"/>
        <v>1019.53346</v>
      </c>
      <c r="T9">
        <f t="shared" ca="1" si="5"/>
        <v>1027.0157400000001</v>
      </c>
      <c r="U9">
        <f t="shared" ca="1" si="5"/>
        <v>1027.0157400000001</v>
      </c>
      <c r="W9">
        <f ca="1">总!E9</f>
        <v>1003.58074</v>
      </c>
      <c r="Y9">
        <f t="shared" ca="1" si="3"/>
        <v>2.3351384762525493E-2</v>
      </c>
      <c r="Z9">
        <f t="shared" ca="1" si="1"/>
        <v>2.3351384762525493E-2</v>
      </c>
      <c r="AA9">
        <f t="shared" ca="1" si="1"/>
        <v>2.3351384762525493E-2</v>
      </c>
      <c r="AB9">
        <f t="shared" ca="1" si="1"/>
        <v>2.3351384762525493E-2</v>
      </c>
      <c r="AC9">
        <f t="shared" ca="1" si="1"/>
        <v>2.3351384762525493E-2</v>
      </c>
      <c r="AD9">
        <f t="shared" ca="1" si="1"/>
        <v>2.3351384762525493E-2</v>
      </c>
      <c r="AE9">
        <f t="shared" ca="1" si="1"/>
        <v>2.3351384762525493E-2</v>
      </c>
      <c r="AF9">
        <f t="shared" ca="1" si="1"/>
        <v>1.5895801268565594E-2</v>
      </c>
      <c r="AG9">
        <f t="shared" ca="1" si="1"/>
        <v>2.3351384762525493E-2</v>
      </c>
      <c r="AH9">
        <f t="shared" ca="1" si="1"/>
        <v>2.3351384762525493E-2</v>
      </c>
      <c r="AJ9">
        <f t="shared" ca="1" si="4"/>
        <v>0.22605826413129504</v>
      </c>
      <c r="AK9" s="9"/>
    </row>
    <row r="10" spans="1:37" x14ac:dyDescent="0.2">
      <c r="A10" t="s">
        <v>108</v>
      </c>
      <c r="B10">
        <v>30</v>
      </c>
      <c r="C10">
        <v>1</v>
      </c>
      <c r="D10">
        <v>156.12666999999999</v>
      </c>
      <c r="E10">
        <v>2.6802299999999999</v>
      </c>
      <c r="F10">
        <v>272</v>
      </c>
      <c r="H10" t="s">
        <v>1</v>
      </c>
      <c r="I10">
        <v>100</v>
      </c>
      <c r="J10">
        <v>1</v>
      </c>
      <c r="L10">
        <f t="shared" ca="1" si="2"/>
        <v>1768.53</v>
      </c>
      <c r="M10">
        <f t="shared" ca="1" si="2"/>
        <v>1774.48</v>
      </c>
      <c r="N10">
        <f t="shared" ca="1" si="2"/>
        <v>1757.6466700000001</v>
      </c>
      <c r="O10">
        <f t="shared" ca="1" si="2"/>
        <v>1765.7319500000001</v>
      </c>
      <c r="P10">
        <f t="shared" ca="1" si="5"/>
        <v>1774.48</v>
      </c>
      <c r="Q10">
        <f t="shared" ca="1" si="5"/>
        <v>1759.3119099999999</v>
      </c>
      <c r="R10">
        <f t="shared" ca="1" si="5"/>
        <v>1774.48</v>
      </c>
      <c r="S10">
        <f t="shared" ca="1" si="5"/>
        <v>1766.71036</v>
      </c>
      <c r="T10">
        <f t="shared" ca="1" si="5"/>
        <v>1774.48</v>
      </c>
      <c r="U10">
        <f t="shared" ca="1" si="5"/>
        <v>1769.32152</v>
      </c>
      <c r="W10">
        <f ca="1">总!E10</f>
        <v>1755.1166700000001</v>
      </c>
      <c r="Y10">
        <f t="shared" ca="1" si="3"/>
        <v>7.6424150196236582E-3</v>
      </c>
      <c r="Z10">
        <f t="shared" ca="1" si="1"/>
        <v>1.1032503041521396E-2</v>
      </c>
      <c r="AA10">
        <f t="shared" ca="1" si="1"/>
        <v>1.441499612672457E-3</v>
      </c>
      <c r="AB10">
        <f t="shared" ca="1" si="1"/>
        <v>6.0481905171580327E-3</v>
      </c>
      <c r="AC10">
        <f t="shared" ca="1" si="1"/>
        <v>1.1032503041521396E-2</v>
      </c>
      <c r="AD10">
        <f t="shared" ca="1" si="1"/>
        <v>2.390291239157215E-3</v>
      </c>
      <c r="AE10">
        <f t="shared" ca="1" si="1"/>
        <v>1.1032503041521396E-2</v>
      </c>
      <c r="AF10">
        <f t="shared" ca="1" si="1"/>
        <v>6.6056520333773157E-3</v>
      </c>
      <c r="AG10">
        <f t="shared" ca="1" si="1"/>
        <v>1.1032503041521396E-2</v>
      </c>
      <c r="AH10">
        <f t="shared" ca="1" si="1"/>
        <v>8.0933935861938165E-3</v>
      </c>
      <c r="AJ10">
        <f t="shared" ca="1" si="4"/>
        <v>7.6351454174268085E-2</v>
      </c>
      <c r="AK10" s="9"/>
    </row>
    <row r="11" spans="1:37" x14ac:dyDescent="0.2">
      <c r="A11" t="s">
        <v>108</v>
      </c>
      <c r="B11">
        <v>50</v>
      </c>
      <c r="C11">
        <v>1</v>
      </c>
      <c r="D11">
        <v>179.93769</v>
      </c>
      <c r="E11">
        <v>7.3577500000000002</v>
      </c>
      <c r="F11">
        <v>250</v>
      </c>
      <c r="H11" t="s">
        <v>0</v>
      </c>
      <c r="I11">
        <v>25</v>
      </c>
      <c r="J11">
        <v>1</v>
      </c>
      <c r="L11">
        <f t="shared" ca="1" si="2"/>
        <v>28.65213</v>
      </c>
      <c r="M11">
        <f t="shared" ca="1" si="0"/>
        <v>28.65213</v>
      </c>
      <c r="N11">
        <f t="shared" ca="1" si="0"/>
        <v>28.65213</v>
      </c>
      <c r="O11">
        <f t="shared" ca="1" si="0"/>
        <v>28.65213</v>
      </c>
      <c r="P11">
        <f t="shared" ca="1" si="0"/>
        <v>28.65213</v>
      </c>
      <c r="Q11">
        <f t="shared" ca="1" si="0"/>
        <v>28.65213</v>
      </c>
      <c r="R11">
        <f t="shared" ca="1" si="0"/>
        <v>28.65213</v>
      </c>
      <c r="S11">
        <f t="shared" ca="1" si="0"/>
        <v>28.65213</v>
      </c>
      <c r="T11">
        <f t="shared" ca="1" si="0"/>
        <v>28.65213</v>
      </c>
      <c r="U11">
        <f t="shared" ca="1" si="0"/>
        <v>28.65213</v>
      </c>
      <c r="W11">
        <f ca="1">总!E11</f>
        <v>28.65213</v>
      </c>
      <c r="Y11">
        <f t="shared" ca="1" si="3"/>
        <v>0</v>
      </c>
      <c r="Z11">
        <f t="shared" ca="1" si="1"/>
        <v>0</v>
      </c>
      <c r="AA11">
        <f t="shared" ca="1" si="1"/>
        <v>0</v>
      </c>
      <c r="AB11">
        <f t="shared" ca="1" si="1"/>
        <v>0</v>
      </c>
      <c r="AC11">
        <f t="shared" ca="1" si="1"/>
        <v>0</v>
      </c>
      <c r="AD11">
        <f t="shared" ca="1" si="1"/>
        <v>0</v>
      </c>
      <c r="AE11">
        <f t="shared" ca="1" si="1"/>
        <v>0</v>
      </c>
      <c r="AF11">
        <f t="shared" ca="1" si="1"/>
        <v>0</v>
      </c>
      <c r="AG11">
        <f t="shared" ca="1" si="1"/>
        <v>0</v>
      </c>
      <c r="AH11">
        <f t="shared" ca="1" si="1"/>
        <v>0</v>
      </c>
      <c r="AJ11">
        <f t="shared" ca="1" si="4"/>
        <v>0</v>
      </c>
      <c r="AK11" s="9"/>
    </row>
    <row r="12" spans="1:37" x14ac:dyDescent="0.2">
      <c r="A12" t="s">
        <v>108</v>
      </c>
      <c r="B12">
        <v>50</v>
      </c>
      <c r="C12">
        <v>1</v>
      </c>
      <c r="D12">
        <v>181.40834000000001</v>
      </c>
      <c r="E12">
        <v>7.4010100000000003</v>
      </c>
      <c r="F12">
        <v>251</v>
      </c>
      <c r="H12" t="s">
        <v>0</v>
      </c>
      <c r="I12">
        <v>50</v>
      </c>
      <c r="J12">
        <v>1</v>
      </c>
      <c r="L12">
        <f t="shared" ca="1" si="2"/>
        <v>57.917070000000002</v>
      </c>
      <c r="M12">
        <f t="shared" ca="1" si="0"/>
        <v>57.917070000000002</v>
      </c>
      <c r="N12">
        <f t="shared" ca="1" si="0"/>
        <v>57.917070000000002</v>
      </c>
      <c r="O12">
        <f t="shared" ca="1" si="0"/>
        <v>57.917070000000002</v>
      </c>
      <c r="P12">
        <f t="shared" ca="1" si="0"/>
        <v>57.917070000000002</v>
      </c>
      <c r="Q12">
        <f t="shared" ca="1" si="0"/>
        <v>57.917070000000002</v>
      </c>
      <c r="R12">
        <f t="shared" ca="1" si="0"/>
        <v>57.917070000000002</v>
      </c>
      <c r="S12">
        <f t="shared" ca="1" si="0"/>
        <v>57.917070000000002</v>
      </c>
      <c r="T12">
        <f t="shared" ca="1" si="0"/>
        <v>57.917070000000002</v>
      </c>
      <c r="U12">
        <f t="shared" ca="1" si="0"/>
        <v>57.917070000000002</v>
      </c>
      <c r="W12">
        <f ca="1">总!E12</f>
        <v>57.917070000000002</v>
      </c>
      <c r="Y12">
        <f t="shared" ca="1" si="3"/>
        <v>0</v>
      </c>
      <c r="Z12">
        <f t="shared" ca="1" si="1"/>
        <v>0</v>
      </c>
      <c r="AA12">
        <f t="shared" ca="1" si="1"/>
        <v>0</v>
      </c>
      <c r="AB12">
        <f t="shared" ca="1" si="1"/>
        <v>0</v>
      </c>
      <c r="AC12">
        <f t="shared" ca="1" si="1"/>
        <v>0</v>
      </c>
      <c r="AD12">
        <f t="shared" ca="1" si="1"/>
        <v>0</v>
      </c>
      <c r="AE12">
        <f t="shared" ca="1" si="1"/>
        <v>0</v>
      </c>
      <c r="AF12">
        <f t="shared" ca="1" si="1"/>
        <v>0</v>
      </c>
      <c r="AG12">
        <f t="shared" ca="1" si="1"/>
        <v>0</v>
      </c>
      <c r="AH12">
        <f t="shared" ca="1" si="1"/>
        <v>0</v>
      </c>
      <c r="AJ12">
        <f t="shared" ca="1" si="4"/>
        <v>0</v>
      </c>
      <c r="AK12" s="9"/>
    </row>
    <row r="13" spans="1:37" x14ac:dyDescent="0.2">
      <c r="A13" t="s">
        <v>108</v>
      </c>
      <c r="B13">
        <v>50</v>
      </c>
      <c r="C13">
        <v>1</v>
      </c>
      <c r="D13">
        <v>179.94333</v>
      </c>
      <c r="E13">
        <v>7.3615700000000004</v>
      </c>
      <c r="F13">
        <v>249</v>
      </c>
      <c r="H13" t="s">
        <v>0</v>
      </c>
      <c r="I13">
        <v>100</v>
      </c>
      <c r="J13">
        <v>1</v>
      </c>
      <c r="L13">
        <f t="shared" ca="1" si="2"/>
        <v>104.17428</v>
      </c>
      <c r="M13">
        <f t="shared" ca="1" si="2"/>
        <v>104.25275999999999</v>
      </c>
      <c r="N13">
        <f t="shared" ca="1" si="2"/>
        <v>104.23761</v>
      </c>
      <c r="O13">
        <f t="shared" ca="1" si="2"/>
        <v>104.19761</v>
      </c>
      <c r="P13">
        <f t="shared" ca="1" si="2"/>
        <v>104.18761000000001</v>
      </c>
      <c r="Q13">
        <f t="shared" ca="1" si="2"/>
        <v>104.16761</v>
      </c>
      <c r="R13">
        <f t="shared" ca="1" si="2"/>
        <v>104.24095</v>
      </c>
      <c r="S13">
        <f t="shared" ca="1" si="2"/>
        <v>104.20095000000001</v>
      </c>
      <c r="T13">
        <f t="shared" ca="1" si="2"/>
        <v>104.29025</v>
      </c>
      <c r="U13">
        <f t="shared" ca="1" si="2"/>
        <v>104.20428</v>
      </c>
      <c r="W13">
        <f ca="1">总!E13</f>
        <v>104.10428</v>
      </c>
      <c r="Y13">
        <f t="shared" ca="1" si="3"/>
        <v>6.7240271005181704E-4</v>
      </c>
      <c r="Z13">
        <f t="shared" ca="1" si="1"/>
        <v>1.4262622055499752E-3</v>
      </c>
      <c r="AA13">
        <f t="shared" ca="1" si="1"/>
        <v>1.2807350475888294E-3</v>
      </c>
      <c r="AB13">
        <f t="shared" ca="1" si="1"/>
        <v>8.9650492755912229E-4</v>
      </c>
      <c r="AC13">
        <f t="shared" ca="1" si="1"/>
        <v>8.0044739755179783E-4</v>
      </c>
      <c r="AD13">
        <f t="shared" ca="1" si="1"/>
        <v>6.08332337536876E-4</v>
      </c>
      <c r="AE13">
        <f t="shared" ca="1" si="1"/>
        <v>1.3128182626112508E-3</v>
      </c>
      <c r="AF13">
        <f t="shared" ca="1" si="1"/>
        <v>9.2858814258168002E-4</v>
      </c>
      <c r="AG13">
        <f t="shared" ca="1" si="1"/>
        <v>1.7863818855478133E-3</v>
      </c>
      <c r="AH13">
        <f t="shared" ca="1" si="1"/>
        <v>9.6057530007406333E-4</v>
      </c>
      <c r="AJ13">
        <f t="shared" ca="1" si="4"/>
        <v>1.0673048216653226E-2</v>
      </c>
      <c r="AK13" s="9"/>
    </row>
    <row r="14" spans="1:37" x14ac:dyDescent="0.2">
      <c r="A14" t="s">
        <v>108</v>
      </c>
      <c r="B14">
        <v>50</v>
      </c>
      <c r="C14">
        <v>1</v>
      </c>
      <c r="D14">
        <v>179.93769</v>
      </c>
      <c r="E14">
        <v>7.3659600000000003</v>
      </c>
      <c r="F14">
        <v>249</v>
      </c>
      <c r="AK14" s="9"/>
    </row>
    <row r="15" spans="1:37" x14ac:dyDescent="0.2">
      <c r="A15" t="s">
        <v>108</v>
      </c>
      <c r="B15">
        <v>50</v>
      </c>
      <c r="C15">
        <v>1</v>
      </c>
      <c r="D15">
        <v>182.34583000000001</v>
      </c>
      <c r="E15">
        <v>7.3807900000000002</v>
      </c>
      <c r="F15">
        <v>250</v>
      </c>
      <c r="AK15" s="9"/>
    </row>
    <row r="16" spans="1:37" x14ac:dyDescent="0.2">
      <c r="A16" t="s">
        <v>108</v>
      </c>
      <c r="B16">
        <v>50</v>
      </c>
      <c r="C16">
        <v>1</v>
      </c>
      <c r="D16">
        <v>180.52</v>
      </c>
      <c r="E16">
        <v>7.3736800000000002</v>
      </c>
      <c r="F16">
        <v>251</v>
      </c>
      <c r="AK16" s="9"/>
    </row>
    <row r="17" spans="1:37" x14ac:dyDescent="0.2">
      <c r="A17" t="s">
        <v>108</v>
      </c>
      <c r="B17">
        <v>50</v>
      </c>
      <c r="C17">
        <v>1</v>
      </c>
      <c r="D17">
        <v>182.34583000000001</v>
      </c>
      <c r="E17">
        <v>7.3847199999999997</v>
      </c>
      <c r="F17">
        <v>248</v>
      </c>
      <c r="AK17" s="9"/>
    </row>
    <row r="18" spans="1:37" x14ac:dyDescent="0.2">
      <c r="A18" t="s">
        <v>108</v>
      </c>
      <c r="B18">
        <v>50</v>
      </c>
      <c r="C18">
        <v>1</v>
      </c>
      <c r="D18">
        <v>181.40834000000001</v>
      </c>
      <c r="E18">
        <v>7.40944</v>
      </c>
      <c r="F18">
        <v>250</v>
      </c>
      <c r="AK18" s="9"/>
    </row>
    <row r="19" spans="1:37" x14ac:dyDescent="0.2">
      <c r="A19" t="s">
        <v>108</v>
      </c>
      <c r="B19">
        <v>50</v>
      </c>
      <c r="C19">
        <v>1</v>
      </c>
      <c r="D19">
        <v>182.34583000000001</v>
      </c>
      <c r="E19">
        <v>7.3788099999999996</v>
      </c>
      <c r="F19">
        <v>254</v>
      </c>
      <c r="AK19" s="9"/>
    </row>
    <row r="20" spans="1:37" x14ac:dyDescent="0.2">
      <c r="A20" t="s">
        <v>108</v>
      </c>
      <c r="B20">
        <v>50</v>
      </c>
      <c r="C20">
        <v>1</v>
      </c>
      <c r="D20">
        <v>181.40834000000001</v>
      </c>
      <c r="E20">
        <v>7.3585900000000004</v>
      </c>
      <c r="F20">
        <v>246</v>
      </c>
      <c r="AK20" s="9"/>
    </row>
    <row r="21" spans="1:37" x14ac:dyDescent="0.2">
      <c r="A21" t="s">
        <v>108</v>
      </c>
      <c r="B21">
        <v>100</v>
      </c>
      <c r="C21">
        <v>1</v>
      </c>
      <c r="D21">
        <v>243.41</v>
      </c>
      <c r="E21">
        <v>21.199010000000001</v>
      </c>
      <c r="F21">
        <v>163</v>
      </c>
      <c r="AK21" s="9"/>
    </row>
    <row r="22" spans="1:37" x14ac:dyDescent="0.2">
      <c r="A22" t="s">
        <v>108</v>
      </c>
      <c r="B22">
        <v>100</v>
      </c>
      <c r="C22">
        <v>1</v>
      </c>
      <c r="D22">
        <v>243.73333</v>
      </c>
      <c r="E22">
        <v>21.215990000000001</v>
      </c>
      <c r="F22">
        <v>162</v>
      </c>
      <c r="AK22" s="9"/>
    </row>
    <row r="23" spans="1:37" x14ac:dyDescent="0.2">
      <c r="A23" t="s">
        <v>108</v>
      </c>
      <c r="B23">
        <v>100</v>
      </c>
      <c r="C23">
        <v>1</v>
      </c>
      <c r="D23">
        <v>244.53380000000001</v>
      </c>
      <c r="E23">
        <v>21.244309999999999</v>
      </c>
      <c r="F23">
        <v>162</v>
      </c>
      <c r="AK23" s="9"/>
    </row>
    <row r="24" spans="1:37" x14ac:dyDescent="0.2">
      <c r="A24" t="s">
        <v>108</v>
      </c>
      <c r="B24">
        <v>100</v>
      </c>
      <c r="C24">
        <v>1</v>
      </c>
      <c r="D24">
        <v>244.37333000000001</v>
      </c>
      <c r="E24">
        <v>21.270859999999999</v>
      </c>
      <c r="F24">
        <v>163</v>
      </c>
      <c r="AK24" s="9"/>
    </row>
    <row r="25" spans="1:37" x14ac:dyDescent="0.2">
      <c r="A25" t="s">
        <v>108</v>
      </c>
      <c r="B25">
        <v>100</v>
      </c>
      <c r="C25">
        <v>1</v>
      </c>
      <c r="D25">
        <v>242.64591999999999</v>
      </c>
      <c r="E25">
        <v>21.297470000000001</v>
      </c>
      <c r="F25">
        <v>162</v>
      </c>
      <c r="AK25" s="9"/>
    </row>
    <row r="26" spans="1:37" x14ac:dyDescent="0.2">
      <c r="A26" t="s">
        <v>108</v>
      </c>
      <c r="B26">
        <v>100</v>
      </c>
      <c r="C26">
        <v>1</v>
      </c>
      <c r="D26">
        <v>242.44654</v>
      </c>
      <c r="E26">
        <v>21.218720000000001</v>
      </c>
      <c r="F26">
        <v>162</v>
      </c>
      <c r="AK26" s="9"/>
    </row>
    <row r="27" spans="1:37" x14ac:dyDescent="0.2">
      <c r="A27" t="s">
        <v>108</v>
      </c>
      <c r="B27">
        <v>100</v>
      </c>
      <c r="C27">
        <v>1</v>
      </c>
      <c r="D27">
        <v>244.31</v>
      </c>
      <c r="E27">
        <v>21.254840000000002</v>
      </c>
      <c r="F27">
        <v>162</v>
      </c>
      <c r="AK27" s="9"/>
    </row>
    <row r="28" spans="1:37" x14ac:dyDescent="0.2">
      <c r="A28" t="s">
        <v>108</v>
      </c>
      <c r="B28">
        <v>100</v>
      </c>
      <c r="C28">
        <v>1</v>
      </c>
      <c r="D28">
        <v>244.53380000000001</v>
      </c>
      <c r="E28">
        <v>21.32151</v>
      </c>
      <c r="F28">
        <v>161</v>
      </c>
      <c r="AK28" s="9"/>
    </row>
    <row r="29" spans="1:37" x14ac:dyDescent="0.2">
      <c r="A29" t="s">
        <v>108</v>
      </c>
      <c r="B29">
        <v>100</v>
      </c>
      <c r="C29">
        <v>1</v>
      </c>
      <c r="D29">
        <v>245.86060000000001</v>
      </c>
      <c r="E29">
        <v>21.28792</v>
      </c>
      <c r="F29">
        <v>161</v>
      </c>
    </row>
    <row r="30" spans="1:37" x14ac:dyDescent="0.2">
      <c r="A30" t="s">
        <v>108</v>
      </c>
      <c r="B30">
        <v>100</v>
      </c>
      <c r="C30">
        <v>1</v>
      </c>
      <c r="D30">
        <v>242.85587000000001</v>
      </c>
      <c r="E30">
        <v>21.217829999999999</v>
      </c>
      <c r="F30">
        <v>163</v>
      </c>
    </row>
    <row r="31" spans="1:37" x14ac:dyDescent="0.2">
      <c r="A31" t="s">
        <v>36</v>
      </c>
      <c r="B31">
        <v>24</v>
      </c>
      <c r="C31">
        <v>1</v>
      </c>
      <c r="D31">
        <v>2320.9075499999999</v>
      </c>
      <c r="E31">
        <v>2.03918</v>
      </c>
      <c r="F31">
        <v>347</v>
      </c>
    </row>
    <row r="32" spans="1:37" x14ac:dyDescent="0.2">
      <c r="A32" t="s">
        <v>36</v>
      </c>
      <c r="B32">
        <v>24</v>
      </c>
      <c r="C32">
        <v>1</v>
      </c>
      <c r="D32">
        <v>2320.9075499999999</v>
      </c>
      <c r="E32">
        <v>2.03227</v>
      </c>
      <c r="F32">
        <v>349</v>
      </c>
    </row>
    <row r="33" spans="1:6" x14ac:dyDescent="0.2">
      <c r="A33" t="s">
        <v>36</v>
      </c>
      <c r="B33">
        <v>24</v>
      </c>
      <c r="C33">
        <v>1</v>
      </c>
      <c r="D33">
        <v>2320.9075499999999</v>
      </c>
      <c r="E33">
        <v>2.03417</v>
      </c>
      <c r="F33">
        <v>350</v>
      </c>
    </row>
    <row r="34" spans="1:6" x14ac:dyDescent="0.2">
      <c r="A34" t="s">
        <v>36</v>
      </c>
      <c r="B34">
        <v>24</v>
      </c>
      <c r="C34">
        <v>1</v>
      </c>
      <c r="D34">
        <v>2320.9075499999999</v>
      </c>
      <c r="E34">
        <v>2.0397400000000001</v>
      </c>
      <c r="F34">
        <v>346</v>
      </c>
    </row>
    <row r="35" spans="1:6" x14ac:dyDescent="0.2">
      <c r="A35" t="s">
        <v>36</v>
      </c>
      <c r="B35">
        <v>24</v>
      </c>
      <c r="C35">
        <v>1</v>
      </c>
      <c r="D35">
        <v>2320.9075499999999</v>
      </c>
      <c r="E35">
        <v>2.0352399999999999</v>
      </c>
      <c r="F35">
        <v>346</v>
      </c>
    </row>
    <row r="36" spans="1:6" x14ac:dyDescent="0.2">
      <c r="A36" t="s">
        <v>36</v>
      </c>
      <c r="B36">
        <v>24</v>
      </c>
      <c r="C36">
        <v>1</v>
      </c>
      <c r="D36">
        <v>2320.9075499999999</v>
      </c>
      <c r="E36">
        <v>2.0337200000000002</v>
      </c>
      <c r="F36">
        <v>349</v>
      </c>
    </row>
    <row r="37" spans="1:6" x14ac:dyDescent="0.2">
      <c r="A37" t="s">
        <v>36</v>
      </c>
      <c r="B37">
        <v>24</v>
      </c>
      <c r="C37">
        <v>1</v>
      </c>
      <c r="D37">
        <v>2320.9075499999999</v>
      </c>
      <c r="E37">
        <v>2.0342899999999999</v>
      </c>
      <c r="F37">
        <v>349</v>
      </c>
    </row>
    <row r="38" spans="1:6" x14ac:dyDescent="0.2">
      <c r="A38" t="s">
        <v>36</v>
      </c>
      <c r="B38">
        <v>24</v>
      </c>
      <c r="C38">
        <v>1</v>
      </c>
      <c r="D38">
        <v>2320.9075499999999</v>
      </c>
      <c r="E38">
        <v>2.0425900000000001</v>
      </c>
      <c r="F38">
        <v>349</v>
      </c>
    </row>
    <row r="39" spans="1:6" x14ac:dyDescent="0.2">
      <c r="A39" t="s">
        <v>36</v>
      </c>
      <c r="B39">
        <v>24</v>
      </c>
      <c r="C39">
        <v>1</v>
      </c>
      <c r="D39">
        <v>2320.9075499999999</v>
      </c>
      <c r="E39">
        <v>2.0436299999999998</v>
      </c>
      <c r="F39">
        <v>355</v>
      </c>
    </row>
    <row r="40" spans="1:6" x14ac:dyDescent="0.2">
      <c r="A40" t="s">
        <v>36</v>
      </c>
      <c r="B40">
        <v>24</v>
      </c>
      <c r="C40">
        <v>1</v>
      </c>
      <c r="D40">
        <v>2320.9075499999999</v>
      </c>
      <c r="E40">
        <v>2.03708</v>
      </c>
      <c r="F40">
        <v>347</v>
      </c>
    </row>
    <row r="41" spans="1:6" x14ac:dyDescent="0.2">
      <c r="A41" t="s">
        <v>36</v>
      </c>
      <c r="B41">
        <v>47</v>
      </c>
      <c r="C41">
        <v>1</v>
      </c>
      <c r="D41">
        <v>4321.0236500000001</v>
      </c>
      <c r="E41">
        <v>7.2921199999999997</v>
      </c>
      <c r="F41">
        <v>322</v>
      </c>
    </row>
    <row r="42" spans="1:6" x14ac:dyDescent="0.2">
      <c r="A42" t="s">
        <v>36</v>
      </c>
      <c r="B42">
        <v>47</v>
      </c>
      <c r="C42">
        <v>1</v>
      </c>
      <c r="D42">
        <v>4321.0236500000001</v>
      </c>
      <c r="E42">
        <v>7.3414200000000003</v>
      </c>
      <c r="F42">
        <v>335</v>
      </c>
    </row>
    <row r="43" spans="1:6" x14ac:dyDescent="0.2">
      <c r="A43" t="s">
        <v>36</v>
      </c>
      <c r="B43">
        <v>47</v>
      </c>
      <c r="C43">
        <v>1</v>
      </c>
      <c r="D43">
        <v>4321.0236500000001</v>
      </c>
      <c r="E43">
        <v>7.3011799999999996</v>
      </c>
      <c r="F43">
        <v>330</v>
      </c>
    </row>
    <row r="44" spans="1:6" x14ac:dyDescent="0.2">
      <c r="A44" t="s">
        <v>36</v>
      </c>
      <c r="B44">
        <v>47</v>
      </c>
      <c r="C44">
        <v>1</v>
      </c>
      <c r="D44">
        <v>4321.0236500000001</v>
      </c>
      <c r="E44">
        <v>7.2875399999999999</v>
      </c>
      <c r="F44">
        <v>325</v>
      </c>
    </row>
    <row r="45" spans="1:6" x14ac:dyDescent="0.2">
      <c r="A45" t="s">
        <v>36</v>
      </c>
      <c r="B45">
        <v>47</v>
      </c>
      <c r="C45">
        <v>1</v>
      </c>
      <c r="D45">
        <v>4321.0236500000001</v>
      </c>
      <c r="E45">
        <v>7.3165399999999998</v>
      </c>
      <c r="F45">
        <v>325</v>
      </c>
    </row>
    <row r="46" spans="1:6" x14ac:dyDescent="0.2">
      <c r="A46" t="s">
        <v>36</v>
      </c>
      <c r="B46">
        <v>47</v>
      </c>
      <c r="C46">
        <v>1</v>
      </c>
      <c r="D46">
        <v>4321.0236500000001</v>
      </c>
      <c r="E46">
        <v>7.3156800000000004</v>
      </c>
      <c r="F46">
        <v>331</v>
      </c>
    </row>
    <row r="47" spans="1:6" x14ac:dyDescent="0.2">
      <c r="A47" t="s">
        <v>36</v>
      </c>
      <c r="B47">
        <v>47</v>
      </c>
      <c r="C47">
        <v>1</v>
      </c>
      <c r="D47">
        <v>4321.0236500000001</v>
      </c>
      <c r="E47">
        <v>7.3168899999999999</v>
      </c>
      <c r="F47">
        <v>326</v>
      </c>
    </row>
    <row r="48" spans="1:6" x14ac:dyDescent="0.2">
      <c r="A48" t="s">
        <v>36</v>
      </c>
      <c r="B48">
        <v>47</v>
      </c>
      <c r="C48">
        <v>1</v>
      </c>
      <c r="D48">
        <v>4324.3000099999999</v>
      </c>
      <c r="E48">
        <v>7.3240100000000004</v>
      </c>
      <c r="F48">
        <v>332</v>
      </c>
    </row>
    <row r="49" spans="1:6" x14ac:dyDescent="0.2">
      <c r="A49" t="s">
        <v>36</v>
      </c>
      <c r="B49">
        <v>47</v>
      </c>
      <c r="C49">
        <v>1</v>
      </c>
      <c r="D49">
        <v>4321.0236500000001</v>
      </c>
      <c r="E49">
        <v>7.2773199999999996</v>
      </c>
      <c r="F49">
        <v>327</v>
      </c>
    </row>
    <row r="50" spans="1:6" x14ac:dyDescent="0.2">
      <c r="A50" t="s">
        <v>36</v>
      </c>
      <c r="B50">
        <v>47</v>
      </c>
      <c r="C50">
        <v>1</v>
      </c>
      <c r="D50">
        <v>4321.0236500000001</v>
      </c>
      <c r="E50">
        <v>7.32273</v>
      </c>
      <c r="F50">
        <v>322</v>
      </c>
    </row>
    <row r="51" spans="1:6" x14ac:dyDescent="0.2">
      <c r="A51" t="s">
        <v>36</v>
      </c>
      <c r="B51">
        <v>100</v>
      </c>
      <c r="C51">
        <v>1</v>
      </c>
      <c r="D51">
        <v>35669.694770000002</v>
      </c>
      <c r="E51">
        <v>33.92906</v>
      </c>
      <c r="F51">
        <v>295</v>
      </c>
    </row>
    <row r="52" spans="1:6" x14ac:dyDescent="0.2">
      <c r="A52" t="s">
        <v>36</v>
      </c>
      <c r="B52">
        <v>100</v>
      </c>
      <c r="C52">
        <v>1</v>
      </c>
      <c r="D52">
        <v>35527.603329999998</v>
      </c>
      <c r="E52">
        <v>33.91563</v>
      </c>
      <c r="F52">
        <v>300</v>
      </c>
    </row>
    <row r="53" spans="1:6" x14ac:dyDescent="0.2">
      <c r="A53" t="s">
        <v>36</v>
      </c>
      <c r="B53">
        <v>100</v>
      </c>
      <c r="C53">
        <v>1</v>
      </c>
      <c r="D53">
        <v>35378.03284</v>
      </c>
      <c r="E53">
        <v>33.933720000000001</v>
      </c>
      <c r="F53">
        <v>291</v>
      </c>
    </row>
    <row r="54" spans="1:6" x14ac:dyDescent="0.2">
      <c r="A54" t="s">
        <v>36</v>
      </c>
      <c r="B54">
        <v>100</v>
      </c>
      <c r="C54">
        <v>1</v>
      </c>
      <c r="D54">
        <v>35669.694770000002</v>
      </c>
      <c r="E54">
        <v>33.955840000000002</v>
      </c>
      <c r="F54">
        <v>293</v>
      </c>
    </row>
    <row r="55" spans="1:6" x14ac:dyDescent="0.2">
      <c r="A55" t="s">
        <v>36</v>
      </c>
      <c r="B55">
        <v>100</v>
      </c>
      <c r="C55">
        <v>1</v>
      </c>
      <c r="D55">
        <v>35669.694770000002</v>
      </c>
      <c r="E55">
        <v>33.91075</v>
      </c>
      <c r="F55">
        <v>296</v>
      </c>
    </row>
    <row r="56" spans="1:6" x14ac:dyDescent="0.2">
      <c r="A56" t="s">
        <v>36</v>
      </c>
      <c r="B56">
        <v>100</v>
      </c>
      <c r="C56">
        <v>1</v>
      </c>
      <c r="D56">
        <v>35669.694770000002</v>
      </c>
      <c r="E56">
        <v>33.932740000000003</v>
      </c>
      <c r="F56">
        <v>296</v>
      </c>
    </row>
    <row r="57" spans="1:6" x14ac:dyDescent="0.2">
      <c r="A57" t="s">
        <v>36</v>
      </c>
      <c r="B57">
        <v>100</v>
      </c>
      <c r="C57">
        <v>1</v>
      </c>
      <c r="D57">
        <v>35669.694770000002</v>
      </c>
      <c r="E57">
        <v>34.026179999999997</v>
      </c>
      <c r="F57">
        <v>295</v>
      </c>
    </row>
    <row r="58" spans="1:6" x14ac:dyDescent="0.2">
      <c r="A58" t="s">
        <v>36</v>
      </c>
      <c r="B58">
        <v>100</v>
      </c>
      <c r="C58">
        <v>1</v>
      </c>
      <c r="D58">
        <v>35669.694770000002</v>
      </c>
      <c r="E58">
        <v>33.95373</v>
      </c>
      <c r="F58">
        <v>294</v>
      </c>
    </row>
    <row r="59" spans="1:6" x14ac:dyDescent="0.2">
      <c r="A59" t="s">
        <v>36</v>
      </c>
      <c r="B59">
        <v>100</v>
      </c>
      <c r="C59">
        <v>1</v>
      </c>
      <c r="D59">
        <v>35542.815620000001</v>
      </c>
      <c r="E59">
        <v>33.967550000000003</v>
      </c>
      <c r="F59">
        <v>300</v>
      </c>
    </row>
    <row r="60" spans="1:6" x14ac:dyDescent="0.2">
      <c r="A60" t="s">
        <v>36</v>
      </c>
      <c r="B60">
        <v>100</v>
      </c>
      <c r="C60">
        <v>1</v>
      </c>
      <c r="D60">
        <v>35669.694770000002</v>
      </c>
      <c r="E60">
        <v>33.931220000000003</v>
      </c>
      <c r="F60">
        <v>294</v>
      </c>
    </row>
    <row r="61" spans="1:6" x14ac:dyDescent="0.2">
      <c r="A61" t="s">
        <v>1</v>
      </c>
      <c r="B61">
        <v>30</v>
      </c>
      <c r="C61">
        <v>1</v>
      </c>
      <c r="D61">
        <v>660.62148999999999</v>
      </c>
      <c r="E61">
        <v>2.9038200000000001</v>
      </c>
      <c r="F61">
        <v>322</v>
      </c>
    </row>
    <row r="62" spans="1:6" x14ac:dyDescent="0.2">
      <c r="A62" t="s">
        <v>1</v>
      </c>
      <c r="B62">
        <v>30</v>
      </c>
      <c r="C62">
        <v>1</v>
      </c>
      <c r="D62">
        <v>660.62148999999999</v>
      </c>
      <c r="E62">
        <v>2.9216600000000001</v>
      </c>
      <c r="F62">
        <v>321</v>
      </c>
    </row>
    <row r="63" spans="1:6" x14ac:dyDescent="0.2">
      <c r="A63" t="s">
        <v>1</v>
      </c>
      <c r="B63">
        <v>30</v>
      </c>
      <c r="C63">
        <v>1</v>
      </c>
      <c r="D63">
        <v>660.62148999999999</v>
      </c>
      <c r="E63">
        <v>2.9058700000000002</v>
      </c>
      <c r="F63">
        <v>321</v>
      </c>
    </row>
    <row r="64" spans="1:6" x14ac:dyDescent="0.2">
      <c r="A64" t="s">
        <v>1</v>
      </c>
      <c r="B64">
        <v>30</v>
      </c>
      <c r="C64">
        <v>1</v>
      </c>
      <c r="D64">
        <v>660.62148999999999</v>
      </c>
      <c r="E64">
        <v>2.9174799999999999</v>
      </c>
      <c r="F64">
        <v>322</v>
      </c>
    </row>
    <row r="65" spans="1:6" x14ac:dyDescent="0.2">
      <c r="A65" t="s">
        <v>1</v>
      </c>
      <c r="B65">
        <v>30</v>
      </c>
      <c r="C65">
        <v>1</v>
      </c>
      <c r="D65">
        <v>660.62148999999999</v>
      </c>
      <c r="E65">
        <v>2.9337599999999999</v>
      </c>
      <c r="F65">
        <v>324</v>
      </c>
    </row>
    <row r="66" spans="1:6" x14ac:dyDescent="0.2">
      <c r="A66" t="s">
        <v>1</v>
      </c>
      <c r="B66">
        <v>30</v>
      </c>
      <c r="C66">
        <v>1</v>
      </c>
      <c r="D66">
        <v>660.62148999999999</v>
      </c>
      <c r="E66">
        <v>2.9027500000000002</v>
      </c>
      <c r="F66">
        <v>322</v>
      </c>
    </row>
    <row r="67" spans="1:6" x14ac:dyDescent="0.2">
      <c r="A67" t="s">
        <v>1</v>
      </c>
      <c r="B67">
        <v>30</v>
      </c>
      <c r="C67">
        <v>1</v>
      </c>
      <c r="D67">
        <v>660.62148999999999</v>
      </c>
      <c r="E67">
        <v>2.9032499999999999</v>
      </c>
      <c r="F67">
        <v>321</v>
      </c>
    </row>
    <row r="68" spans="1:6" x14ac:dyDescent="0.2">
      <c r="A68" t="s">
        <v>1</v>
      </c>
      <c r="B68">
        <v>30</v>
      </c>
      <c r="C68">
        <v>1</v>
      </c>
      <c r="D68">
        <v>660.62148999999999</v>
      </c>
      <c r="E68">
        <v>2.9216099999999998</v>
      </c>
      <c r="F68">
        <v>321</v>
      </c>
    </row>
    <row r="69" spans="1:6" x14ac:dyDescent="0.2">
      <c r="A69" t="s">
        <v>1</v>
      </c>
      <c r="B69">
        <v>30</v>
      </c>
      <c r="C69">
        <v>1</v>
      </c>
      <c r="D69">
        <v>660.62148999999999</v>
      </c>
      <c r="E69">
        <v>2.9030399999999998</v>
      </c>
      <c r="F69">
        <v>320</v>
      </c>
    </row>
    <row r="70" spans="1:6" x14ac:dyDescent="0.2">
      <c r="A70" t="s">
        <v>1</v>
      </c>
      <c r="B70">
        <v>30</v>
      </c>
      <c r="C70">
        <v>1</v>
      </c>
      <c r="D70">
        <v>660.62148999999999</v>
      </c>
      <c r="E70">
        <v>2.90543</v>
      </c>
      <c r="F70">
        <v>323</v>
      </c>
    </row>
    <row r="71" spans="1:6" x14ac:dyDescent="0.2">
      <c r="A71" t="s">
        <v>1</v>
      </c>
      <c r="B71">
        <v>50</v>
      </c>
      <c r="C71">
        <v>1</v>
      </c>
      <c r="D71">
        <v>1027.0157400000001</v>
      </c>
      <c r="E71">
        <v>6.3926299999999996</v>
      </c>
      <c r="F71">
        <v>257</v>
      </c>
    </row>
    <row r="72" spans="1:6" x14ac:dyDescent="0.2">
      <c r="A72" t="s">
        <v>1</v>
      </c>
      <c r="B72">
        <v>50</v>
      </c>
      <c r="C72">
        <v>1</v>
      </c>
      <c r="D72">
        <v>1027.0157400000001</v>
      </c>
      <c r="E72">
        <v>6.3696799999999998</v>
      </c>
      <c r="F72">
        <v>261</v>
      </c>
    </row>
    <row r="73" spans="1:6" x14ac:dyDescent="0.2">
      <c r="A73" t="s">
        <v>1</v>
      </c>
      <c r="B73">
        <v>50</v>
      </c>
      <c r="C73">
        <v>1</v>
      </c>
      <c r="D73">
        <v>1027.0157400000001</v>
      </c>
      <c r="E73">
        <v>6.3908800000000001</v>
      </c>
      <c r="F73">
        <v>259</v>
      </c>
    </row>
    <row r="74" spans="1:6" x14ac:dyDescent="0.2">
      <c r="A74" t="s">
        <v>1</v>
      </c>
      <c r="B74">
        <v>50</v>
      </c>
      <c r="C74">
        <v>1</v>
      </c>
      <c r="D74">
        <v>1027.0157400000001</v>
      </c>
      <c r="E74">
        <v>6.3760199999999996</v>
      </c>
      <c r="F74">
        <v>263</v>
      </c>
    </row>
    <row r="75" spans="1:6" x14ac:dyDescent="0.2">
      <c r="A75" t="s">
        <v>1</v>
      </c>
      <c r="B75">
        <v>50</v>
      </c>
      <c r="C75">
        <v>1</v>
      </c>
      <c r="D75">
        <v>1027.0157400000001</v>
      </c>
      <c r="E75">
        <v>6.3754799999999996</v>
      </c>
      <c r="F75">
        <v>262</v>
      </c>
    </row>
    <row r="76" spans="1:6" x14ac:dyDescent="0.2">
      <c r="A76" t="s">
        <v>1</v>
      </c>
      <c r="B76">
        <v>50</v>
      </c>
      <c r="C76">
        <v>1</v>
      </c>
      <c r="D76">
        <v>1027.0157400000001</v>
      </c>
      <c r="E76">
        <v>6.3791700000000002</v>
      </c>
      <c r="F76">
        <v>262</v>
      </c>
    </row>
    <row r="77" spans="1:6" x14ac:dyDescent="0.2">
      <c r="A77" t="s">
        <v>1</v>
      </c>
      <c r="B77">
        <v>50</v>
      </c>
      <c r="C77">
        <v>1</v>
      </c>
      <c r="D77">
        <v>1027.0157400000001</v>
      </c>
      <c r="E77">
        <v>6.38103</v>
      </c>
      <c r="F77">
        <v>265</v>
      </c>
    </row>
    <row r="78" spans="1:6" x14ac:dyDescent="0.2">
      <c r="A78" t="s">
        <v>1</v>
      </c>
      <c r="B78">
        <v>50</v>
      </c>
      <c r="C78">
        <v>1</v>
      </c>
      <c r="D78">
        <v>1019.53346</v>
      </c>
      <c r="E78">
        <v>6.3724299999999996</v>
      </c>
      <c r="F78">
        <v>259</v>
      </c>
    </row>
    <row r="79" spans="1:6" x14ac:dyDescent="0.2">
      <c r="A79" t="s">
        <v>1</v>
      </c>
      <c r="B79">
        <v>50</v>
      </c>
      <c r="C79">
        <v>1</v>
      </c>
      <c r="D79">
        <v>1027.0157400000001</v>
      </c>
      <c r="E79">
        <v>6.3791599999999997</v>
      </c>
      <c r="F79">
        <v>264</v>
      </c>
    </row>
    <row r="80" spans="1:6" x14ac:dyDescent="0.2">
      <c r="A80" t="s">
        <v>1</v>
      </c>
      <c r="B80">
        <v>50</v>
      </c>
      <c r="C80">
        <v>1</v>
      </c>
      <c r="D80">
        <v>1027.0157400000001</v>
      </c>
      <c r="E80">
        <v>6.3756000000000004</v>
      </c>
      <c r="F80">
        <v>268</v>
      </c>
    </row>
    <row r="81" spans="1:6" x14ac:dyDescent="0.2">
      <c r="A81" t="s">
        <v>1</v>
      </c>
      <c r="B81">
        <v>100</v>
      </c>
      <c r="C81">
        <v>1</v>
      </c>
      <c r="D81">
        <v>1768.53</v>
      </c>
      <c r="E81">
        <v>20.377780000000001</v>
      </c>
      <c r="F81">
        <v>239</v>
      </c>
    </row>
    <row r="82" spans="1:6" x14ac:dyDescent="0.2">
      <c r="A82" t="s">
        <v>1</v>
      </c>
      <c r="B82">
        <v>100</v>
      </c>
      <c r="C82">
        <v>1</v>
      </c>
      <c r="D82">
        <v>1774.48</v>
      </c>
      <c r="E82">
        <v>20.416609999999999</v>
      </c>
      <c r="F82">
        <v>219</v>
      </c>
    </row>
    <row r="83" spans="1:6" x14ac:dyDescent="0.2">
      <c r="A83" t="s">
        <v>1</v>
      </c>
      <c r="B83">
        <v>100</v>
      </c>
      <c r="C83">
        <v>1</v>
      </c>
      <c r="D83">
        <v>1757.6466700000001</v>
      </c>
      <c r="E83">
        <v>20.459309999999999</v>
      </c>
      <c r="F83">
        <v>241</v>
      </c>
    </row>
    <row r="84" spans="1:6" x14ac:dyDescent="0.2">
      <c r="A84" t="s">
        <v>1</v>
      </c>
      <c r="B84">
        <v>100</v>
      </c>
      <c r="C84">
        <v>1</v>
      </c>
      <c r="D84">
        <v>1765.7319500000001</v>
      </c>
      <c r="E84">
        <v>20.450019999999999</v>
      </c>
      <c r="F84">
        <v>227</v>
      </c>
    </row>
    <row r="85" spans="1:6" x14ac:dyDescent="0.2">
      <c r="A85" t="s">
        <v>1</v>
      </c>
      <c r="B85">
        <v>100</v>
      </c>
      <c r="C85">
        <v>1</v>
      </c>
      <c r="D85">
        <v>1774.48</v>
      </c>
      <c r="E85">
        <v>20.418780000000002</v>
      </c>
      <c r="F85">
        <v>224</v>
      </c>
    </row>
    <row r="86" spans="1:6" x14ac:dyDescent="0.2">
      <c r="A86" t="s">
        <v>1</v>
      </c>
      <c r="B86">
        <v>100</v>
      </c>
      <c r="C86">
        <v>1</v>
      </c>
      <c r="D86">
        <v>1759.3119099999999</v>
      </c>
      <c r="E86">
        <v>20.430620000000001</v>
      </c>
      <c r="F86">
        <v>240</v>
      </c>
    </row>
    <row r="87" spans="1:6" x14ac:dyDescent="0.2">
      <c r="A87" t="s">
        <v>1</v>
      </c>
      <c r="B87">
        <v>100</v>
      </c>
      <c r="C87">
        <v>1</v>
      </c>
      <c r="D87">
        <v>1774.48</v>
      </c>
      <c r="E87">
        <v>20.369209999999999</v>
      </c>
      <c r="F87">
        <v>225</v>
      </c>
    </row>
    <row r="88" spans="1:6" x14ac:dyDescent="0.2">
      <c r="A88" t="s">
        <v>1</v>
      </c>
      <c r="B88">
        <v>100</v>
      </c>
      <c r="C88">
        <v>1</v>
      </c>
      <c r="D88">
        <v>1766.71036</v>
      </c>
      <c r="E88">
        <v>20.354310000000002</v>
      </c>
      <c r="F88">
        <v>227</v>
      </c>
    </row>
    <row r="89" spans="1:6" x14ac:dyDescent="0.2">
      <c r="A89" t="s">
        <v>1</v>
      </c>
      <c r="B89">
        <v>100</v>
      </c>
      <c r="C89">
        <v>1</v>
      </c>
      <c r="D89">
        <v>1774.48</v>
      </c>
      <c r="E89">
        <v>20.38363</v>
      </c>
      <c r="F89">
        <v>220</v>
      </c>
    </row>
    <row r="90" spans="1:6" x14ac:dyDescent="0.2">
      <c r="A90" t="s">
        <v>1</v>
      </c>
      <c r="B90">
        <v>100</v>
      </c>
      <c r="C90">
        <v>1</v>
      </c>
      <c r="D90">
        <v>1769.32152</v>
      </c>
      <c r="E90">
        <v>20.465499999999999</v>
      </c>
      <c r="F90">
        <v>234</v>
      </c>
    </row>
    <row r="91" spans="1:6" x14ac:dyDescent="0.2">
      <c r="A91" t="s">
        <v>0</v>
      </c>
      <c r="B91">
        <v>25</v>
      </c>
      <c r="C91">
        <v>1</v>
      </c>
      <c r="D91">
        <v>28.65213</v>
      </c>
      <c r="E91">
        <v>2.1576300000000002</v>
      </c>
      <c r="F91">
        <v>308</v>
      </c>
    </row>
    <row r="92" spans="1:6" x14ac:dyDescent="0.2">
      <c r="A92" t="s">
        <v>0</v>
      </c>
      <c r="B92">
        <v>25</v>
      </c>
      <c r="C92">
        <v>1</v>
      </c>
      <c r="D92">
        <v>28.65213</v>
      </c>
      <c r="E92">
        <v>2.15645</v>
      </c>
      <c r="F92">
        <v>307</v>
      </c>
    </row>
    <row r="93" spans="1:6" x14ac:dyDescent="0.2">
      <c r="A93" t="s">
        <v>0</v>
      </c>
      <c r="B93">
        <v>25</v>
      </c>
      <c r="C93">
        <v>1</v>
      </c>
      <c r="D93">
        <v>28.65213</v>
      </c>
      <c r="E93">
        <v>2.1583399999999999</v>
      </c>
      <c r="F93">
        <v>309</v>
      </c>
    </row>
    <row r="94" spans="1:6" x14ac:dyDescent="0.2">
      <c r="A94" t="s">
        <v>0</v>
      </c>
      <c r="B94">
        <v>25</v>
      </c>
      <c r="C94">
        <v>1</v>
      </c>
      <c r="D94">
        <v>28.65213</v>
      </c>
      <c r="E94">
        <v>2.1576200000000001</v>
      </c>
      <c r="F94">
        <v>309</v>
      </c>
    </row>
    <row r="95" spans="1:6" x14ac:dyDescent="0.2">
      <c r="A95" t="s">
        <v>0</v>
      </c>
      <c r="B95">
        <v>25</v>
      </c>
      <c r="C95">
        <v>1</v>
      </c>
      <c r="D95">
        <v>28.65213</v>
      </c>
      <c r="E95">
        <v>2.1436999999999999</v>
      </c>
      <c r="F95">
        <v>307</v>
      </c>
    </row>
    <row r="96" spans="1:6" x14ac:dyDescent="0.2">
      <c r="A96" t="s">
        <v>0</v>
      </c>
      <c r="B96">
        <v>25</v>
      </c>
      <c r="C96">
        <v>1</v>
      </c>
      <c r="D96">
        <v>28.65213</v>
      </c>
      <c r="E96">
        <v>2.1608800000000001</v>
      </c>
      <c r="F96">
        <v>306</v>
      </c>
    </row>
    <row r="97" spans="1:6" x14ac:dyDescent="0.2">
      <c r="A97" t="s">
        <v>0</v>
      </c>
      <c r="B97">
        <v>25</v>
      </c>
      <c r="C97">
        <v>1</v>
      </c>
      <c r="D97">
        <v>28.65213</v>
      </c>
      <c r="E97">
        <v>2.1571500000000001</v>
      </c>
      <c r="F97">
        <v>308</v>
      </c>
    </row>
    <row r="98" spans="1:6" x14ac:dyDescent="0.2">
      <c r="A98" t="s">
        <v>0</v>
      </c>
      <c r="B98">
        <v>25</v>
      </c>
      <c r="C98">
        <v>1</v>
      </c>
      <c r="D98">
        <v>28.65213</v>
      </c>
      <c r="E98">
        <v>2.1547299999999998</v>
      </c>
      <c r="F98">
        <v>307</v>
      </c>
    </row>
    <row r="99" spans="1:6" x14ac:dyDescent="0.2">
      <c r="A99" t="s">
        <v>0</v>
      </c>
      <c r="B99">
        <v>25</v>
      </c>
      <c r="C99">
        <v>1</v>
      </c>
      <c r="D99">
        <v>28.65213</v>
      </c>
      <c r="E99">
        <v>2.1590500000000001</v>
      </c>
      <c r="F99">
        <v>308</v>
      </c>
    </row>
    <row r="100" spans="1:6" x14ac:dyDescent="0.2">
      <c r="A100" t="s">
        <v>0</v>
      </c>
      <c r="B100">
        <v>25</v>
      </c>
      <c r="C100">
        <v>1</v>
      </c>
      <c r="D100">
        <v>28.65213</v>
      </c>
      <c r="E100">
        <v>2.16092</v>
      </c>
      <c r="F100">
        <v>308</v>
      </c>
    </row>
    <row r="101" spans="1:6" x14ac:dyDescent="0.2">
      <c r="A101" t="s">
        <v>0</v>
      </c>
      <c r="B101">
        <v>50</v>
      </c>
      <c r="C101">
        <v>1</v>
      </c>
      <c r="D101">
        <v>57.917070000000002</v>
      </c>
      <c r="E101">
        <v>10.254619999999999</v>
      </c>
      <c r="F101">
        <v>405</v>
      </c>
    </row>
    <row r="102" spans="1:6" x14ac:dyDescent="0.2">
      <c r="A102" t="s">
        <v>0</v>
      </c>
      <c r="B102">
        <v>50</v>
      </c>
      <c r="C102">
        <v>1</v>
      </c>
      <c r="D102">
        <v>57.917070000000002</v>
      </c>
      <c r="E102">
        <v>10.259650000000001</v>
      </c>
      <c r="F102">
        <v>405</v>
      </c>
    </row>
    <row r="103" spans="1:6" x14ac:dyDescent="0.2">
      <c r="A103" t="s">
        <v>0</v>
      </c>
      <c r="B103">
        <v>50</v>
      </c>
      <c r="C103">
        <v>1</v>
      </c>
      <c r="D103">
        <v>57.917070000000002</v>
      </c>
      <c r="E103">
        <v>10.258330000000001</v>
      </c>
      <c r="F103">
        <v>404</v>
      </c>
    </row>
    <row r="104" spans="1:6" x14ac:dyDescent="0.2">
      <c r="A104" t="s">
        <v>0</v>
      </c>
      <c r="B104">
        <v>50</v>
      </c>
      <c r="C104">
        <v>1</v>
      </c>
      <c r="D104">
        <v>57.917070000000002</v>
      </c>
      <c r="E104">
        <v>10.26033</v>
      </c>
      <c r="F104">
        <v>407</v>
      </c>
    </row>
    <row r="105" spans="1:6" x14ac:dyDescent="0.2">
      <c r="A105" t="s">
        <v>0</v>
      </c>
      <c r="B105">
        <v>50</v>
      </c>
      <c r="C105">
        <v>1</v>
      </c>
      <c r="D105">
        <v>57.917070000000002</v>
      </c>
      <c r="E105">
        <v>10.281359999999999</v>
      </c>
      <c r="F105">
        <v>406</v>
      </c>
    </row>
    <row r="106" spans="1:6" x14ac:dyDescent="0.2">
      <c r="A106" t="s">
        <v>0</v>
      </c>
      <c r="B106">
        <v>50</v>
      </c>
      <c r="C106">
        <v>1</v>
      </c>
      <c r="D106">
        <v>57.917070000000002</v>
      </c>
      <c r="E106">
        <v>10.27159</v>
      </c>
      <c r="F106">
        <v>404</v>
      </c>
    </row>
    <row r="107" spans="1:6" x14ac:dyDescent="0.2">
      <c r="A107" t="s">
        <v>0</v>
      </c>
      <c r="B107">
        <v>50</v>
      </c>
      <c r="C107">
        <v>1</v>
      </c>
      <c r="D107">
        <v>57.917070000000002</v>
      </c>
      <c r="E107">
        <v>10.24775</v>
      </c>
      <c r="F107">
        <v>407</v>
      </c>
    </row>
    <row r="108" spans="1:6" x14ac:dyDescent="0.2">
      <c r="A108" t="s">
        <v>0</v>
      </c>
      <c r="B108">
        <v>50</v>
      </c>
      <c r="C108">
        <v>1</v>
      </c>
      <c r="D108">
        <v>57.917070000000002</v>
      </c>
      <c r="E108">
        <v>10.2723</v>
      </c>
      <c r="F108">
        <v>405</v>
      </c>
    </row>
    <row r="109" spans="1:6" x14ac:dyDescent="0.2">
      <c r="A109" t="s">
        <v>0</v>
      </c>
      <c r="B109">
        <v>50</v>
      </c>
      <c r="C109">
        <v>1</v>
      </c>
      <c r="D109">
        <v>57.917070000000002</v>
      </c>
      <c r="E109">
        <v>10.23484</v>
      </c>
      <c r="F109">
        <v>405</v>
      </c>
    </row>
    <row r="110" spans="1:6" x14ac:dyDescent="0.2">
      <c r="A110" t="s">
        <v>0</v>
      </c>
      <c r="B110">
        <v>50</v>
      </c>
      <c r="C110">
        <v>1</v>
      </c>
      <c r="D110">
        <v>57.917070000000002</v>
      </c>
      <c r="E110">
        <v>10.28539</v>
      </c>
      <c r="F110">
        <v>405</v>
      </c>
    </row>
    <row r="111" spans="1:6" x14ac:dyDescent="0.2">
      <c r="A111" t="s">
        <v>0</v>
      </c>
      <c r="B111">
        <v>100</v>
      </c>
      <c r="C111">
        <v>1</v>
      </c>
      <c r="D111">
        <v>104.17428</v>
      </c>
      <c r="E111">
        <v>24.4481</v>
      </c>
      <c r="F111">
        <v>237</v>
      </c>
    </row>
    <row r="112" spans="1:6" x14ac:dyDescent="0.2">
      <c r="A112" t="s">
        <v>0</v>
      </c>
      <c r="B112">
        <v>100</v>
      </c>
      <c r="C112">
        <v>1</v>
      </c>
      <c r="D112">
        <v>104.25275999999999</v>
      </c>
      <c r="E112">
        <v>24.48235</v>
      </c>
      <c r="F112">
        <v>244</v>
      </c>
    </row>
    <row r="113" spans="1:6" x14ac:dyDescent="0.2">
      <c r="A113" t="s">
        <v>0</v>
      </c>
      <c r="B113">
        <v>100</v>
      </c>
      <c r="C113">
        <v>1</v>
      </c>
      <c r="D113">
        <v>104.23761</v>
      </c>
      <c r="E113">
        <v>24.462260000000001</v>
      </c>
      <c r="F113">
        <v>245</v>
      </c>
    </row>
    <row r="114" spans="1:6" x14ac:dyDescent="0.2">
      <c r="A114" t="s">
        <v>0</v>
      </c>
      <c r="B114">
        <v>100</v>
      </c>
      <c r="C114">
        <v>1</v>
      </c>
      <c r="D114">
        <v>104.19761</v>
      </c>
      <c r="E114">
        <v>24.45917</v>
      </c>
      <c r="F114">
        <v>244</v>
      </c>
    </row>
    <row r="115" spans="1:6" x14ac:dyDescent="0.2">
      <c r="A115" t="s">
        <v>0</v>
      </c>
      <c r="B115">
        <v>100</v>
      </c>
      <c r="C115">
        <v>1</v>
      </c>
      <c r="D115">
        <v>104.18761000000001</v>
      </c>
      <c r="E115">
        <v>24.488569999999999</v>
      </c>
      <c r="F115">
        <v>245</v>
      </c>
    </row>
    <row r="116" spans="1:6" x14ac:dyDescent="0.2">
      <c r="A116" t="s">
        <v>0</v>
      </c>
      <c r="B116">
        <v>100</v>
      </c>
      <c r="C116">
        <v>1</v>
      </c>
      <c r="D116">
        <v>104.16761</v>
      </c>
      <c r="E116">
        <v>24.53933</v>
      </c>
      <c r="F116">
        <v>245</v>
      </c>
    </row>
    <row r="117" spans="1:6" x14ac:dyDescent="0.2">
      <c r="A117" t="s">
        <v>0</v>
      </c>
      <c r="B117">
        <v>100</v>
      </c>
      <c r="C117">
        <v>1</v>
      </c>
      <c r="D117">
        <v>104.24095</v>
      </c>
      <c r="E117">
        <v>24.539870000000001</v>
      </c>
      <c r="F117">
        <v>245</v>
      </c>
    </row>
    <row r="118" spans="1:6" x14ac:dyDescent="0.2">
      <c r="A118" t="s">
        <v>0</v>
      </c>
      <c r="B118">
        <v>100</v>
      </c>
      <c r="C118">
        <v>1</v>
      </c>
      <c r="D118">
        <v>104.20095000000001</v>
      </c>
      <c r="E118">
        <v>24.53669</v>
      </c>
      <c r="F118">
        <v>245</v>
      </c>
    </row>
    <row r="119" spans="1:6" x14ac:dyDescent="0.2">
      <c r="A119" t="s">
        <v>0</v>
      </c>
      <c r="B119">
        <v>100</v>
      </c>
      <c r="C119">
        <v>1</v>
      </c>
      <c r="D119">
        <v>104.29025</v>
      </c>
      <c r="E119">
        <v>24.45797</v>
      </c>
      <c r="F119">
        <v>245</v>
      </c>
    </row>
    <row r="120" spans="1:6" x14ac:dyDescent="0.2">
      <c r="A120" t="s">
        <v>0</v>
      </c>
      <c r="B120">
        <v>100</v>
      </c>
      <c r="C120">
        <v>1</v>
      </c>
      <c r="D120">
        <v>104.20428</v>
      </c>
      <c r="E120">
        <v>24.443349999999999</v>
      </c>
      <c r="F120">
        <v>246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0"/>
  <sheetViews>
    <sheetView zoomScale="85" zoomScaleNormal="85" workbookViewId="0">
      <selection sqref="A1:F121"/>
    </sheetView>
  </sheetViews>
  <sheetFormatPr defaultRowHeight="14.25" x14ac:dyDescent="0.2"/>
  <sheetData>
    <row r="1" spans="1:37" x14ac:dyDescent="0.2">
      <c r="A1" t="s">
        <v>108</v>
      </c>
      <c r="B1">
        <v>30</v>
      </c>
      <c r="C1">
        <v>1</v>
      </c>
      <c r="D1">
        <v>156.12666999999999</v>
      </c>
      <c r="E1">
        <v>2.7048000000000001</v>
      </c>
      <c r="F1">
        <v>221</v>
      </c>
      <c r="H1" s="1" t="s">
        <v>2</v>
      </c>
      <c r="I1" s="1" t="s">
        <v>3</v>
      </c>
      <c r="J1" s="1" t="s">
        <v>4</v>
      </c>
      <c r="K1" s="2" t="s">
        <v>5</v>
      </c>
      <c r="L1" s="2" t="s">
        <v>6</v>
      </c>
      <c r="M1" s="2" t="s">
        <v>7</v>
      </c>
      <c r="N1" s="2" t="s">
        <v>109</v>
      </c>
      <c r="O1" s="2" t="s">
        <v>34</v>
      </c>
      <c r="P1" s="2" t="s">
        <v>35</v>
      </c>
      <c r="Q1" s="2" t="s">
        <v>110</v>
      </c>
      <c r="R1" s="2" t="s">
        <v>111</v>
      </c>
      <c r="S1" s="2" t="s">
        <v>112</v>
      </c>
      <c r="T1" s="2" t="s">
        <v>113</v>
      </c>
      <c r="U1" s="2" t="s">
        <v>114</v>
      </c>
      <c r="W1" s="2" t="s">
        <v>37</v>
      </c>
      <c r="AJ1" t="s">
        <v>38</v>
      </c>
    </row>
    <row r="2" spans="1:37" x14ac:dyDescent="0.2">
      <c r="A2" t="s">
        <v>108</v>
      </c>
      <c r="B2">
        <v>30</v>
      </c>
      <c r="C2">
        <v>1</v>
      </c>
      <c r="D2">
        <v>156.12666999999999</v>
      </c>
      <c r="E2">
        <v>2.6807400000000001</v>
      </c>
      <c r="F2">
        <v>214</v>
      </c>
      <c r="H2" t="s">
        <v>108</v>
      </c>
      <c r="I2">
        <v>30</v>
      </c>
      <c r="J2">
        <v>1</v>
      </c>
      <c r="L2">
        <f ca="1">INDIRECT("D"&amp;1+(ROW(D1)-1)*10+COLUMN(A1)-1)</f>
        <v>156.12666999999999</v>
      </c>
      <c r="M2">
        <f t="shared" ref="M2:U12" ca="1" si="0">INDIRECT("D"&amp;1+(ROW(E1)-1)*10+COLUMN(B1)-1)</f>
        <v>156.12666999999999</v>
      </c>
      <c r="N2">
        <f t="shared" ca="1" si="0"/>
        <v>156.12666999999999</v>
      </c>
      <c r="O2">
        <f t="shared" ca="1" si="0"/>
        <v>156.12666999999999</v>
      </c>
      <c r="P2">
        <f t="shared" ca="1" si="0"/>
        <v>156.12666999999999</v>
      </c>
      <c r="Q2">
        <f t="shared" ca="1" si="0"/>
        <v>156.12666999999999</v>
      </c>
      <c r="R2">
        <f t="shared" ca="1" si="0"/>
        <v>156.12666999999999</v>
      </c>
      <c r="S2">
        <f t="shared" ca="1" si="0"/>
        <v>156.12666999999999</v>
      </c>
      <c r="T2">
        <f t="shared" ca="1" si="0"/>
        <v>156.12666999999999</v>
      </c>
      <c r="U2">
        <f t="shared" ca="1" si="0"/>
        <v>156.12666999999999</v>
      </c>
      <c r="W2">
        <f ca="1">总!E2</f>
        <v>156.12666999999999</v>
      </c>
      <c r="Y2">
        <f ca="1">(L2-$W2)/$W2</f>
        <v>0</v>
      </c>
      <c r="Z2">
        <f t="shared" ref="Z2:AH13" ca="1" si="1">(M2-$W2)/$W2</f>
        <v>0</v>
      </c>
      <c r="AA2">
        <f t="shared" ca="1" si="1"/>
        <v>0</v>
      </c>
      <c r="AB2">
        <f t="shared" ca="1" si="1"/>
        <v>0</v>
      </c>
      <c r="AC2">
        <f t="shared" ca="1" si="1"/>
        <v>0</v>
      </c>
      <c r="AD2">
        <f t="shared" ca="1" si="1"/>
        <v>0</v>
      </c>
      <c r="AE2">
        <f t="shared" ca="1" si="1"/>
        <v>0</v>
      </c>
      <c r="AF2">
        <f t="shared" ca="1" si="1"/>
        <v>0</v>
      </c>
      <c r="AG2">
        <f t="shared" ca="1" si="1"/>
        <v>0</v>
      </c>
      <c r="AH2">
        <f t="shared" ca="1" si="1"/>
        <v>0</v>
      </c>
      <c r="AJ2">
        <f ca="1">SUM(Y2:AH2)</f>
        <v>0</v>
      </c>
      <c r="AK2" s="9"/>
    </row>
    <row r="3" spans="1:37" x14ac:dyDescent="0.2">
      <c r="A3" t="s">
        <v>108</v>
      </c>
      <c r="B3">
        <v>30</v>
      </c>
      <c r="C3">
        <v>1</v>
      </c>
      <c r="D3">
        <v>156.12666999999999</v>
      </c>
      <c r="E3">
        <v>2.7245699999999999</v>
      </c>
      <c r="F3">
        <v>223</v>
      </c>
      <c r="H3" t="s">
        <v>108</v>
      </c>
      <c r="I3">
        <v>50</v>
      </c>
      <c r="J3">
        <v>1</v>
      </c>
      <c r="L3">
        <f t="shared" ref="L3:U13" ca="1" si="2">INDIRECT("D"&amp;1+(ROW(D2)-1)*10+COLUMN(A2)-1)</f>
        <v>180.05332999999999</v>
      </c>
      <c r="M3">
        <f t="shared" ca="1" si="0"/>
        <v>181.40834000000001</v>
      </c>
      <c r="N3">
        <f t="shared" ca="1" si="0"/>
        <v>179.67332999999999</v>
      </c>
      <c r="O3">
        <f t="shared" ca="1" si="0"/>
        <v>181.93</v>
      </c>
      <c r="P3">
        <f t="shared" ca="1" si="0"/>
        <v>181.5967</v>
      </c>
      <c r="Q3">
        <f t="shared" ca="1" si="0"/>
        <v>181.52789999999999</v>
      </c>
      <c r="R3">
        <f t="shared" ca="1" si="0"/>
        <v>179.95332999999999</v>
      </c>
      <c r="S3">
        <f t="shared" ca="1" si="0"/>
        <v>182.34583000000001</v>
      </c>
      <c r="T3">
        <f t="shared" ca="1" si="0"/>
        <v>182.34583000000001</v>
      </c>
      <c r="U3">
        <f t="shared" ca="1" si="0"/>
        <v>181.89</v>
      </c>
      <c r="W3">
        <f ca="1">总!E3</f>
        <v>179.67332999999999</v>
      </c>
      <c r="Y3">
        <f t="shared" ref="Y3:Y13" ca="1" si="3">(L3-$W3)/$W3</f>
        <v>2.1149493917655754E-3</v>
      </c>
      <c r="Z3">
        <f t="shared" ca="1" si="1"/>
        <v>9.6564693268612369E-3</v>
      </c>
      <c r="AA3">
        <f t="shared" ca="1" si="1"/>
        <v>0</v>
      </c>
      <c r="AB3">
        <f t="shared" ca="1" si="1"/>
        <v>1.2559849589251861E-2</v>
      </c>
      <c r="AC3">
        <f t="shared" ca="1" si="1"/>
        <v>1.0704816346421618E-2</v>
      </c>
      <c r="AD3">
        <f t="shared" ca="1" si="1"/>
        <v>1.0321899193386105E-2</v>
      </c>
      <c r="AE3">
        <f t="shared" ca="1" si="1"/>
        <v>1.5583837623536067E-3</v>
      </c>
      <c r="AF3">
        <f t="shared" ca="1" si="1"/>
        <v>1.4874216446035779E-2</v>
      </c>
      <c r="AG3">
        <f t="shared" ca="1" si="1"/>
        <v>1.4874216446035779E-2</v>
      </c>
      <c r="AH3">
        <f t="shared" ca="1" si="1"/>
        <v>1.2337223337486946E-2</v>
      </c>
      <c r="AJ3">
        <f t="shared" ref="AJ3:AJ13" ca="1" si="4">SUM(Y3:AH3)</f>
        <v>8.9002023839598515E-2</v>
      </c>
      <c r="AK3" s="9"/>
    </row>
    <row r="4" spans="1:37" x14ac:dyDescent="0.2">
      <c r="A4" t="s">
        <v>108</v>
      </c>
      <c r="B4">
        <v>30</v>
      </c>
      <c r="C4">
        <v>1</v>
      </c>
      <c r="D4">
        <v>156.12666999999999</v>
      </c>
      <c r="E4">
        <v>2.6803300000000001</v>
      </c>
      <c r="F4">
        <v>221</v>
      </c>
      <c r="H4" t="s">
        <v>108</v>
      </c>
      <c r="I4">
        <v>100</v>
      </c>
      <c r="J4">
        <v>1</v>
      </c>
      <c r="L4">
        <f t="shared" ca="1" si="2"/>
        <v>247.27453</v>
      </c>
      <c r="M4">
        <f t="shared" ca="1" si="2"/>
        <v>246.12255999999999</v>
      </c>
      <c r="N4">
        <f t="shared" ca="1" si="2"/>
        <v>246.17332999999999</v>
      </c>
      <c r="O4">
        <f t="shared" ca="1" si="2"/>
        <v>242.93197000000001</v>
      </c>
      <c r="P4">
        <f t="shared" ca="1" si="2"/>
        <v>246.51154</v>
      </c>
      <c r="Q4">
        <f t="shared" ca="1" si="2"/>
        <v>243.99447000000001</v>
      </c>
      <c r="R4">
        <f t="shared" ca="1" si="2"/>
        <v>246.12790000000001</v>
      </c>
      <c r="S4">
        <f t="shared" ca="1" si="2"/>
        <v>246.66979000000001</v>
      </c>
      <c r="T4">
        <f t="shared" ca="1" si="2"/>
        <v>245.55252999999999</v>
      </c>
      <c r="U4">
        <f t="shared" ca="1" si="2"/>
        <v>246.85453000000001</v>
      </c>
      <c r="W4">
        <f ca="1">总!E4</f>
        <v>239.59333000000001</v>
      </c>
      <c r="Y4">
        <f t="shared" ca="1" si="3"/>
        <v>3.2059323187335766E-2</v>
      </c>
      <c r="Z4">
        <f t="shared" ca="1" si="1"/>
        <v>2.7251301194402965E-2</v>
      </c>
      <c r="AA4">
        <f t="shared" ca="1" si="1"/>
        <v>2.74632019180166E-2</v>
      </c>
      <c r="AB4">
        <f t="shared" ca="1" si="1"/>
        <v>1.3934611618779196E-2</v>
      </c>
      <c r="AC4">
        <f t="shared" ca="1" si="1"/>
        <v>2.8874802149124884E-2</v>
      </c>
      <c r="AD4">
        <f t="shared" ca="1" si="1"/>
        <v>1.8369209192927023E-2</v>
      </c>
      <c r="AE4">
        <f t="shared" ca="1" si="1"/>
        <v>2.7273588960093346E-2</v>
      </c>
      <c r="AF4">
        <f t="shared" ca="1" si="1"/>
        <v>2.9535296328992117E-2</v>
      </c>
      <c r="AG4">
        <f t="shared" ca="1" si="1"/>
        <v>2.4872144813046261E-2</v>
      </c>
      <c r="AH4">
        <f t="shared" ca="1" si="1"/>
        <v>3.0306352852143264E-2</v>
      </c>
      <c r="AJ4">
        <f t="shared" ca="1" si="4"/>
        <v>0.25993983221486144</v>
      </c>
      <c r="AK4" s="9"/>
    </row>
    <row r="5" spans="1:37" x14ac:dyDescent="0.2">
      <c r="A5" t="s">
        <v>108</v>
      </c>
      <c r="B5">
        <v>30</v>
      </c>
      <c r="C5">
        <v>1</v>
      </c>
      <c r="D5">
        <v>156.12666999999999</v>
      </c>
      <c r="E5">
        <v>2.68493</v>
      </c>
      <c r="F5">
        <v>220</v>
      </c>
      <c r="H5" t="s">
        <v>36</v>
      </c>
      <c r="I5">
        <v>24</v>
      </c>
      <c r="J5">
        <v>1</v>
      </c>
      <c r="L5">
        <f t="shared" ca="1" si="2"/>
        <v>2320.9075499999999</v>
      </c>
      <c r="M5">
        <f t="shared" ca="1" si="0"/>
        <v>2330.3946900000001</v>
      </c>
      <c r="N5">
        <f t="shared" ca="1" si="0"/>
        <v>2320.9075499999999</v>
      </c>
      <c r="O5">
        <f t="shared" ca="1" si="0"/>
        <v>2320.9075499999999</v>
      </c>
      <c r="P5">
        <f t="shared" ca="1" si="0"/>
        <v>2320.9075499999999</v>
      </c>
      <c r="Q5">
        <f t="shared" ca="1" si="0"/>
        <v>2320.9075499999999</v>
      </c>
      <c r="R5">
        <f t="shared" ca="1" si="0"/>
        <v>2320.9075499999999</v>
      </c>
      <c r="S5">
        <f t="shared" ca="1" si="0"/>
        <v>2320.9075499999999</v>
      </c>
      <c r="T5">
        <f t="shared" ca="1" si="0"/>
        <v>2320.9075499999999</v>
      </c>
      <c r="U5">
        <f t="shared" ca="1" si="0"/>
        <v>2330.3946900000001</v>
      </c>
      <c r="W5">
        <f ca="1">总!E5</f>
        <v>2320.9075499999999</v>
      </c>
      <c r="Y5">
        <f t="shared" ca="1" si="3"/>
        <v>0</v>
      </c>
      <c r="Z5">
        <f t="shared" ca="1" si="1"/>
        <v>4.0876854401202586E-3</v>
      </c>
      <c r="AA5">
        <f t="shared" ca="1" si="1"/>
        <v>0</v>
      </c>
      <c r="AB5">
        <f t="shared" ca="1" si="1"/>
        <v>0</v>
      </c>
      <c r="AC5">
        <f t="shared" ca="1" si="1"/>
        <v>0</v>
      </c>
      <c r="AD5">
        <f t="shared" ca="1" si="1"/>
        <v>0</v>
      </c>
      <c r="AE5">
        <f t="shared" ca="1" si="1"/>
        <v>0</v>
      </c>
      <c r="AF5">
        <f t="shared" ca="1" si="1"/>
        <v>0</v>
      </c>
      <c r="AG5">
        <f t="shared" ca="1" si="1"/>
        <v>0</v>
      </c>
      <c r="AH5">
        <f t="shared" ca="1" si="1"/>
        <v>4.0876854401202586E-3</v>
      </c>
      <c r="AJ5">
        <f t="shared" ca="1" si="4"/>
        <v>8.1753708802405171E-3</v>
      </c>
      <c r="AK5" s="9"/>
    </row>
    <row r="6" spans="1:37" x14ac:dyDescent="0.2">
      <c r="A6" t="s">
        <v>108</v>
      </c>
      <c r="B6">
        <v>30</v>
      </c>
      <c r="C6">
        <v>1</v>
      </c>
      <c r="D6">
        <v>156.12666999999999</v>
      </c>
      <c r="E6">
        <v>2.7012</v>
      </c>
      <c r="F6">
        <v>220</v>
      </c>
      <c r="H6" t="s">
        <v>36</v>
      </c>
      <c r="I6">
        <v>47</v>
      </c>
      <c r="J6">
        <v>1</v>
      </c>
      <c r="L6">
        <f t="shared" ca="1" si="2"/>
        <v>4321.0236500000001</v>
      </c>
      <c r="M6">
        <f t="shared" ca="1" si="0"/>
        <v>4321.0236500000001</v>
      </c>
      <c r="N6">
        <f t="shared" ca="1" si="0"/>
        <v>4321.0236500000001</v>
      </c>
      <c r="O6">
        <f t="shared" ca="1" si="0"/>
        <v>4321.0236500000001</v>
      </c>
      <c r="P6">
        <f t="shared" ca="1" si="0"/>
        <v>4321.0236500000001</v>
      </c>
      <c r="Q6">
        <f t="shared" ca="1" si="0"/>
        <v>4321.0236500000001</v>
      </c>
      <c r="R6">
        <f t="shared" ca="1" si="0"/>
        <v>4329.4256800000003</v>
      </c>
      <c r="S6">
        <f t="shared" ca="1" si="0"/>
        <v>4329.4256800000003</v>
      </c>
      <c r="T6">
        <f t="shared" ca="1" si="0"/>
        <v>4329.4256800000003</v>
      </c>
      <c r="U6">
        <f t="shared" ca="1" si="0"/>
        <v>4321.0236500000001</v>
      </c>
      <c r="W6">
        <f ca="1">总!E6</f>
        <v>4313.60977</v>
      </c>
      <c r="Y6">
        <f t="shared" ca="1" si="3"/>
        <v>1.71871828823312E-3</v>
      </c>
      <c r="Z6">
        <f t="shared" ca="1" si="1"/>
        <v>1.71871828823312E-3</v>
      </c>
      <c r="AA6">
        <f t="shared" ca="1" si="1"/>
        <v>1.71871828823312E-3</v>
      </c>
      <c r="AB6">
        <f t="shared" ca="1" si="1"/>
        <v>1.71871828823312E-3</v>
      </c>
      <c r="AC6">
        <f t="shared" ca="1" si="1"/>
        <v>1.71871828823312E-3</v>
      </c>
      <c r="AD6">
        <f t="shared" ca="1" si="1"/>
        <v>1.71871828823312E-3</v>
      </c>
      <c r="AE6">
        <f t="shared" ca="1" si="1"/>
        <v>3.6665138580674762E-3</v>
      </c>
      <c r="AF6">
        <f t="shared" ca="1" si="1"/>
        <v>3.6665138580674762E-3</v>
      </c>
      <c r="AG6">
        <f t="shared" ca="1" si="1"/>
        <v>3.6665138580674762E-3</v>
      </c>
      <c r="AH6">
        <f t="shared" ca="1" si="1"/>
        <v>1.71871828823312E-3</v>
      </c>
      <c r="AJ6">
        <f t="shared" ca="1" si="4"/>
        <v>2.303056959183427E-2</v>
      </c>
      <c r="AK6" s="9"/>
    </row>
    <row r="7" spans="1:37" x14ac:dyDescent="0.2">
      <c r="A7" t="s">
        <v>108</v>
      </c>
      <c r="B7">
        <v>30</v>
      </c>
      <c r="C7">
        <v>1</v>
      </c>
      <c r="D7">
        <v>156.12666999999999</v>
      </c>
      <c r="E7">
        <v>2.6989700000000001</v>
      </c>
      <c r="F7">
        <v>221</v>
      </c>
      <c r="H7" t="s">
        <v>36</v>
      </c>
      <c r="I7">
        <v>100</v>
      </c>
      <c r="J7">
        <v>1</v>
      </c>
      <c r="L7">
        <f t="shared" ca="1" si="2"/>
        <v>35669.694770000002</v>
      </c>
      <c r="M7">
        <f t="shared" ca="1" si="2"/>
        <v>35669.694770000002</v>
      </c>
      <c r="N7">
        <f t="shared" ca="1" si="2"/>
        <v>35669.694770000002</v>
      </c>
      <c r="O7">
        <f t="shared" ca="1" si="2"/>
        <v>35669.694770000002</v>
      </c>
      <c r="P7">
        <f t="shared" ca="1" si="2"/>
        <v>35669.694770000002</v>
      </c>
      <c r="Q7">
        <f t="shared" ca="1" si="2"/>
        <v>35669.694770000002</v>
      </c>
      <c r="R7">
        <f t="shared" ca="1" si="2"/>
        <v>35669.694770000002</v>
      </c>
      <c r="S7">
        <f t="shared" ca="1" si="2"/>
        <v>35669.694770000002</v>
      </c>
      <c r="T7">
        <f t="shared" ca="1" si="2"/>
        <v>35661.979500000001</v>
      </c>
      <c r="U7">
        <f t="shared" ca="1" si="2"/>
        <v>35669.694770000002</v>
      </c>
      <c r="W7">
        <f ca="1">总!E7</f>
        <v>35334.484790000002</v>
      </c>
      <c r="Y7">
        <f t="shared" ca="1" si="3"/>
        <v>9.4867657471792901E-3</v>
      </c>
      <c r="Z7">
        <f t="shared" ca="1" si="1"/>
        <v>9.4867657471792901E-3</v>
      </c>
      <c r="AA7">
        <f t="shared" ca="1" si="1"/>
        <v>9.4867657471792901E-3</v>
      </c>
      <c r="AB7">
        <f t="shared" ca="1" si="1"/>
        <v>9.4867657471792901E-3</v>
      </c>
      <c r="AC7">
        <f t="shared" ca="1" si="1"/>
        <v>9.4867657471792901E-3</v>
      </c>
      <c r="AD7">
        <f t="shared" ca="1" si="1"/>
        <v>9.4867657471792901E-3</v>
      </c>
      <c r="AE7">
        <f t="shared" ca="1" si="1"/>
        <v>9.4867657471792901E-3</v>
      </c>
      <c r="AF7">
        <f t="shared" ca="1" si="1"/>
        <v>9.4867657471792901E-3</v>
      </c>
      <c r="AG7">
        <f t="shared" ca="1" si="1"/>
        <v>9.2684161647287738E-3</v>
      </c>
      <c r="AH7">
        <f t="shared" ca="1" si="1"/>
        <v>9.4867657471792901E-3</v>
      </c>
      <c r="AJ7">
        <f t="shared" ca="1" si="4"/>
        <v>9.4649307889342379E-2</v>
      </c>
      <c r="AK7" s="9"/>
    </row>
    <row r="8" spans="1:37" x14ac:dyDescent="0.2">
      <c r="A8" t="s">
        <v>108</v>
      </c>
      <c r="B8">
        <v>30</v>
      </c>
      <c r="C8">
        <v>1</v>
      </c>
      <c r="D8">
        <v>156.12666999999999</v>
      </c>
      <c r="E8">
        <v>2.6792899999999999</v>
      </c>
      <c r="F8">
        <v>222</v>
      </c>
      <c r="H8" t="s">
        <v>1</v>
      </c>
      <c r="I8">
        <v>30</v>
      </c>
      <c r="J8">
        <v>1</v>
      </c>
      <c r="L8">
        <f t="shared" ca="1" si="2"/>
        <v>660.62148999999999</v>
      </c>
      <c r="M8">
        <f t="shared" ca="1" si="0"/>
        <v>660.62148999999999</v>
      </c>
      <c r="N8">
        <f t="shared" ca="1" si="0"/>
        <v>660.62148999999999</v>
      </c>
      <c r="O8">
        <f t="shared" ca="1" si="0"/>
        <v>664.53556000000003</v>
      </c>
      <c r="P8">
        <f t="shared" ref="P8:U10" ca="1" si="5">INDIRECT("D"&amp;1+(ROW(H7)-1)*10+COLUMN(E7)-1)</f>
        <v>660.62148999999999</v>
      </c>
      <c r="Q8">
        <f t="shared" ca="1" si="5"/>
        <v>660.62148999999999</v>
      </c>
      <c r="R8">
        <f t="shared" ca="1" si="5"/>
        <v>660.62148999999999</v>
      </c>
      <c r="S8">
        <f t="shared" ca="1" si="5"/>
        <v>660.62148999999999</v>
      </c>
      <c r="T8">
        <f t="shared" ca="1" si="5"/>
        <v>664.53556000000003</v>
      </c>
      <c r="U8">
        <f t="shared" ca="1" si="5"/>
        <v>660.62148999999999</v>
      </c>
      <c r="W8">
        <f ca="1">总!E8</f>
        <v>659.84542999999996</v>
      </c>
      <c r="Y8">
        <f t="shared" ca="1" si="3"/>
        <v>1.1761239295088087E-3</v>
      </c>
      <c r="Z8">
        <f t="shared" ca="1" si="1"/>
        <v>1.1761239295088087E-3</v>
      </c>
      <c r="AA8">
        <f t="shared" ca="1" si="1"/>
        <v>1.1761239295088087E-3</v>
      </c>
      <c r="AB8">
        <f t="shared" ca="1" si="1"/>
        <v>7.1079222296046938E-3</v>
      </c>
      <c r="AC8">
        <f t="shared" ca="1" si="1"/>
        <v>1.1761239295088087E-3</v>
      </c>
      <c r="AD8">
        <f t="shared" ca="1" si="1"/>
        <v>1.1761239295088087E-3</v>
      </c>
      <c r="AE8">
        <f t="shared" ca="1" si="1"/>
        <v>1.1761239295088087E-3</v>
      </c>
      <c r="AF8">
        <f t="shared" ca="1" si="1"/>
        <v>1.1761239295088087E-3</v>
      </c>
      <c r="AG8">
        <f t="shared" ca="1" si="1"/>
        <v>7.1079222296046938E-3</v>
      </c>
      <c r="AH8">
        <f t="shared" ca="1" si="1"/>
        <v>1.1761239295088087E-3</v>
      </c>
      <c r="AJ8">
        <f t="shared" ca="1" si="4"/>
        <v>2.3624835895279851E-2</v>
      </c>
      <c r="AK8" s="9"/>
    </row>
    <row r="9" spans="1:37" x14ac:dyDescent="0.2">
      <c r="A9" t="s">
        <v>108</v>
      </c>
      <c r="B9">
        <v>30</v>
      </c>
      <c r="C9">
        <v>1</v>
      </c>
      <c r="D9">
        <v>156.12666999999999</v>
      </c>
      <c r="E9">
        <v>2.68804</v>
      </c>
      <c r="F9">
        <v>219</v>
      </c>
      <c r="H9" t="s">
        <v>1</v>
      </c>
      <c r="I9">
        <v>50</v>
      </c>
      <c r="J9">
        <v>1</v>
      </c>
      <c r="L9">
        <f t="shared" ca="1" si="2"/>
        <v>1027.0157400000001</v>
      </c>
      <c r="M9">
        <f t="shared" ca="1" si="0"/>
        <v>1027.0157400000001</v>
      </c>
      <c r="N9">
        <f t="shared" ca="1" si="0"/>
        <v>1027.0157400000001</v>
      </c>
      <c r="O9">
        <f t="shared" ca="1" si="0"/>
        <v>1019.98606</v>
      </c>
      <c r="P9">
        <f t="shared" ca="1" si="5"/>
        <v>1018.52828</v>
      </c>
      <c r="Q9">
        <f t="shared" ca="1" si="5"/>
        <v>1022.3171</v>
      </c>
      <c r="R9">
        <f t="shared" ca="1" si="5"/>
        <v>1027.0157400000001</v>
      </c>
      <c r="S9">
        <f t="shared" ca="1" si="5"/>
        <v>1027.0157400000001</v>
      </c>
      <c r="T9">
        <f t="shared" ca="1" si="5"/>
        <v>1027.0157400000001</v>
      </c>
      <c r="U9">
        <f t="shared" ca="1" si="5"/>
        <v>1027.0157400000001</v>
      </c>
      <c r="W9">
        <f ca="1">总!E9</f>
        <v>1003.58074</v>
      </c>
      <c r="Y9">
        <f t="shared" ca="1" si="3"/>
        <v>2.3351384762525493E-2</v>
      </c>
      <c r="Z9">
        <f t="shared" ca="1" si="1"/>
        <v>2.3351384762525493E-2</v>
      </c>
      <c r="AA9">
        <f t="shared" ca="1" si="1"/>
        <v>2.3351384762525493E-2</v>
      </c>
      <c r="AB9">
        <f t="shared" ca="1" si="1"/>
        <v>1.6346786408037245E-2</v>
      </c>
      <c r="AC9">
        <f t="shared" ca="1" si="1"/>
        <v>1.4894207714667785E-2</v>
      </c>
      <c r="AD9">
        <f t="shared" ca="1" si="1"/>
        <v>1.8669509341121861E-2</v>
      </c>
      <c r="AE9">
        <f t="shared" ca="1" si="1"/>
        <v>2.3351384762525493E-2</v>
      </c>
      <c r="AF9">
        <f t="shared" ca="1" si="1"/>
        <v>2.3351384762525493E-2</v>
      </c>
      <c r="AG9">
        <f t="shared" ca="1" si="1"/>
        <v>2.3351384762525493E-2</v>
      </c>
      <c r="AH9">
        <f t="shared" ca="1" si="1"/>
        <v>2.3351384762525493E-2</v>
      </c>
      <c r="AJ9">
        <f t="shared" ca="1" si="4"/>
        <v>0.21337019680150535</v>
      </c>
      <c r="AK9" s="9"/>
    </row>
    <row r="10" spans="1:37" x14ac:dyDescent="0.2">
      <c r="A10" t="s">
        <v>108</v>
      </c>
      <c r="B10">
        <v>30</v>
      </c>
      <c r="C10">
        <v>1</v>
      </c>
      <c r="D10">
        <v>156.12666999999999</v>
      </c>
      <c r="E10">
        <v>2.6772200000000002</v>
      </c>
      <c r="F10">
        <v>221</v>
      </c>
      <c r="H10" t="s">
        <v>1</v>
      </c>
      <c r="I10">
        <v>100</v>
      </c>
      <c r="J10">
        <v>1</v>
      </c>
      <c r="L10">
        <f t="shared" ca="1" si="2"/>
        <v>1774.48</v>
      </c>
      <c r="M10">
        <f t="shared" ca="1" si="2"/>
        <v>1774.48</v>
      </c>
      <c r="N10">
        <f t="shared" ca="1" si="2"/>
        <v>1774.48</v>
      </c>
      <c r="O10">
        <f t="shared" ca="1" si="2"/>
        <v>1768.7477200000001</v>
      </c>
      <c r="P10">
        <f t="shared" ca="1" si="5"/>
        <v>1764.9002800000001</v>
      </c>
      <c r="Q10">
        <f t="shared" ca="1" si="5"/>
        <v>1772.89105</v>
      </c>
      <c r="R10">
        <f t="shared" ca="1" si="5"/>
        <v>1770.8031599999999</v>
      </c>
      <c r="S10">
        <f t="shared" ca="1" si="5"/>
        <v>1774.48</v>
      </c>
      <c r="T10">
        <f t="shared" ca="1" si="5"/>
        <v>1774.48</v>
      </c>
      <c r="U10">
        <f t="shared" ca="1" si="5"/>
        <v>1767.53333</v>
      </c>
      <c r="W10">
        <f ca="1">总!E10</f>
        <v>1755.1166700000001</v>
      </c>
      <c r="Y10">
        <f t="shared" ca="1" si="3"/>
        <v>1.1032503041521396E-2</v>
      </c>
      <c r="Z10">
        <f t="shared" ca="1" si="1"/>
        <v>1.1032503041521396E-2</v>
      </c>
      <c r="AA10">
        <f t="shared" ca="1" si="1"/>
        <v>1.1032503041521396E-2</v>
      </c>
      <c r="AB10">
        <f t="shared" ca="1" si="1"/>
        <v>7.766463753090533E-3</v>
      </c>
      <c r="AC10">
        <f t="shared" ca="1" si="1"/>
        <v>5.5743359784737002E-3</v>
      </c>
      <c r="AD10">
        <f t="shared" ca="1" si="1"/>
        <v>1.0127178610866842E-2</v>
      </c>
      <c r="AE10">
        <f t="shared" ca="1" si="1"/>
        <v>8.9375767822886792E-3</v>
      </c>
      <c r="AF10">
        <f t="shared" ca="1" si="1"/>
        <v>1.1032503041521396E-2</v>
      </c>
      <c r="AG10">
        <f t="shared" ca="1" si="1"/>
        <v>1.1032503041521396E-2</v>
      </c>
      <c r="AH10">
        <f t="shared" ca="1" si="1"/>
        <v>7.0745496366346203E-3</v>
      </c>
      <c r="AJ10">
        <f t="shared" ca="1" si="4"/>
        <v>9.4642619968961353E-2</v>
      </c>
      <c r="AK10" s="9"/>
    </row>
    <row r="11" spans="1:37" x14ac:dyDescent="0.2">
      <c r="A11" t="s">
        <v>108</v>
      </c>
      <c r="B11">
        <v>50</v>
      </c>
      <c r="C11">
        <v>1</v>
      </c>
      <c r="D11">
        <v>180.05332999999999</v>
      </c>
      <c r="E11">
        <v>7.4137199999999996</v>
      </c>
      <c r="F11">
        <v>210</v>
      </c>
      <c r="H11" t="s">
        <v>0</v>
      </c>
      <c r="I11">
        <v>25</v>
      </c>
      <c r="J11">
        <v>1</v>
      </c>
      <c r="L11">
        <f t="shared" ca="1" si="2"/>
        <v>28.669799999999999</v>
      </c>
      <c r="M11">
        <f t="shared" ca="1" si="0"/>
        <v>28.65213</v>
      </c>
      <c r="N11">
        <f t="shared" ca="1" si="0"/>
        <v>28.65213</v>
      </c>
      <c r="O11">
        <f t="shared" ca="1" si="0"/>
        <v>28.65213</v>
      </c>
      <c r="P11">
        <f t="shared" ca="1" si="0"/>
        <v>28.65213</v>
      </c>
      <c r="Q11">
        <f t="shared" ca="1" si="0"/>
        <v>28.65213</v>
      </c>
      <c r="R11">
        <f t="shared" ca="1" si="0"/>
        <v>28.65213</v>
      </c>
      <c r="S11">
        <f t="shared" ca="1" si="0"/>
        <v>28.65213</v>
      </c>
      <c r="T11">
        <f t="shared" ca="1" si="0"/>
        <v>28.65213</v>
      </c>
      <c r="U11">
        <f t="shared" ca="1" si="0"/>
        <v>28.65213</v>
      </c>
      <c r="W11">
        <f ca="1">总!E11</f>
        <v>28.65213</v>
      </c>
      <c r="Y11">
        <f t="shared" ca="1" si="3"/>
        <v>6.1670807720050705E-4</v>
      </c>
      <c r="Z11">
        <f t="shared" ca="1" si="1"/>
        <v>0</v>
      </c>
      <c r="AA11">
        <f t="shared" ca="1" si="1"/>
        <v>0</v>
      </c>
      <c r="AB11">
        <f t="shared" ca="1" si="1"/>
        <v>0</v>
      </c>
      <c r="AC11">
        <f t="shared" ca="1" si="1"/>
        <v>0</v>
      </c>
      <c r="AD11">
        <f t="shared" ca="1" si="1"/>
        <v>0</v>
      </c>
      <c r="AE11">
        <f t="shared" ca="1" si="1"/>
        <v>0</v>
      </c>
      <c r="AF11">
        <f t="shared" ca="1" si="1"/>
        <v>0</v>
      </c>
      <c r="AG11">
        <f t="shared" ca="1" si="1"/>
        <v>0</v>
      </c>
      <c r="AH11">
        <f t="shared" ca="1" si="1"/>
        <v>0</v>
      </c>
      <c r="AJ11">
        <f t="shared" ca="1" si="4"/>
        <v>6.1670807720050705E-4</v>
      </c>
      <c r="AK11" s="9"/>
    </row>
    <row r="12" spans="1:37" x14ac:dyDescent="0.2">
      <c r="A12" t="s">
        <v>108</v>
      </c>
      <c r="B12">
        <v>50</v>
      </c>
      <c r="C12">
        <v>1</v>
      </c>
      <c r="D12">
        <v>181.40834000000001</v>
      </c>
      <c r="E12">
        <v>7.3909799999999999</v>
      </c>
      <c r="F12">
        <v>211</v>
      </c>
      <c r="H12" t="s">
        <v>0</v>
      </c>
      <c r="I12">
        <v>50</v>
      </c>
      <c r="J12">
        <v>1</v>
      </c>
      <c r="L12">
        <f t="shared" ca="1" si="2"/>
        <v>57.917070000000002</v>
      </c>
      <c r="M12">
        <f t="shared" ca="1" si="0"/>
        <v>57.917070000000002</v>
      </c>
      <c r="N12">
        <f t="shared" ca="1" si="0"/>
        <v>57.917070000000002</v>
      </c>
      <c r="O12">
        <f t="shared" ca="1" si="0"/>
        <v>57.917070000000002</v>
      </c>
      <c r="P12">
        <f t="shared" ca="1" si="0"/>
        <v>57.917070000000002</v>
      </c>
      <c r="Q12">
        <f t="shared" ca="1" si="0"/>
        <v>57.917070000000002</v>
      </c>
      <c r="R12">
        <f t="shared" ca="1" si="0"/>
        <v>57.917070000000002</v>
      </c>
      <c r="S12">
        <f t="shared" ca="1" si="0"/>
        <v>57.917070000000002</v>
      </c>
      <c r="T12">
        <f t="shared" ca="1" si="0"/>
        <v>57.917070000000002</v>
      </c>
      <c r="U12">
        <f t="shared" ca="1" si="0"/>
        <v>57.917070000000002</v>
      </c>
      <c r="W12">
        <f ca="1">总!E12</f>
        <v>57.917070000000002</v>
      </c>
      <c r="Y12">
        <f t="shared" ca="1" si="3"/>
        <v>0</v>
      </c>
      <c r="Z12">
        <f t="shared" ca="1" si="1"/>
        <v>0</v>
      </c>
      <c r="AA12">
        <f t="shared" ca="1" si="1"/>
        <v>0</v>
      </c>
      <c r="AB12">
        <f t="shared" ca="1" si="1"/>
        <v>0</v>
      </c>
      <c r="AC12">
        <f t="shared" ca="1" si="1"/>
        <v>0</v>
      </c>
      <c r="AD12">
        <f t="shared" ca="1" si="1"/>
        <v>0</v>
      </c>
      <c r="AE12">
        <f t="shared" ca="1" si="1"/>
        <v>0</v>
      </c>
      <c r="AF12">
        <f t="shared" ca="1" si="1"/>
        <v>0</v>
      </c>
      <c r="AG12">
        <f t="shared" ca="1" si="1"/>
        <v>0</v>
      </c>
      <c r="AH12">
        <f t="shared" ca="1" si="1"/>
        <v>0</v>
      </c>
      <c r="AJ12">
        <f t="shared" ca="1" si="4"/>
        <v>0</v>
      </c>
      <c r="AK12" s="9"/>
    </row>
    <row r="13" spans="1:37" x14ac:dyDescent="0.2">
      <c r="A13" t="s">
        <v>108</v>
      </c>
      <c r="B13">
        <v>50</v>
      </c>
      <c r="C13">
        <v>1</v>
      </c>
      <c r="D13">
        <v>179.67332999999999</v>
      </c>
      <c r="E13">
        <v>7.3925400000000003</v>
      </c>
      <c r="F13">
        <v>210</v>
      </c>
      <c r="H13" t="s">
        <v>0</v>
      </c>
      <c r="I13">
        <v>100</v>
      </c>
      <c r="J13">
        <v>1</v>
      </c>
      <c r="L13">
        <f t="shared" ca="1" si="2"/>
        <v>104.23761</v>
      </c>
      <c r="M13">
        <f t="shared" ca="1" si="2"/>
        <v>104.22427999999999</v>
      </c>
      <c r="N13">
        <f t="shared" ca="1" si="2"/>
        <v>104.27359</v>
      </c>
      <c r="O13">
        <f t="shared" ca="1" si="2"/>
        <v>104.27218999999999</v>
      </c>
      <c r="P13">
        <f t="shared" ca="1" si="2"/>
        <v>104.28359</v>
      </c>
      <c r="Q13">
        <f t="shared" ca="1" si="2"/>
        <v>104.25942999999999</v>
      </c>
      <c r="R13">
        <f t="shared" ca="1" si="2"/>
        <v>104.25691999999999</v>
      </c>
      <c r="S13">
        <f t="shared" ca="1" si="2"/>
        <v>104.30095</v>
      </c>
      <c r="T13">
        <f t="shared" ca="1" si="2"/>
        <v>104.17428</v>
      </c>
      <c r="U13">
        <f t="shared" ca="1" si="2"/>
        <v>104.28025</v>
      </c>
      <c r="W13">
        <f ca="1">总!E13</f>
        <v>104.10428</v>
      </c>
      <c r="Y13">
        <f t="shared" ca="1" si="3"/>
        <v>1.2807350475888294E-3</v>
      </c>
      <c r="Z13">
        <f t="shared" ca="1" si="1"/>
        <v>1.1526903600888488E-3</v>
      </c>
      <c r="AA13">
        <f t="shared" ca="1" si="1"/>
        <v>1.6263500405554493E-3</v>
      </c>
      <c r="AB13">
        <f t="shared" ca="1" si="1"/>
        <v>1.6129019863543748E-3</v>
      </c>
      <c r="AC13">
        <f t="shared" ca="1" si="1"/>
        <v>1.7224075705629103E-3</v>
      </c>
      <c r="AD13">
        <f t="shared" ca="1" si="1"/>
        <v>1.4903325780649163E-3</v>
      </c>
      <c r="AE13">
        <f t="shared" ca="1" si="1"/>
        <v>1.4662221380330473E-3</v>
      </c>
      <c r="AF13">
        <f t="shared" ca="1" si="1"/>
        <v>1.8891634426557434E-3</v>
      </c>
      <c r="AG13">
        <f t="shared" ca="1" si="1"/>
        <v>6.7240271005181704E-4</v>
      </c>
      <c r="AH13">
        <f t="shared" ca="1" si="1"/>
        <v>1.6903243555403526E-3</v>
      </c>
      <c r="AJ13">
        <f t="shared" ca="1" si="4"/>
        <v>1.4603530229496288E-2</v>
      </c>
      <c r="AK13" s="9"/>
    </row>
    <row r="14" spans="1:37" x14ac:dyDescent="0.2">
      <c r="A14" t="s">
        <v>108</v>
      </c>
      <c r="B14">
        <v>50</v>
      </c>
      <c r="C14">
        <v>1</v>
      </c>
      <c r="D14">
        <v>181.93</v>
      </c>
      <c r="E14">
        <v>7.4016599999999997</v>
      </c>
      <c r="F14">
        <v>209</v>
      </c>
      <c r="AK14" s="9"/>
    </row>
    <row r="15" spans="1:37" x14ac:dyDescent="0.2">
      <c r="A15" t="s">
        <v>108</v>
      </c>
      <c r="B15">
        <v>50</v>
      </c>
      <c r="C15">
        <v>1</v>
      </c>
      <c r="D15">
        <v>181.5967</v>
      </c>
      <c r="E15">
        <v>7.4040400000000002</v>
      </c>
      <c r="F15">
        <v>211</v>
      </c>
      <c r="AK15" s="9"/>
    </row>
    <row r="16" spans="1:37" x14ac:dyDescent="0.2">
      <c r="A16" t="s">
        <v>108</v>
      </c>
      <c r="B16">
        <v>50</v>
      </c>
      <c r="C16">
        <v>1</v>
      </c>
      <c r="D16">
        <v>181.52789999999999</v>
      </c>
      <c r="E16">
        <v>7.4161799999999998</v>
      </c>
      <c r="F16">
        <v>208</v>
      </c>
      <c r="AK16" s="9"/>
    </row>
    <row r="17" spans="1:37" x14ac:dyDescent="0.2">
      <c r="A17" t="s">
        <v>108</v>
      </c>
      <c r="B17">
        <v>50</v>
      </c>
      <c r="C17">
        <v>1</v>
      </c>
      <c r="D17">
        <v>179.95332999999999</v>
      </c>
      <c r="E17">
        <v>7.3627500000000001</v>
      </c>
      <c r="F17">
        <v>207</v>
      </c>
      <c r="AK17" s="9"/>
    </row>
    <row r="18" spans="1:37" x14ac:dyDescent="0.2">
      <c r="A18" t="s">
        <v>108</v>
      </c>
      <c r="B18">
        <v>50</v>
      </c>
      <c r="C18">
        <v>1</v>
      </c>
      <c r="D18">
        <v>182.34583000000001</v>
      </c>
      <c r="E18">
        <v>7.3563999999999998</v>
      </c>
      <c r="F18">
        <v>209</v>
      </c>
      <c r="AK18" s="9"/>
    </row>
    <row r="19" spans="1:37" x14ac:dyDescent="0.2">
      <c r="A19" t="s">
        <v>108</v>
      </c>
      <c r="B19">
        <v>50</v>
      </c>
      <c r="C19">
        <v>1</v>
      </c>
      <c r="D19">
        <v>182.34583000000001</v>
      </c>
      <c r="E19">
        <v>7.3950199999999997</v>
      </c>
      <c r="F19">
        <v>212</v>
      </c>
      <c r="AK19" s="9"/>
    </row>
    <row r="20" spans="1:37" x14ac:dyDescent="0.2">
      <c r="A20" t="s">
        <v>108</v>
      </c>
      <c r="B20">
        <v>50</v>
      </c>
      <c r="C20">
        <v>1</v>
      </c>
      <c r="D20">
        <v>181.89</v>
      </c>
      <c r="E20">
        <v>7.3632400000000002</v>
      </c>
      <c r="F20">
        <v>210</v>
      </c>
      <c r="AK20" s="9"/>
    </row>
    <row r="21" spans="1:37" x14ac:dyDescent="0.2">
      <c r="A21" t="s">
        <v>108</v>
      </c>
      <c r="B21">
        <v>100</v>
      </c>
      <c r="C21">
        <v>1</v>
      </c>
      <c r="D21">
        <v>247.27453</v>
      </c>
      <c r="E21">
        <v>21.336659999999998</v>
      </c>
      <c r="F21">
        <v>143</v>
      </c>
      <c r="AK21" s="9"/>
    </row>
    <row r="22" spans="1:37" x14ac:dyDescent="0.2">
      <c r="A22" t="s">
        <v>108</v>
      </c>
      <c r="B22">
        <v>100</v>
      </c>
      <c r="C22">
        <v>1</v>
      </c>
      <c r="D22">
        <v>246.12255999999999</v>
      </c>
      <c r="E22">
        <v>21.344799999999999</v>
      </c>
      <c r="F22">
        <v>144</v>
      </c>
      <c r="AK22" s="9"/>
    </row>
    <row r="23" spans="1:37" x14ac:dyDescent="0.2">
      <c r="A23" t="s">
        <v>108</v>
      </c>
      <c r="B23">
        <v>100</v>
      </c>
      <c r="C23">
        <v>1</v>
      </c>
      <c r="D23">
        <v>246.17332999999999</v>
      </c>
      <c r="E23">
        <v>21.346029999999999</v>
      </c>
      <c r="F23">
        <v>144</v>
      </c>
      <c r="AK23" s="9"/>
    </row>
    <row r="24" spans="1:37" x14ac:dyDescent="0.2">
      <c r="A24" t="s">
        <v>108</v>
      </c>
      <c r="B24">
        <v>100</v>
      </c>
      <c r="C24">
        <v>1</v>
      </c>
      <c r="D24">
        <v>242.93197000000001</v>
      </c>
      <c r="E24">
        <v>21.273599999999998</v>
      </c>
      <c r="F24">
        <v>144</v>
      </c>
      <c r="AK24" s="9"/>
    </row>
    <row r="25" spans="1:37" x14ac:dyDescent="0.2">
      <c r="A25" t="s">
        <v>108</v>
      </c>
      <c r="B25">
        <v>100</v>
      </c>
      <c r="C25">
        <v>1</v>
      </c>
      <c r="D25">
        <v>246.51154</v>
      </c>
      <c r="E25">
        <v>21.252839999999999</v>
      </c>
      <c r="F25">
        <v>144</v>
      </c>
      <c r="AK25" s="9"/>
    </row>
    <row r="26" spans="1:37" x14ac:dyDescent="0.2">
      <c r="A26" t="s">
        <v>108</v>
      </c>
      <c r="B26">
        <v>100</v>
      </c>
      <c r="C26">
        <v>1</v>
      </c>
      <c r="D26">
        <v>243.99447000000001</v>
      </c>
      <c r="E26">
        <v>21.368390000000002</v>
      </c>
      <c r="F26">
        <v>146</v>
      </c>
      <c r="AK26" s="9"/>
    </row>
    <row r="27" spans="1:37" x14ac:dyDescent="0.2">
      <c r="A27" t="s">
        <v>108</v>
      </c>
      <c r="B27">
        <v>100</v>
      </c>
      <c r="C27">
        <v>1</v>
      </c>
      <c r="D27">
        <v>246.12790000000001</v>
      </c>
      <c r="E27">
        <v>21.32687</v>
      </c>
      <c r="F27">
        <v>144</v>
      </c>
      <c r="AK27" s="9"/>
    </row>
    <row r="28" spans="1:37" x14ac:dyDescent="0.2">
      <c r="A28" t="s">
        <v>108</v>
      </c>
      <c r="B28">
        <v>100</v>
      </c>
      <c r="C28">
        <v>1</v>
      </c>
      <c r="D28">
        <v>246.66979000000001</v>
      </c>
      <c r="E28">
        <v>21.273769999999999</v>
      </c>
      <c r="F28">
        <v>144</v>
      </c>
      <c r="AK28" s="9"/>
    </row>
    <row r="29" spans="1:37" x14ac:dyDescent="0.2">
      <c r="A29" t="s">
        <v>108</v>
      </c>
      <c r="B29">
        <v>100</v>
      </c>
      <c r="C29">
        <v>1</v>
      </c>
      <c r="D29">
        <v>245.55252999999999</v>
      </c>
      <c r="E29">
        <v>21.280010000000001</v>
      </c>
      <c r="F29">
        <v>144</v>
      </c>
    </row>
    <row r="30" spans="1:37" x14ac:dyDescent="0.2">
      <c r="A30" t="s">
        <v>108</v>
      </c>
      <c r="B30">
        <v>100</v>
      </c>
      <c r="C30">
        <v>1</v>
      </c>
      <c r="D30">
        <v>246.85453000000001</v>
      </c>
      <c r="E30">
        <v>21.23715</v>
      </c>
      <c r="F30">
        <v>144</v>
      </c>
    </row>
    <row r="31" spans="1:37" x14ac:dyDescent="0.2">
      <c r="A31" t="s">
        <v>36</v>
      </c>
      <c r="B31">
        <v>24</v>
      </c>
      <c r="C31">
        <v>1</v>
      </c>
      <c r="D31">
        <v>2320.9075499999999</v>
      </c>
      <c r="E31">
        <v>2.0424000000000002</v>
      </c>
      <c r="F31">
        <v>282</v>
      </c>
    </row>
    <row r="32" spans="1:37" x14ac:dyDescent="0.2">
      <c r="A32" t="s">
        <v>36</v>
      </c>
      <c r="B32">
        <v>24</v>
      </c>
      <c r="C32">
        <v>1</v>
      </c>
      <c r="D32">
        <v>2330.3946900000001</v>
      </c>
      <c r="E32">
        <v>2.03653</v>
      </c>
      <c r="F32">
        <v>280</v>
      </c>
    </row>
    <row r="33" spans="1:6" x14ac:dyDescent="0.2">
      <c r="A33" t="s">
        <v>36</v>
      </c>
      <c r="B33">
        <v>24</v>
      </c>
      <c r="C33">
        <v>1</v>
      </c>
      <c r="D33">
        <v>2320.9075499999999</v>
      </c>
      <c r="E33">
        <v>2.0471900000000001</v>
      </c>
      <c r="F33">
        <v>285</v>
      </c>
    </row>
    <row r="34" spans="1:6" x14ac:dyDescent="0.2">
      <c r="A34" t="s">
        <v>36</v>
      </c>
      <c r="B34">
        <v>24</v>
      </c>
      <c r="C34">
        <v>1</v>
      </c>
      <c r="D34">
        <v>2320.9075499999999</v>
      </c>
      <c r="E34">
        <v>2.0309400000000002</v>
      </c>
      <c r="F34">
        <v>286</v>
      </c>
    </row>
    <row r="35" spans="1:6" x14ac:dyDescent="0.2">
      <c r="A35" t="s">
        <v>36</v>
      </c>
      <c r="B35">
        <v>24</v>
      </c>
      <c r="C35">
        <v>1</v>
      </c>
      <c r="D35">
        <v>2320.9075499999999</v>
      </c>
      <c r="E35">
        <v>2.0431900000000001</v>
      </c>
      <c r="F35">
        <v>289</v>
      </c>
    </row>
    <row r="36" spans="1:6" x14ac:dyDescent="0.2">
      <c r="A36" t="s">
        <v>36</v>
      </c>
      <c r="B36">
        <v>24</v>
      </c>
      <c r="C36">
        <v>1</v>
      </c>
      <c r="D36">
        <v>2320.9075499999999</v>
      </c>
      <c r="E36">
        <v>2.03592</v>
      </c>
      <c r="F36">
        <v>290</v>
      </c>
    </row>
    <row r="37" spans="1:6" x14ac:dyDescent="0.2">
      <c r="A37" t="s">
        <v>36</v>
      </c>
      <c r="B37">
        <v>24</v>
      </c>
      <c r="C37">
        <v>1</v>
      </c>
      <c r="D37">
        <v>2320.9075499999999</v>
      </c>
      <c r="E37">
        <v>2.0302600000000002</v>
      </c>
      <c r="F37">
        <v>283</v>
      </c>
    </row>
    <row r="38" spans="1:6" x14ac:dyDescent="0.2">
      <c r="A38" t="s">
        <v>36</v>
      </c>
      <c r="B38">
        <v>24</v>
      </c>
      <c r="C38">
        <v>1</v>
      </c>
      <c r="D38">
        <v>2320.9075499999999</v>
      </c>
      <c r="E38">
        <v>2.0327000000000002</v>
      </c>
      <c r="F38">
        <v>286</v>
      </c>
    </row>
    <row r="39" spans="1:6" x14ac:dyDescent="0.2">
      <c r="A39" t="s">
        <v>36</v>
      </c>
      <c r="B39">
        <v>24</v>
      </c>
      <c r="C39">
        <v>1</v>
      </c>
      <c r="D39">
        <v>2320.9075499999999</v>
      </c>
      <c r="E39">
        <v>2.0393300000000001</v>
      </c>
      <c r="F39">
        <v>278</v>
      </c>
    </row>
    <row r="40" spans="1:6" x14ac:dyDescent="0.2">
      <c r="A40" t="s">
        <v>36</v>
      </c>
      <c r="B40">
        <v>24</v>
      </c>
      <c r="C40">
        <v>1</v>
      </c>
      <c r="D40">
        <v>2330.3946900000001</v>
      </c>
      <c r="E40">
        <v>2.0398399999999999</v>
      </c>
      <c r="F40">
        <v>277</v>
      </c>
    </row>
    <row r="41" spans="1:6" x14ac:dyDescent="0.2">
      <c r="A41" t="s">
        <v>36</v>
      </c>
      <c r="B41">
        <v>47</v>
      </c>
      <c r="C41">
        <v>1</v>
      </c>
      <c r="D41">
        <v>4321.0236500000001</v>
      </c>
      <c r="E41">
        <v>7.2721099999999996</v>
      </c>
      <c r="F41">
        <v>268</v>
      </c>
    </row>
    <row r="42" spans="1:6" x14ac:dyDescent="0.2">
      <c r="A42" t="s">
        <v>36</v>
      </c>
      <c r="B42">
        <v>47</v>
      </c>
      <c r="C42">
        <v>1</v>
      </c>
      <c r="D42">
        <v>4321.0236500000001</v>
      </c>
      <c r="E42">
        <v>7.3250400000000004</v>
      </c>
      <c r="F42">
        <v>269</v>
      </c>
    </row>
    <row r="43" spans="1:6" x14ac:dyDescent="0.2">
      <c r="A43" t="s">
        <v>36</v>
      </c>
      <c r="B43">
        <v>47</v>
      </c>
      <c r="C43">
        <v>1</v>
      </c>
      <c r="D43">
        <v>4321.0236500000001</v>
      </c>
      <c r="E43">
        <v>7.2773599999999998</v>
      </c>
      <c r="F43">
        <v>270</v>
      </c>
    </row>
    <row r="44" spans="1:6" x14ac:dyDescent="0.2">
      <c r="A44" t="s">
        <v>36</v>
      </c>
      <c r="B44">
        <v>47</v>
      </c>
      <c r="C44">
        <v>1</v>
      </c>
      <c r="D44">
        <v>4321.0236500000001</v>
      </c>
      <c r="E44">
        <v>7.30504</v>
      </c>
      <c r="F44">
        <v>268</v>
      </c>
    </row>
    <row r="45" spans="1:6" x14ac:dyDescent="0.2">
      <c r="A45" t="s">
        <v>36</v>
      </c>
      <c r="B45">
        <v>47</v>
      </c>
      <c r="C45">
        <v>1</v>
      </c>
      <c r="D45">
        <v>4321.0236500000001</v>
      </c>
      <c r="E45">
        <v>7.3234199999999996</v>
      </c>
      <c r="F45">
        <v>265</v>
      </c>
    </row>
    <row r="46" spans="1:6" x14ac:dyDescent="0.2">
      <c r="A46" t="s">
        <v>36</v>
      </c>
      <c r="B46">
        <v>47</v>
      </c>
      <c r="C46">
        <v>1</v>
      </c>
      <c r="D46">
        <v>4321.0236500000001</v>
      </c>
      <c r="E46">
        <v>7.3344500000000004</v>
      </c>
      <c r="F46">
        <v>278</v>
      </c>
    </row>
    <row r="47" spans="1:6" x14ac:dyDescent="0.2">
      <c r="A47" t="s">
        <v>36</v>
      </c>
      <c r="B47">
        <v>47</v>
      </c>
      <c r="C47">
        <v>1</v>
      </c>
      <c r="D47">
        <v>4329.4256800000003</v>
      </c>
      <c r="E47">
        <v>7.2899099999999999</v>
      </c>
      <c r="F47">
        <v>263</v>
      </c>
    </row>
    <row r="48" spans="1:6" x14ac:dyDescent="0.2">
      <c r="A48" t="s">
        <v>36</v>
      </c>
      <c r="B48">
        <v>47</v>
      </c>
      <c r="C48">
        <v>1</v>
      </c>
      <c r="D48">
        <v>4329.4256800000003</v>
      </c>
      <c r="E48">
        <v>7.3179499999999997</v>
      </c>
      <c r="F48">
        <v>264</v>
      </c>
    </row>
    <row r="49" spans="1:6" x14ac:dyDescent="0.2">
      <c r="A49" t="s">
        <v>36</v>
      </c>
      <c r="B49">
        <v>47</v>
      </c>
      <c r="C49">
        <v>1</v>
      </c>
      <c r="D49">
        <v>4329.4256800000003</v>
      </c>
      <c r="E49">
        <v>7.33697</v>
      </c>
      <c r="F49">
        <v>265</v>
      </c>
    </row>
    <row r="50" spans="1:6" x14ac:dyDescent="0.2">
      <c r="A50" t="s">
        <v>36</v>
      </c>
      <c r="B50">
        <v>47</v>
      </c>
      <c r="C50">
        <v>1</v>
      </c>
      <c r="D50">
        <v>4321.0236500000001</v>
      </c>
      <c r="E50">
        <v>7.3147200000000003</v>
      </c>
      <c r="F50">
        <v>266</v>
      </c>
    </row>
    <row r="51" spans="1:6" x14ac:dyDescent="0.2">
      <c r="A51" t="s">
        <v>36</v>
      </c>
      <c r="B51">
        <v>100</v>
      </c>
      <c r="C51">
        <v>1</v>
      </c>
      <c r="D51">
        <v>35669.694770000002</v>
      </c>
      <c r="E51">
        <v>33.937040000000003</v>
      </c>
      <c r="F51">
        <v>257</v>
      </c>
    </row>
    <row r="52" spans="1:6" x14ac:dyDescent="0.2">
      <c r="A52" t="s">
        <v>36</v>
      </c>
      <c r="B52">
        <v>100</v>
      </c>
      <c r="C52">
        <v>1</v>
      </c>
      <c r="D52">
        <v>35669.694770000002</v>
      </c>
      <c r="E52">
        <v>33.95167</v>
      </c>
      <c r="F52">
        <v>258</v>
      </c>
    </row>
    <row r="53" spans="1:6" x14ac:dyDescent="0.2">
      <c r="A53" t="s">
        <v>36</v>
      </c>
      <c r="B53">
        <v>100</v>
      </c>
      <c r="C53">
        <v>1</v>
      </c>
      <c r="D53">
        <v>35669.694770000002</v>
      </c>
      <c r="E53">
        <v>33.913490000000003</v>
      </c>
      <c r="F53">
        <v>261</v>
      </c>
    </row>
    <row r="54" spans="1:6" x14ac:dyDescent="0.2">
      <c r="A54" t="s">
        <v>36</v>
      </c>
      <c r="B54">
        <v>100</v>
      </c>
      <c r="C54">
        <v>1</v>
      </c>
      <c r="D54">
        <v>35669.694770000002</v>
      </c>
      <c r="E54">
        <v>34.01961</v>
      </c>
      <c r="F54">
        <v>261</v>
      </c>
    </row>
    <row r="55" spans="1:6" x14ac:dyDescent="0.2">
      <c r="A55" t="s">
        <v>36</v>
      </c>
      <c r="B55">
        <v>100</v>
      </c>
      <c r="C55">
        <v>1</v>
      </c>
      <c r="D55">
        <v>35669.694770000002</v>
      </c>
      <c r="E55">
        <v>33.931800000000003</v>
      </c>
      <c r="F55">
        <v>259</v>
      </c>
    </row>
    <row r="56" spans="1:6" x14ac:dyDescent="0.2">
      <c r="A56" t="s">
        <v>36</v>
      </c>
      <c r="B56">
        <v>100</v>
      </c>
      <c r="C56">
        <v>1</v>
      </c>
      <c r="D56">
        <v>35669.694770000002</v>
      </c>
      <c r="E56">
        <v>34.053800000000003</v>
      </c>
      <c r="F56">
        <v>260</v>
      </c>
    </row>
    <row r="57" spans="1:6" x14ac:dyDescent="0.2">
      <c r="A57" t="s">
        <v>36</v>
      </c>
      <c r="B57">
        <v>100</v>
      </c>
      <c r="C57">
        <v>1</v>
      </c>
      <c r="D57">
        <v>35669.694770000002</v>
      </c>
      <c r="E57">
        <v>33.981299999999997</v>
      </c>
      <c r="F57">
        <v>258</v>
      </c>
    </row>
    <row r="58" spans="1:6" x14ac:dyDescent="0.2">
      <c r="A58" t="s">
        <v>36</v>
      </c>
      <c r="B58">
        <v>100</v>
      </c>
      <c r="C58">
        <v>1</v>
      </c>
      <c r="D58">
        <v>35669.694770000002</v>
      </c>
      <c r="E58">
        <v>33.918210000000002</v>
      </c>
      <c r="F58">
        <v>258</v>
      </c>
    </row>
    <row r="59" spans="1:6" x14ac:dyDescent="0.2">
      <c r="A59" t="s">
        <v>36</v>
      </c>
      <c r="B59">
        <v>100</v>
      </c>
      <c r="C59">
        <v>1</v>
      </c>
      <c r="D59">
        <v>35661.979500000001</v>
      </c>
      <c r="E59">
        <v>34.045470000000002</v>
      </c>
      <c r="F59">
        <v>259</v>
      </c>
    </row>
    <row r="60" spans="1:6" x14ac:dyDescent="0.2">
      <c r="A60" t="s">
        <v>36</v>
      </c>
      <c r="B60">
        <v>100</v>
      </c>
      <c r="C60">
        <v>1</v>
      </c>
      <c r="D60">
        <v>35669.694770000002</v>
      </c>
      <c r="E60">
        <v>34.025460000000002</v>
      </c>
      <c r="F60">
        <v>262</v>
      </c>
    </row>
    <row r="61" spans="1:6" x14ac:dyDescent="0.2">
      <c r="A61" t="s">
        <v>1</v>
      </c>
      <c r="B61">
        <v>30</v>
      </c>
      <c r="C61">
        <v>1</v>
      </c>
      <c r="D61">
        <v>660.62148999999999</v>
      </c>
      <c r="E61">
        <v>2.9165399999999999</v>
      </c>
      <c r="F61">
        <v>265</v>
      </c>
    </row>
    <row r="62" spans="1:6" x14ac:dyDescent="0.2">
      <c r="A62" t="s">
        <v>1</v>
      </c>
      <c r="B62">
        <v>30</v>
      </c>
      <c r="C62">
        <v>1</v>
      </c>
      <c r="D62">
        <v>660.62148999999999</v>
      </c>
      <c r="E62">
        <v>2.9232</v>
      </c>
      <c r="F62">
        <v>267</v>
      </c>
    </row>
    <row r="63" spans="1:6" x14ac:dyDescent="0.2">
      <c r="A63" t="s">
        <v>1</v>
      </c>
      <c r="B63">
        <v>30</v>
      </c>
      <c r="C63">
        <v>1</v>
      </c>
      <c r="D63">
        <v>660.62148999999999</v>
      </c>
      <c r="E63">
        <v>2.9184999999999999</v>
      </c>
      <c r="F63">
        <v>265</v>
      </c>
    </row>
    <row r="64" spans="1:6" x14ac:dyDescent="0.2">
      <c r="A64" t="s">
        <v>1</v>
      </c>
      <c r="B64">
        <v>30</v>
      </c>
      <c r="C64">
        <v>1</v>
      </c>
      <c r="D64">
        <v>664.53556000000003</v>
      </c>
      <c r="E64">
        <v>2.90333</v>
      </c>
      <c r="F64">
        <v>269</v>
      </c>
    </row>
    <row r="65" spans="1:6" x14ac:dyDescent="0.2">
      <c r="A65" t="s">
        <v>1</v>
      </c>
      <c r="B65">
        <v>30</v>
      </c>
      <c r="C65">
        <v>1</v>
      </c>
      <c r="D65">
        <v>660.62148999999999</v>
      </c>
      <c r="E65">
        <v>2.91486</v>
      </c>
      <c r="F65">
        <v>265</v>
      </c>
    </row>
    <row r="66" spans="1:6" x14ac:dyDescent="0.2">
      <c r="A66" t="s">
        <v>1</v>
      </c>
      <c r="B66">
        <v>30</v>
      </c>
      <c r="C66">
        <v>1</v>
      </c>
      <c r="D66">
        <v>660.62148999999999</v>
      </c>
      <c r="E66">
        <v>2.9059400000000002</v>
      </c>
      <c r="F66">
        <v>259</v>
      </c>
    </row>
    <row r="67" spans="1:6" x14ac:dyDescent="0.2">
      <c r="A67" t="s">
        <v>1</v>
      </c>
      <c r="B67">
        <v>30</v>
      </c>
      <c r="C67">
        <v>1</v>
      </c>
      <c r="D67">
        <v>660.62148999999999</v>
      </c>
      <c r="E67">
        <v>2.91296</v>
      </c>
      <c r="F67">
        <v>265</v>
      </c>
    </row>
    <row r="68" spans="1:6" x14ac:dyDescent="0.2">
      <c r="A68" t="s">
        <v>1</v>
      </c>
      <c r="B68">
        <v>30</v>
      </c>
      <c r="C68">
        <v>1</v>
      </c>
      <c r="D68">
        <v>660.62148999999999</v>
      </c>
      <c r="E68">
        <v>2.9180700000000002</v>
      </c>
      <c r="F68">
        <v>265</v>
      </c>
    </row>
    <row r="69" spans="1:6" x14ac:dyDescent="0.2">
      <c r="A69" t="s">
        <v>1</v>
      </c>
      <c r="B69">
        <v>30</v>
      </c>
      <c r="C69">
        <v>1</v>
      </c>
      <c r="D69">
        <v>664.53556000000003</v>
      </c>
      <c r="E69">
        <v>2.91736</v>
      </c>
      <c r="F69">
        <v>268</v>
      </c>
    </row>
    <row r="70" spans="1:6" x14ac:dyDescent="0.2">
      <c r="A70" t="s">
        <v>1</v>
      </c>
      <c r="B70">
        <v>30</v>
      </c>
      <c r="C70">
        <v>1</v>
      </c>
      <c r="D70">
        <v>660.62148999999999</v>
      </c>
      <c r="E70">
        <v>2.92286</v>
      </c>
      <c r="F70">
        <v>262</v>
      </c>
    </row>
    <row r="71" spans="1:6" x14ac:dyDescent="0.2">
      <c r="A71" t="s">
        <v>1</v>
      </c>
      <c r="B71">
        <v>50</v>
      </c>
      <c r="C71">
        <v>1</v>
      </c>
      <c r="D71">
        <v>1027.0157400000001</v>
      </c>
      <c r="E71">
        <v>6.3856299999999999</v>
      </c>
      <c r="F71">
        <v>215</v>
      </c>
    </row>
    <row r="72" spans="1:6" x14ac:dyDescent="0.2">
      <c r="A72" t="s">
        <v>1</v>
      </c>
      <c r="B72">
        <v>50</v>
      </c>
      <c r="C72">
        <v>1</v>
      </c>
      <c r="D72">
        <v>1027.0157400000001</v>
      </c>
      <c r="E72">
        <v>6.3655600000000003</v>
      </c>
      <c r="F72">
        <v>214</v>
      </c>
    </row>
    <row r="73" spans="1:6" x14ac:dyDescent="0.2">
      <c r="A73" t="s">
        <v>1</v>
      </c>
      <c r="B73">
        <v>50</v>
      </c>
      <c r="C73">
        <v>1</v>
      </c>
      <c r="D73">
        <v>1027.0157400000001</v>
      </c>
      <c r="E73">
        <v>6.3658200000000003</v>
      </c>
      <c r="F73">
        <v>218</v>
      </c>
    </row>
    <row r="74" spans="1:6" x14ac:dyDescent="0.2">
      <c r="A74" t="s">
        <v>1</v>
      </c>
      <c r="B74">
        <v>50</v>
      </c>
      <c r="C74">
        <v>1</v>
      </c>
      <c r="D74">
        <v>1019.98606</v>
      </c>
      <c r="E74">
        <v>6.3483999999999998</v>
      </c>
      <c r="F74">
        <v>214</v>
      </c>
    </row>
    <row r="75" spans="1:6" x14ac:dyDescent="0.2">
      <c r="A75" t="s">
        <v>1</v>
      </c>
      <c r="B75">
        <v>50</v>
      </c>
      <c r="C75">
        <v>1</v>
      </c>
      <c r="D75">
        <v>1018.52828</v>
      </c>
      <c r="E75">
        <v>6.4143999999999997</v>
      </c>
      <c r="F75">
        <v>217</v>
      </c>
    </row>
    <row r="76" spans="1:6" x14ac:dyDescent="0.2">
      <c r="A76" t="s">
        <v>1</v>
      </c>
      <c r="B76">
        <v>50</v>
      </c>
      <c r="C76">
        <v>1</v>
      </c>
      <c r="D76">
        <v>1022.3171</v>
      </c>
      <c r="E76">
        <v>6.3501899999999996</v>
      </c>
      <c r="F76">
        <v>215</v>
      </c>
    </row>
    <row r="77" spans="1:6" x14ac:dyDescent="0.2">
      <c r="A77" t="s">
        <v>1</v>
      </c>
      <c r="B77">
        <v>50</v>
      </c>
      <c r="C77">
        <v>1</v>
      </c>
      <c r="D77">
        <v>1027.0157400000001</v>
      </c>
      <c r="E77">
        <v>6.4090999999999996</v>
      </c>
      <c r="F77">
        <v>218</v>
      </c>
    </row>
    <row r="78" spans="1:6" x14ac:dyDescent="0.2">
      <c r="A78" t="s">
        <v>1</v>
      </c>
      <c r="B78">
        <v>50</v>
      </c>
      <c r="C78">
        <v>1</v>
      </c>
      <c r="D78">
        <v>1027.0157400000001</v>
      </c>
      <c r="E78">
        <v>6.3746799999999997</v>
      </c>
      <c r="F78">
        <v>214</v>
      </c>
    </row>
    <row r="79" spans="1:6" x14ac:dyDescent="0.2">
      <c r="A79" t="s">
        <v>1</v>
      </c>
      <c r="B79">
        <v>50</v>
      </c>
      <c r="C79">
        <v>1</v>
      </c>
      <c r="D79">
        <v>1027.0157400000001</v>
      </c>
      <c r="E79">
        <v>6.3699300000000001</v>
      </c>
      <c r="F79">
        <v>216</v>
      </c>
    </row>
    <row r="80" spans="1:6" x14ac:dyDescent="0.2">
      <c r="A80" t="s">
        <v>1</v>
      </c>
      <c r="B80">
        <v>50</v>
      </c>
      <c r="C80">
        <v>1</v>
      </c>
      <c r="D80">
        <v>1027.0157400000001</v>
      </c>
      <c r="E80">
        <v>6.3606400000000001</v>
      </c>
      <c r="F80">
        <v>216</v>
      </c>
    </row>
    <row r="81" spans="1:6" x14ac:dyDescent="0.2">
      <c r="A81" t="s">
        <v>1</v>
      </c>
      <c r="B81">
        <v>100</v>
      </c>
      <c r="C81">
        <v>1</v>
      </c>
      <c r="D81">
        <v>1774.48</v>
      </c>
      <c r="E81">
        <v>20.370850000000001</v>
      </c>
      <c r="F81">
        <v>197</v>
      </c>
    </row>
    <row r="82" spans="1:6" x14ac:dyDescent="0.2">
      <c r="A82" t="s">
        <v>1</v>
      </c>
      <c r="B82">
        <v>100</v>
      </c>
      <c r="C82">
        <v>1</v>
      </c>
      <c r="D82">
        <v>1774.48</v>
      </c>
      <c r="E82">
        <v>20.35108</v>
      </c>
      <c r="F82">
        <v>199</v>
      </c>
    </row>
    <row r="83" spans="1:6" x14ac:dyDescent="0.2">
      <c r="A83" t="s">
        <v>1</v>
      </c>
      <c r="B83">
        <v>100</v>
      </c>
      <c r="C83">
        <v>1</v>
      </c>
      <c r="D83">
        <v>1774.48</v>
      </c>
      <c r="E83">
        <v>20.347249999999999</v>
      </c>
      <c r="F83">
        <v>198</v>
      </c>
    </row>
    <row r="84" spans="1:6" x14ac:dyDescent="0.2">
      <c r="A84" t="s">
        <v>1</v>
      </c>
      <c r="B84">
        <v>100</v>
      </c>
      <c r="C84">
        <v>1</v>
      </c>
      <c r="D84">
        <v>1768.7477200000001</v>
      </c>
      <c r="E84">
        <v>20.417090000000002</v>
      </c>
      <c r="F84">
        <v>195</v>
      </c>
    </row>
    <row r="85" spans="1:6" x14ac:dyDescent="0.2">
      <c r="A85" t="s">
        <v>1</v>
      </c>
      <c r="B85">
        <v>100</v>
      </c>
      <c r="C85">
        <v>1</v>
      </c>
      <c r="D85">
        <v>1764.9002800000001</v>
      </c>
      <c r="E85">
        <v>20.402570000000001</v>
      </c>
      <c r="F85">
        <v>192</v>
      </c>
    </row>
    <row r="86" spans="1:6" x14ac:dyDescent="0.2">
      <c r="A86" t="s">
        <v>1</v>
      </c>
      <c r="B86">
        <v>100</v>
      </c>
      <c r="C86">
        <v>1</v>
      </c>
      <c r="D86">
        <v>1772.89105</v>
      </c>
      <c r="E86">
        <v>20.38204</v>
      </c>
      <c r="F86">
        <v>193</v>
      </c>
    </row>
    <row r="87" spans="1:6" x14ac:dyDescent="0.2">
      <c r="A87" t="s">
        <v>1</v>
      </c>
      <c r="B87">
        <v>100</v>
      </c>
      <c r="C87">
        <v>1</v>
      </c>
      <c r="D87">
        <v>1770.8031599999999</v>
      </c>
      <c r="E87">
        <v>20.376799999999999</v>
      </c>
      <c r="F87">
        <v>196</v>
      </c>
    </row>
    <row r="88" spans="1:6" x14ac:dyDescent="0.2">
      <c r="A88" t="s">
        <v>1</v>
      </c>
      <c r="B88">
        <v>100</v>
      </c>
      <c r="C88">
        <v>1</v>
      </c>
      <c r="D88">
        <v>1774.48</v>
      </c>
      <c r="E88">
        <v>20.48678</v>
      </c>
      <c r="F88">
        <v>195</v>
      </c>
    </row>
    <row r="89" spans="1:6" x14ac:dyDescent="0.2">
      <c r="A89" t="s">
        <v>1</v>
      </c>
      <c r="B89">
        <v>100</v>
      </c>
      <c r="C89">
        <v>1</v>
      </c>
      <c r="D89">
        <v>1774.48</v>
      </c>
      <c r="E89">
        <v>20.4437</v>
      </c>
      <c r="F89">
        <v>200</v>
      </c>
    </row>
    <row r="90" spans="1:6" x14ac:dyDescent="0.2">
      <c r="A90" t="s">
        <v>1</v>
      </c>
      <c r="B90">
        <v>100</v>
      </c>
      <c r="C90">
        <v>1</v>
      </c>
      <c r="D90">
        <v>1767.53333</v>
      </c>
      <c r="E90">
        <v>20.4664</v>
      </c>
      <c r="F90">
        <v>195</v>
      </c>
    </row>
    <row r="91" spans="1:6" x14ac:dyDescent="0.2">
      <c r="A91" t="s">
        <v>0</v>
      </c>
      <c r="B91">
        <v>25</v>
      </c>
      <c r="C91">
        <v>1</v>
      </c>
      <c r="D91">
        <v>28.669799999999999</v>
      </c>
      <c r="E91">
        <v>2.14906</v>
      </c>
      <c r="F91">
        <v>251</v>
      </c>
    </row>
    <row r="92" spans="1:6" x14ac:dyDescent="0.2">
      <c r="A92" t="s">
        <v>0</v>
      </c>
      <c r="B92">
        <v>25</v>
      </c>
      <c r="C92">
        <v>1</v>
      </c>
      <c r="D92">
        <v>28.65213</v>
      </c>
      <c r="E92">
        <v>2.14419</v>
      </c>
      <c r="F92">
        <v>248</v>
      </c>
    </row>
    <row r="93" spans="1:6" x14ac:dyDescent="0.2">
      <c r="A93" t="s">
        <v>0</v>
      </c>
      <c r="B93">
        <v>25</v>
      </c>
      <c r="C93">
        <v>1</v>
      </c>
      <c r="D93">
        <v>28.65213</v>
      </c>
      <c r="E93">
        <v>2.1528299999999998</v>
      </c>
      <c r="F93">
        <v>248</v>
      </c>
    </row>
    <row r="94" spans="1:6" x14ac:dyDescent="0.2">
      <c r="A94" t="s">
        <v>0</v>
      </c>
      <c r="B94">
        <v>25</v>
      </c>
      <c r="C94">
        <v>1</v>
      </c>
      <c r="D94">
        <v>28.65213</v>
      </c>
      <c r="E94">
        <v>2.1620599999999999</v>
      </c>
      <c r="F94">
        <v>251</v>
      </c>
    </row>
    <row r="95" spans="1:6" x14ac:dyDescent="0.2">
      <c r="A95" t="s">
        <v>0</v>
      </c>
      <c r="B95">
        <v>25</v>
      </c>
      <c r="C95">
        <v>1</v>
      </c>
      <c r="D95">
        <v>28.65213</v>
      </c>
      <c r="E95">
        <v>2.1485699999999999</v>
      </c>
      <c r="F95">
        <v>249</v>
      </c>
    </row>
    <row r="96" spans="1:6" x14ac:dyDescent="0.2">
      <c r="A96" t="s">
        <v>0</v>
      </c>
      <c r="B96">
        <v>25</v>
      </c>
      <c r="C96">
        <v>1</v>
      </c>
      <c r="D96">
        <v>28.65213</v>
      </c>
      <c r="E96">
        <v>2.145</v>
      </c>
      <c r="F96">
        <v>250</v>
      </c>
    </row>
    <row r="97" spans="1:6" x14ac:dyDescent="0.2">
      <c r="A97" t="s">
        <v>0</v>
      </c>
      <c r="B97">
        <v>25</v>
      </c>
      <c r="C97">
        <v>1</v>
      </c>
      <c r="D97">
        <v>28.65213</v>
      </c>
      <c r="E97">
        <v>2.1620200000000001</v>
      </c>
      <c r="F97">
        <v>248</v>
      </c>
    </row>
    <row r="98" spans="1:6" x14ac:dyDescent="0.2">
      <c r="A98" t="s">
        <v>0</v>
      </c>
      <c r="B98">
        <v>25</v>
      </c>
      <c r="C98">
        <v>1</v>
      </c>
      <c r="D98">
        <v>28.65213</v>
      </c>
      <c r="E98">
        <v>2.1505899999999998</v>
      </c>
      <c r="F98">
        <v>248</v>
      </c>
    </row>
    <row r="99" spans="1:6" x14ac:dyDescent="0.2">
      <c r="A99" t="s">
        <v>0</v>
      </c>
      <c r="B99">
        <v>25</v>
      </c>
      <c r="C99">
        <v>1</v>
      </c>
      <c r="D99">
        <v>28.65213</v>
      </c>
      <c r="E99">
        <v>2.15605</v>
      </c>
      <c r="F99">
        <v>249</v>
      </c>
    </row>
    <row r="100" spans="1:6" x14ac:dyDescent="0.2">
      <c r="A100" t="s">
        <v>0</v>
      </c>
      <c r="B100">
        <v>25</v>
      </c>
      <c r="C100">
        <v>1</v>
      </c>
      <c r="D100">
        <v>28.65213</v>
      </c>
      <c r="E100">
        <v>2.1491500000000001</v>
      </c>
      <c r="F100">
        <v>248</v>
      </c>
    </row>
    <row r="101" spans="1:6" x14ac:dyDescent="0.2">
      <c r="A101" t="s">
        <v>0</v>
      </c>
      <c r="B101">
        <v>50</v>
      </c>
      <c r="C101">
        <v>1</v>
      </c>
      <c r="D101">
        <v>57.917070000000002</v>
      </c>
      <c r="E101">
        <v>10.273820000000001</v>
      </c>
      <c r="F101">
        <v>338</v>
      </c>
    </row>
    <row r="102" spans="1:6" x14ac:dyDescent="0.2">
      <c r="A102" t="s">
        <v>0</v>
      </c>
      <c r="B102">
        <v>50</v>
      </c>
      <c r="C102">
        <v>1</v>
      </c>
      <c r="D102">
        <v>57.917070000000002</v>
      </c>
      <c r="E102">
        <v>10.29373</v>
      </c>
      <c r="F102">
        <v>338</v>
      </c>
    </row>
    <row r="103" spans="1:6" x14ac:dyDescent="0.2">
      <c r="A103" t="s">
        <v>0</v>
      </c>
      <c r="B103">
        <v>50</v>
      </c>
      <c r="C103">
        <v>1</v>
      </c>
      <c r="D103">
        <v>57.917070000000002</v>
      </c>
      <c r="E103">
        <v>10.24488</v>
      </c>
      <c r="F103">
        <v>336</v>
      </c>
    </row>
    <row r="104" spans="1:6" x14ac:dyDescent="0.2">
      <c r="A104" t="s">
        <v>0</v>
      </c>
      <c r="B104">
        <v>50</v>
      </c>
      <c r="C104">
        <v>1</v>
      </c>
      <c r="D104">
        <v>57.917070000000002</v>
      </c>
      <c r="E104">
        <v>10.239330000000001</v>
      </c>
      <c r="F104">
        <v>338</v>
      </c>
    </row>
    <row r="105" spans="1:6" x14ac:dyDescent="0.2">
      <c r="A105" t="s">
        <v>0</v>
      </c>
      <c r="B105">
        <v>50</v>
      </c>
      <c r="C105">
        <v>1</v>
      </c>
      <c r="D105">
        <v>57.917070000000002</v>
      </c>
      <c r="E105">
        <v>10.28279</v>
      </c>
      <c r="F105">
        <v>337</v>
      </c>
    </row>
    <row r="106" spans="1:6" x14ac:dyDescent="0.2">
      <c r="A106" t="s">
        <v>0</v>
      </c>
      <c r="B106">
        <v>50</v>
      </c>
      <c r="C106">
        <v>1</v>
      </c>
      <c r="D106">
        <v>57.917070000000002</v>
      </c>
      <c r="E106">
        <v>10.290330000000001</v>
      </c>
      <c r="F106">
        <v>334</v>
      </c>
    </row>
    <row r="107" spans="1:6" x14ac:dyDescent="0.2">
      <c r="A107" t="s">
        <v>0</v>
      </c>
      <c r="B107">
        <v>50</v>
      </c>
      <c r="C107">
        <v>1</v>
      </c>
      <c r="D107">
        <v>57.917070000000002</v>
      </c>
      <c r="E107">
        <v>10.25573</v>
      </c>
      <c r="F107">
        <v>334</v>
      </c>
    </row>
    <row r="108" spans="1:6" x14ac:dyDescent="0.2">
      <c r="A108" t="s">
        <v>0</v>
      </c>
      <c r="B108">
        <v>50</v>
      </c>
      <c r="C108">
        <v>1</v>
      </c>
      <c r="D108">
        <v>57.917070000000002</v>
      </c>
      <c r="E108">
        <v>10.23631</v>
      </c>
      <c r="F108">
        <v>335</v>
      </c>
    </row>
    <row r="109" spans="1:6" x14ac:dyDescent="0.2">
      <c r="A109" t="s">
        <v>0</v>
      </c>
      <c r="B109">
        <v>50</v>
      </c>
      <c r="C109">
        <v>1</v>
      </c>
      <c r="D109">
        <v>57.917070000000002</v>
      </c>
      <c r="E109">
        <v>10.2904</v>
      </c>
      <c r="F109">
        <v>337</v>
      </c>
    </row>
    <row r="110" spans="1:6" x14ac:dyDescent="0.2">
      <c r="A110" t="s">
        <v>0</v>
      </c>
      <c r="B110">
        <v>50</v>
      </c>
      <c r="C110">
        <v>1</v>
      </c>
      <c r="D110">
        <v>57.917070000000002</v>
      </c>
      <c r="E110">
        <v>10.27948</v>
      </c>
      <c r="F110">
        <v>334</v>
      </c>
    </row>
    <row r="111" spans="1:6" x14ac:dyDescent="0.2">
      <c r="A111" t="s">
        <v>0</v>
      </c>
      <c r="B111">
        <v>100</v>
      </c>
      <c r="C111">
        <v>1</v>
      </c>
      <c r="D111">
        <v>104.23761</v>
      </c>
      <c r="E111">
        <v>24.541409999999999</v>
      </c>
      <c r="F111">
        <v>218</v>
      </c>
    </row>
    <row r="112" spans="1:6" x14ac:dyDescent="0.2">
      <c r="A112" t="s">
        <v>0</v>
      </c>
      <c r="B112">
        <v>100</v>
      </c>
      <c r="C112">
        <v>1</v>
      </c>
      <c r="D112">
        <v>104.22427999999999</v>
      </c>
      <c r="E112">
        <v>24.571120000000001</v>
      </c>
      <c r="F112">
        <v>218</v>
      </c>
    </row>
    <row r="113" spans="1:6" x14ac:dyDescent="0.2">
      <c r="A113" t="s">
        <v>0</v>
      </c>
      <c r="B113">
        <v>100</v>
      </c>
      <c r="C113">
        <v>1</v>
      </c>
      <c r="D113">
        <v>104.27359</v>
      </c>
      <c r="E113">
        <v>24.558630000000001</v>
      </c>
      <c r="F113">
        <v>217</v>
      </c>
    </row>
    <row r="114" spans="1:6" x14ac:dyDescent="0.2">
      <c r="A114" t="s">
        <v>0</v>
      </c>
      <c r="B114">
        <v>100</v>
      </c>
      <c r="C114">
        <v>1</v>
      </c>
      <c r="D114">
        <v>104.27218999999999</v>
      </c>
      <c r="E114">
        <v>24.471589999999999</v>
      </c>
      <c r="F114">
        <v>216</v>
      </c>
    </row>
    <row r="115" spans="1:6" x14ac:dyDescent="0.2">
      <c r="A115" t="s">
        <v>0</v>
      </c>
      <c r="B115">
        <v>100</v>
      </c>
      <c r="C115">
        <v>1</v>
      </c>
      <c r="D115">
        <v>104.28359</v>
      </c>
      <c r="E115">
        <v>24.580380000000002</v>
      </c>
      <c r="F115">
        <v>218</v>
      </c>
    </row>
    <row r="116" spans="1:6" x14ac:dyDescent="0.2">
      <c r="A116" t="s">
        <v>0</v>
      </c>
      <c r="B116">
        <v>100</v>
      </c>
      <c r="C116">
        <v>1</v>
      </c>
      <c r="D116">
        <v>104.25942999999999</v>
      </c>
      <c r="E116">
        <v>24.58587</v>
      </c>
      <c r="F116">
        <v>218</v>
      </c>
    </row>
    <row r="117" spans="1:6" x14ac:dyDescent="0.2">
      <c r="A117" t="s">
        <v>0</v>
      </c>
      <c r="B117">
        <v>100</v>
      </c>
      <c r="C117">
        <v>1</v>
      </c>
      <c r="D117">
        <v>104.25691999999999</v>
      </c>
      <c r="E117">
        <v>24.454509999999999</v>
      </c>
      <c r="F117">
        <v>218</v>
      </c>
    </row>
    <row r="118" spans="1:6" x14ac:dyDescent="0.2">
      <c r="A118" t="s">
        <v>0</v>
      </c>
      <c r="B118">
        <v>100</v>
      </c>
      <c r="C118">
        <v>1</v>
      </c>
      <c r="D118">
        <v>104.30095</v>
      </c>
      <c r="E118">
        <v>24.494720000000001</v>
      </c>
      <c r="F118">
        <v>215</v>
      </c>
    </row>
    <row r="119" spans="1:6" x14ac:dyDescent="0.2">
      <c r="A119" t="s">
        <v>0</v>
      </c>
      <c r="B119">
        <v>100</v>
      </c>
      <c r="C119">
        <v>1</v>
      </c>
      <c r="D119">
        <v>104.17428</v>
      </c>
      <c r="E119">
        <v>24.446200000000001</v>
      </c>
      <c r="F119">
        <v>217</v>
      </c>
    </row>
    <row r="120" spans="1:6" x14ac:dyDescent="0.2">
      <c r="A120" t="s">
        <v>0</v>
      </c>
      <c r="B120">
        <v>100</v>
      </c>
      <c r="C120">
        <v>1</v>
      </c>
      <c r="D120">
        <v>104.28025</v>
      </c>
      <c r="E120">
        <v>24.565909999999999</v>
      </c>
      <c r="F120">
        <v>218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7"/>
  <sheetViews>
    <sheetView zoomScale="70" zoomScaleNormal="70" workbookViewId="0">
      <selection activeCell="H15" sqref="H15"/>
    </sheetView>
  </sheetViews>
  <sheetFormatPr defaultColWidth="8.875" defaultRowHeight="14.25" x14ac:dyDescent="0.2"/>
  <cols>
    <col min="1" max="1" width="10.5" bestFit="1" customWidth="1"/>
    <col min="2" max="2" width="7.5" bestFit="1" customWidth="1"/>
    <col min="3" max="3" width="11.625" bestFit="1" customWidth="1"/>
    <col min="5" max="5" width="13.5" bestFit="1" customWidth="1"/>
    <col min="6" max="6" width="12.625" bestFit="1" customWidth="1"/>
    <col min="8" max="32" width="12.625" bestFit="1" customWidth="1"/>
    <col min="33" max="33" width="12.125" style="8" customWidth="1"/>
    <col min="34" max="38" width="9.5" bestFit="1" customWidth="1"/>
  </cols>
  <sheetData>
    <row r="1" spans="1:38" x14ac:dyDescent="0.2">
      <c r="A1" s="1" t="s">
        <v>2</v>
      </c>
      <c r="B1" s="1" t="s">
        <v>3</v>
      </c>
      <c r="C1" s="1" t="s">
        <v>4</v>
      </c>
      <c r="E1" s="1" t="s">
        <v>8</v>
      </c>
      <c r="F1" s="1"/>
      <c r="G1" s="1"/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15</v>
      </c>
      <c r="O1" s="6" t="s">
        <v>16</v>
      </c>
      <c r="P1" s="6" t="s">
        <v>17</v>
      </c>
      <c r="Q1" s="6" t="s">
        <v>18</v>
      </c>
      <c r="R1" s="6" t="s">
        <v>19</v>
      </c>
      <c r="S1" s="6" t="s">
        <v>20</v>
      </c>
      <c r="T1" s="6" t="s">
        <v>21</v>
      </c>
      <c r="U1" s="6" t="s">
        <v>22</v>
      </c>
      <c r="V1" s="6" t="s">
        <v>23</v>
      </c>
      <c r="W1" s="6" t="s">
        <v>24</v>
      </c>
      <c r="X1" s="6" t="s">
        <v>25</v>
      </c>
      <c r="Y1" s="6" t="s">
        <v>26</v>
      </c>
      <c r="Z1" s="6" t="s">
        <v>27</v>
      </c>
      <c r="AA1" s="6" t="s">
        <v>28</v>
      </c>
      <c r="AB1" s="6" t="s">
        <v>29</v>
      </c>
      <c r="AC1" s="6" t="s">
        <v>30</v>
      </c>
      <c r="AD1" s="6" t="s">
        <v>31</v>
      </c>
      <c r="AE1" s="6" t="s">
        <v>32</v>
      </c>
      <c r="AF1" s="6" t="s">
        <v>33</v>
      </c>
      <c r="AG1" s="6"/>
      <c r="AH1" s="6"/>
      <c r="AI1" s="6"/>
      <c r="AJ1" s="6"/>
      <c r="AK1" s="6"/>
      <c r="AL1" s="6"/>
    </row>
    <row r="2" spans="1:38" ht="15" x14ac:dyDescent="0.2">
      <c r="A2" t="s">
        <v>108</v>
      </c>
      <c r="B2">
        <v>30</v>
      </c>
      <c r="C2">
        <v>1</v>
      </c>
      <c r="E2" s="3">
        <f ca="1">MIN('1:25'!L2:U2)</f>
        <v>156.12666999999999</v>
      </c>
      <c r="F2" s="7"/>
      <c r="H2" s="59">
        <f ca="1">INDIRECT(COLUMN(A1)&amp;"!AJ"&amp;ROW(A1)+1)</f>
        <v>0</v>
      </c>
      <c r="I2" s="59">
        <f t="shared" ref="I2:AF2" ca="1" si="0">INDIRECT(COLUMN(B1)&amp;"!AJ"&amp;ROW(B1)+1)</f>
        <v>0</v>
      </c>
      <c r="J2" s="59">
        <f t="shared" ca="1" si="0"/>
        <v>0</v>
      </c>
      <c r="K2" s="59">
        <f t="shared" ca="1" si="0"/>
        <v>0</v>
      </c>
      <c r="L2" s="59">
        <f t="shared" ca="1" si="0"/>
        <v>0</v>
      </c>
      <c r="M2" s="59">
        <f t="shared" ca="1" si="0"/>
        <v>0</v>
      </c>
      <c r="N2" s="59">
        <f t="shared" ca="1" si="0"/>
        <v>0</v>
      </c>
      <c r="O2" s="59">
        <f t="shared" ca="1" si="0"/>
        <v>0</v>
      </c>
      <c r="P2" s="59">
        <f t="shared" ca="1" si="0"/>
        <v>0</v>
      </c>
      <c r="Q2" s="59">
        <f t="shared" ca="1" si="0"/>
        <v>0</v>
      </c>
      <c r="R2" s="59">
        <f t="shared" ca="1" si="0"/>
        <v>0</v>
      </c>
      <c r="S2" s="59">
        <f t="shared" ca="1" si="0"/>
        <v>0</v>
      </c>
      <c r="T2" s="59">
        <f t="shared" ca="1" si="0"/>
        <v>0</v>
      </c>
      <c r="U2" s="59">
        <f t="shared" ca="1" si="0"/>
        <v>0</v>
      </c>
      <c r="V2" s="59">
        <f t="shared" ca="1" si="0"/>
        <v>0</v>
      </c>
      <c r="W2" s="59">
        <f t="shared" ca="1" si="0"/>
        <v>0</v>
      </c>
      <c r="X2" s="59">
        <f t="shared" ca="1" si="0"/>
        <v>0</v>
      </c>
      <c r="Y2" s="59">
        <f t="shared" ca="1" si="0"/>
        <v>0</v>
      </c>
      <c r="Z2" s="59">
        <f t="shared" ca="1" si="0"/>
        <v>0</v>
      </c>
      <c r="AA2" s="59">
        <f t="shared" ca="1" si="0"/>
        <v>0</v>
      </c>
      <c r="AB2" s="59">
        <f t="shared" ca="1" si="0"/>
        <v>0</v>
      </c>
      <c r="AC2" s="59">
        <f t="shared" ca="1" si="0"/>
        <v>0</v>
      </c>
      <c r="AD2" s="59">
        <f t="shared" ca="1" si="0"/>
        <v>0</v>
      </c>
      <c r="AE2" s="59">
        <f t="shared" ca="1" si="0"/>
        <v>0</v>
      </c>
      <c r="AF2" s="59">
        <f t="shared" ca="1" si="0"/>
        <v>0</v>
      </c>
      <c r="AH2" s="4"/>
      <c r="AI2" s="4"/>
      <c r="AJ2" s="4"/>
      <c r="AK2" s="4"/>
      <c r="AL2" s="4"/>
    </row>
    <row r="3" spans="1:38" ht="15" x14ac:dyDescent="0.2">
      <c r="A3" t="s">
        <v>108</v>
      </c>
      <c r="B3">
        <v>50</v>
      </c>
      <c r="C3">
        <v>1</v>
      </c>
      <c r="E3" s="3">
        <f ca="1">MIN('1:25'!L3:U3)</f>
        <v>179.67332999999999</v>
      </c>
      <c r="F3" s="7"/>
      <c r="H3" s="59">
        <f t="shared" ref="H3:H13" ca="1" si="1">INDIRECT(COLUMN(A2)&amp;"!AJ"&amp;ROW(A2)+1)</f>
        <v>0.13736919107582682</v>
      </c>
      <c r="I3" s="59">
        <f t="shared" ref="I3:I13" ca="1" si="2">INDIRECT(COLUMN(B2)&amp;"!AJ"&amp;ROW(B2)+1)</f>
        <v>0.16394553381962759</v>
      </c>
      <c r="J3" s="59">
        <f t="shared" ref="J3:J13" ca="1" si="3">INDIRECT(COLUMN(C2)&amp;"!AJ"&amp;ROW(C2)+1)</f>
        <v>0.17406757029549183</v>
      </c>
      <c r="K3" s="59">
        <f t="shared" ref="K3:K13" ca="1" si="4">INDIRECT(COLUMN(D2)&amp;"!AJ"&amp;ROW(D2)+1)</f>
        <v>0.1085094265242374</v>
      </c>
      <c r="L3" s="59">
        <f t="shared" ref="L3:L13" ca="1" si="5">INDIRECT(COLUMN(E2)&amp;"!AJ"&amp;ROW(E2)+1)</f>
        <v>0.1407898434341929</v>
      </c>
      <c r="M3" s="59">
        <f t="shared" ref="M3:M13" ca="1" si="6">INDIRECT(COLUMN(F2)&amp;"!AJ"&amp;ROW(F2)+1)</f>
        <v>8.8235521654772747E-2</v>
      </c>
      <c r="N3" s="59">
        <f t="shared" ref="N3:N13" ca="1" si="7">INDIRECT(COLUMN(G2)&amp;"!AJ"&amp;ROW(G2)+1)</f>
        <v>0.11939540498303239</v>
      </c>
      <c r="O3" s="59">
        <f t="shared" ref="O3:O13" ca="1" si="8">INDIRECT(COLUMN(H2)&amp;"!AJ"&amp;ROW(H2)+1)</f>
        <v>9.4045510260204357E-2</v>
      </c>
      <c r="P3" s="59">
        <f t="shared" ref="P3:P13" ca="1" si="9">INDIRECT(COLUMN(I2)&amp;"!AJ"&amp;ROW(I2)+1)</f>
        <v>9.3277115752238168E-2</v>
      </c>
      <c r="Q3" s="59">
        <f t="shared" ref="Q3:Q13" ca="1" si="10">INDIRECT(COLUMN(J2)&amp;"!AJ"&amp;ROW(J2)+1)</f>
        <v>0.16352376838565896</v>
      </c>
      <c r="R3" s="59">
        <f t="shared" ref="R3:R13" ca="1" si="11">INDIRECT(COLUMN(K2)&amp;"!AJ"&amp;ROW(K2)+1)</f>
        <v>0.13162515549747991</v>
      </c>
      <c r="S3" s="59">
        <f t="shared" ref="S3:S13" ca="1" si="12">INDIRECT(COLUMN(L2)&amp;"!AJ"&amp;ROW(L2)+1)</f>
        <v>6.7197062580184194E-2</v>
      </c>
      <c r="T3" s="59">
        <f t="shared" ref="T3:T13" ca="1" si="13">INDIRECT(COLUMN(M2)&amp;"!AJ"&amp;ROW(M2)+1)</f>
        <v>0.12398662617317797</v>
      </c>
      <c r="U3" s="59">
        <f t="shared" ref="U3:U13" ca="1" si="14">INDIRECT(COLUMN(N2)&amp;"!AJ"&amp;ROW(N2)+1)</f>
        <v>0.14250373163340424</v>
      </c>
      <c r="V3" s="59">
        <f t="shared" ref="V3:V13" ca="1" si="15">INDIRECT(COLUMN(O2)&amp;"!AJ"&amp;ROW(O2)+1)</f>
        <v>8.0276744467306732E-2</v>
      </c>
      <c r="W3" s="59">
        <f t="shared" ref="W3:W13" ca="1" si="16">INDIRECT(COLUMN(P2)&amp;"!AJ"&amp;ROW(P2)+1)</f>
        <v>8.4439243153116045E-2</v>
      </c>
      <c r="X3" s="59">
        <f t="shared" ref="X3:X13" ca="1" si="17">INDIRECT(COLUMN(Q2)&amp;"!AJ"&amp;ROW(Q2)+1)</f>
        <v>8.6066251457576251E-2</v>
      </c>
      <c r="Y3" s="59">
        <f t="shared" ref="Y3:Y13" ca="1" si="18">INDIRECT(COLUMN(R2)&amp;"!AJ"&amp;ROW(R2)+1)</f>
        <v>0.14866758466601618</v>
      </c>
      <c r="Z3" s="59">
        <f t="shared" ref="Z3:Z13" ca="1" si="19">INDIRECT(COLUMN(S2)&amp;"!AJ"&amp;ROW(S2)+1)</f>
        <v>9.8871490832836084E-2</v>
      </c>
      <c r="AA3" s="59">
        <f t="shared" ref="AA3:AA13" ca="1" si="20">INDIRECT(COLUMN(T2)&amp;"!AJ"&amp;ROW(T2)+1)</f>
        <v>9.4969965770657999E-2</v>
      </c>
      <c r="AB3" s="59">
        <f t="shared" ref="AB3:AB13" ca="1" si="21">INDIRECT(COLUMN(U2)&amp;"!AJ"&amp;ROW(U2)+1)</f>
        <v>7.7763182771756478E-2</v>
      </c>
      <c r="AC3" s="59">
        <f t="shared" ref="AC3:AC13" ca="1" si="22">INDIRECT(COLUMN(V2)&amp;"!AJ"&amp;ROW(V2)+1)</f>
        <v>0.11559762375417691</v>
      </c>
      <c r="AD3" s="59">
        <f t="shared" ref="AD3:AD13" ca="1" si="23">INDIRECT(COLUMN(W2)&amp;"!AJ"&amp;ROW(W2)+1)</f>
        <v>8.2400431939454163E-2</v>
      </c>
      <c r="AE3" s="59">
        <f t="shared" ref="AE3:AE13" ca="1" si="24">INDIRECT(COLUMN(X2)&amp;"!AJ"&amp;ROW(X2)+1)</f>
        <v>8.2749732528473424E-2</v>
      </c>
      <c r="AF3" s="59">
        <f t="shared" ref="AF3:AF13" ca="1" si="25">INDIRECT(COLUMN(Y2)&amp;"!AJ"&amp;ROW(Y2)+1)</f>
        <v>8.9002023839598515E-2</v>
      </c>
      <c r="AH3" s="4"/>
      <c r="AI3" s="4"/>
      <c r="AJ3" s="4"/>
      <c r="AK3" s="4"/>
      <c r="AL3" s="4"/>
    </row>
    <row r="4" spans="1:38" ht="15" x14ac:dyDescent="0.2">
      <c r="A4" t="s">
        <v>108</v>
      </c>
      <c r="B4">
        <v>100</v>
      </c>
      <c r="C4">
        <v>1</v>
      </c>
      <c r="E4" s="3">
        <f ca="1">MIN('1:25'!L4:U4)</f>
        <v>239.59333000000001</v>
      </c>
      <c r="F4" s="7"/>
      <c r="H4" s="59">
        <f t="shared" ref="H4:AF4" ca="1" si="26">INDIRECT(COLUMN(A3)&amp;"!AJ"&amp;ROW(A3)+1)</f>
        <v>0.17493880151004174</v>
      </c>
      <c r="I4" s="59">
        <f t="shared" ca="1" si="26"/>
        <v>0.10467115257340402</v>
      </c>
      <c r="J4" s="59">
        <f t="shared" ca="1" si="26"/>
        <v>0.15843241545997913</v>
      </c>
      <c r="K4" s="59">
        <f t="shared" ca="1" si="26"/>
        <v>8.8796336692678071E-2</v>
      </c>
      <c r="L4" s="59">
        <f t="shared" ca="1" si="26"/>
        <v>0.11115054830616483</v>
      </c>
      <c r="M4" s="59">
        <f t="shared" ca="1" si="26"/>
        <v>7.2330728071603068E-2</v>
      </c>
      <c r="N4" s="59">
        <f t="shared" ca="1" si="26"/>
        <v>0.10250698548244203</v>
      </c>
      <c r="O4" s="59">
        <f t="shared" ca="1" si="26"/>
        <v>0.10343388941586935</v>
      </c>
      <c r="P4" s="59">
        <f t="shared" ca="1" si="26"/>
        <v>0.18576109777346442</v>
      </c>
      <c r="Q4" s="59">
        <f t="shared" ca="1" si="26"/>
        <v>0.15737862986419487</v>
      </c>
      <c r="R4" s="59">
        <f t="shared" ca="1" si="26"/>
        <v>0.11651159070246192</v>
      </c>
      <c r="S4" s="59">
        <f t="shared" ca="1" si="26"/>
        <v>0.22941648667765485</v>
      </c>
      <c r="T4" s="59">
        <f t="shared" ca="1" si="26"/>
        <v>0.16209349400502904</v>
      </c>
      <c r="U4" s="59">
        <f t="shared" ca="1" si="26"/>
        <v>0.15664522046586152</v>
      </c>
      <c r="V4" s="59">
        <f t="shared" ca="1" si="26"/>
        <v>0.21479408462664579</v>
      </c>
      <c r="W4" s="59">
        <f t="shared" ca="1" si="26"/>
        <v>0.24771449188506162</v>
      </c>
      <c r="X4" s="59">
        <f t="shared" ca="1" si="26"/>
        <v>0.11708076347534338</v>
      </c>
      <c r="Y4" s="59">
        <f t="shared" ca="1" si="26"/>
        <v>0.14901115986826474</v>
      </c>
      <c r="Z4" s="59">
        <f t="shared" ca="1" si="26"/>
        <v>0.21267975197807026</v>
      </c>
      <c r="AA4" s="59">
        <f t="shared" ca="1" si="26"/>
        <v>0.29170006527310216</v>
      </c>
      <c r="AB4" s="59">
        <f t="shared" ca="1" si="26"/>
        <v>0.27557661976650144</v>
      </c>
      <c r="AC4" s="59">
        <f t="shared" ca="1" si="26"/>
        <v>0.10959570535623805</v>
      </c>
      <c r="AD4" s="59">
        <f t="shared" ca="1" si="26"/>
        <v>0.31937149502450629</v>
      </c>
      <c r="AE4" s="59">
        <f t="shared" ca="1" si="26"/>
        <v>0.17851035335582985</v>
      </c>
      <c r="AF4" s="59">
        <f t="shared" ca="1" si="26"/>
        <v>0.25993983221486144</v>
      </c>
      <c r="AH4" s="4"/>
      <c r="AI4" s="4"/>
      <c r="AJ4" s="4"/>
      <c r="AK4" s="4"/>
      <c r="AL4" s="4"/>
    </row>
    <row r="5" spans="1:38" ht="15" x14ac:dyDescent="0.2">
      <c r="A5" t="s">
        <v>36</v>
      </c>
      <c r="B5">
        <v>24</v>
      </c>
      <c r="C5">
        <v>1</v>
      </c>
      <c r="E5" s="3">
        <f ca="1">MIN('1:25'!L5:U5)</f>
        <v>2320.9075499999999</v>
      </c>
      <c r="F5" s="7"/>
      <c r="H5" s="59">
        <f t="shared" ca="1" si="1"/>
        <v>0.9448500005956727</v>
      </c>
      <c r="I5" s="59">
        <f t="shared" ca="1" si="2"/>
        <v>4.0876854401202586E-3</v>
      </c>
      <c r="J5" s="59">
        <f t="shared" ca="1" si="3"/>
        <v>9.4485000059567253E-2</v>
      </c>
      <c r="K5" s="59">
        <f t="shared" ca="1" si="4"/>
        <v>0</v>
      </c>
      <c r="L5" s="59">
        <f t="shared" ca="1" si="5"/>
        <v>0.28345500017870173</v>
      </c>
      <c r="M5" s="59">
        <f t="shared" ca="1" si="6"/>
        <v>4.0876854401202586E-3</v>
      </c>
      <c r="N5" s="59">
        <f t="shared" ca="1" si="7"/>
        <v>9.8572685499687507E-2</v>
      </c>
      <c r="O5" s="59">
        <f t="shared" ca="1" si="8"/>
        <v>4.0876854401202586E-3</v>
      </c>
      <c r="P5" s="59">
        <f t="shared" ca="1" si="9"/>
        <v>0</v>
      </c>
      <c r="Q5" s="59">
        <f t="shared" ca="1" si="10"/>
        <v>0.9448500005956727</v>
      </c>
      <c r="R5" s="59">
        <f t="shared" ca="1" si="11"/>
        <v>0</v>
      </c>
      <c r="S5" s="59">
        <f t="shared" ca="1" si="12"/>
        <v>1.2263056320360776E-2</v>
      </c>
      <c r="T5" s="59">
        <f t="shared" ca="1" si="13"/>
        <v>0</v>
      </c>
      <c r="U5" s="59">
        <f t="shared" ca="1" si="14"/>
        <v>0</v>
      </c>
      <c r="V5" s="59">
        <f t="shared" ca="1" si="15"/>
        <v>8.1753708802405171E-3</v>
      </c>
      <c r="W5" s="59">
        <f t="shared" ca="1" si="16"/>
        <v>0</v>
      </c>
      <c r="X5" s="59">
        <f t="shared" ca="1" si="17"/>
        <v>0</v>
      </c>
      <c r="Y5" s="59">
        <f t="shared" ca="1" si="18"/>
        <v>9.4485000059567253E-2</v>
      </c>
      <c r="Z5" s="59">
        <f t="shared" ca="1" si="19"/>
        <v>4.0876854401202586E-3</v>
      </c>
      <c r="AA5" s="59">
        <f t="shared" ca="1" si="20"/>
        <v>0</v>
      </c>
      <c r="AB5" s="59">
        <f t="shared" ca="1" si="21"/>
        <v>0</v>
      </c>
      <c r="AC5" s="59">
        <f t="shared" ca="1" si="22"/>
        <v>0</v>
      </c>
      <c r="AD5" s="59">
        <f t="shared" ca="1" si="23"/>
        <v>7.2503965097620226E-3</v>
      </c>
      <c r="AE5" s="59">
        <f t="shared" ca="1" si="24"/>
        <v>0</v>
      </c>
      <c r="AF5" s="59">
        <f t="shared" ca="1" si="25"/>
        <v>8.1753708802405171E-3</v>
      </c>
      <c r="AH5" s="4"/>
      <c r="AI5" s="4"/>
      <c r="AJ5" s="4"/>
      <c r="AK5" s="4"/>
      <c r="AL5" s="4"/>
    </row>
    <row r="6" spans="1:38" ht="15" x14ac:dyDescent="0.2">
      <c r="A6" t="s">
        <v>36</v>
      </c>
      <c r="B6">
        <v>47</v>
      </c>
      <c r="C6">
        <v>1</v>
      </c>
      <c r="E6" s="3">
        <f ca="1">MIN('1:25'!L6:U6)</f>
        <v>4313.60977</v>
      </c>
      <c r="F6" s="7"/>
      <c r="H6" s="59">
        <f t="shared" ca="1" si="1"/>
        <v>7.0167334584834928E-2</v>
      </c>
      <c r="I6" s="59">
        <f t="shared" ca="1" si="2"/>
        <v>3.4179243803039168E-2</v>
      </c>
      <c r="J6" s="59">
        <f t="shared" ca="1" si="3"/>
        <v>4.1631950866061279E-2</v>
      </c>
      <c r="K6" s="59">
        <f t="shared" ca="1" si="4"/>
        <v>2.1082774021999914E-2</v>
      </c>
      <c r="L6" s="59">
        <f t="shared" ca="1" si="5"/>
        <v>2.9407627663083934E-2</v>
      </c>
      <c r="M6" s="59">
        <f t="shared" ca="1" si="6"/>
        <v>1.794672307597274E-2</v>
      </c>
      <c r="N6" s="59">
        <f t="shared" ca="1" si="7"/>
        <v>2.3153137470754752E-2</v>
      </c>
      <c r="O6" s="59">
        <f t="shared" ca="1" si="8"/>
        <v>2.2601854409282994E-2</v>
      </c>
      <c r="P6" s="59">
        <f t="shared" ca="1" si="9"/>
        <v>2.1674742265803175E-2</v>
      </c>
      <c r="Q6" s="59">
        <f t="shared" ca="1" si="10"/>
        <v>7.0167334584834928E-2</v>
      </c>
      <c r="R6" s="59">
        <f t="shared" ca="1" si="11"/>
        <v>2.864808746944239E-2</v>
      </c>
      <c r="S6" s="59">
        <f t="shared" ca="1" si="12"/>
        <v>1.7636922219786289E-2</v>
      </c>
      <c r="T6" s="59">
        <f t="shared" ca="1" si="13"/>
        <v>2.0998988047080773E-2</v>
      </c>
      <c r="U6" s="59">
        <f t="shared" ca="1" si="14"/>
        <v>5.1729584245633474E-2</v>
      </c>
      <c r="V6" s="59">
        <f t="shared" ca="1" si="15"/>
        <v>2.023944785343923E-2</v>
      </c>
      <c r="W6" s="59">
        <f t="shared" ca="1" si="16"/>
        <v>2.1082774021999914E-2</v>
      </c>
      <c r="X6" s="59">
        <f t="shared" ca="1" si="17"/>
        <v>2.1082774021999907E-2</v>
      </c>
      <c r="Y6" s="59">
        <f t="shared" ca="1" si="18"/>
        <v>3.6333935695810907E-2</v>
      </c>
      <c r="Z6" s="59">
        <f t="shared" ca="1" si="19"/>
        <v>1.9134978452165555E-2</v>
      </c>
      <c r="AA6" s="59">
        <f t="shared" ca="1" si="20"/>
        <v>1.8291652283604874E-2</v>
      </c>
      <c r="AB6" s="59">
        <f t="shared" ca="1" si="21"/>
        <v>2.023944785343923E-2</v>
      </c>
      <c r="AC6" s="59">
        <f t="shared" ca="1" si="22"/>
        <v>2.3473815527824349E-2</v>
      </c>
      <c r="AD6" s="59">
        <f t="shared" ca="1" si="23"/>
        <v>2.6011854567920517E-2</v>
      </c>
      <c r="AE6" s="59">
        <f t="shared" ca="1" si="24"/>
        <v>1.794672307597274E-2</v>
      </c>
      <c r="AF6" s="59">
        <f t="shared" ca="1" si="25"/>
        <v>2.303056959183427E-2</v>
      </c>
      <c r="AH6" s="4"/>
      <c r="AI6" s="4"/>
      <c r="AJ6" s="4"/>
      <c r="AK6" s="4"/>
      <c r="AL6" s="4"/>
    </row>
    <row r="7" spans="1:38" ht="15" x14ac:dyDescent="0.2">
      <c r="A7" t="s">
        <v>36</v>
      </c>
      <c r="B7">
        <v>100</v>
      </c>
      <c r="C7">
        <v>1</v>
      </c>
      <c r="E7" s="3">
        <f ca="1">MIN('1:25'!L7:U7)</f>
        <v>35334.484790000002</v>
      </c>
      <c r="F7" s="7"/>
      <c r="H7" s="59">
        <f t="shared" ca="1" si="1"/>
        <v>7.3205087759820375E-2</v>
      </c>
      <c r="I7" s="59">
        <f t="shared" ca="1" si="2"/>
        <v>8.4187044686777526E-2</v>
      </c>
      <c r="J7" s="59">
        <f t="shared" ca="1" si="3"/>
        <v>6.9895752681214895E-2</v>
      </c>
      <c r="K7" s="59">
        <f t="shared" ca="1" si="4"/>
        <v>8.1044732561388055E-2</v>
      </c>
      <c r="L7" s="59">
        <f t="shared" ca="1" si="5"/>
        <v>5.6460506269065021E-2</v>
      </c>
      <c r="M7" s="59">
        <f t="shared" ca="1" si="6"/>
        <v>9.1008138624680698E-2</v>
      </c>
      <c r="N7" s="59">
        <f t="shared" ca="1" si="7"/>
        <v>7.1252886944951799E-2</v>
      </c>
      <c r="O7" s="59">
        <f t="shared" ca="1" si="8"/>
        <v>8.5233451340779948E-2</v>
      </c>
      <c r="P7" s="59">
        <f t="shared" ca="1" si="9"/>
        <v>7.241534198693439E-2</v>
      </c>
      <c r="Q7" s="59">
        <f t="shared" ca="1" si="10"/>
        <v>6.6043849057632831E-2</v>
      </c>
      <c r="R7" s="59">
        <f t="shared" ca="1" si="11"/>
        <v>7.4852715292696451E-2</v>
      </c>
      <c r="S7" s="59">
        <f t="shared" ca="1" si="12"/>
        <v>9.0630605739192655E-2</v>
      </c>
      <c r="T7" s="59">
        <f t="shared" ca="1" si="13"/>
        <v>8.7988155720325575E-2</v>
      </c>
      <c r="U7" s="59">
        <f t="shared" ca="1" si="14"/>
        <v>7.3523426913959605E-2</v>
      </c>
      <c r="V7" s="59">
        <f t="shared" ca="1" si="15"/>
        <v>8.5798585376798159E-2</v>
      </c>
      <c r="W7" s="59">
        <f t="shared" ca="1" si="16"/>
        <v>9.284460321120748E-2</v>
      </c>
      <c r="X7" s="59">
        <f t="shared" ca="1" si="17"/>
        <v>8.4172782132703114E-2</v>
      </c>
      <c r="Y7" s="59">
        <f t="shared" ca="1" si="18"/>
        <v>8.4259846087881438E-2</v>
      </c>
      <c r="Z7" s="59">
        <f t="shared" ca="1" si="19"/>
        <v>9.4867657471792891E-2</v>
      </c>
      <c r="AA7" s="59">
        <f t="shared" ca="1" si="20"/>
        <v>6.56442184960465E-2</v>
      </c>
      <c r="AB7" s="59">
        <f t="shared" ca="1" si="21"/>
        <v>9.0890408593389233E-2</v>
      </c>
      <c r="AC7" s="59">
        <f t="shared" ca="1" si="22"/>
        <v>7.5691246834223042E-2</v>
      </c>
      <c r="AD7" s="59">
        <f t="shared" ca="1" si="23"/>
        <v>8.7717056819154871E-2</v>
      </c>
      <c r="AE7" s="59">
        <f t="shared" ca="1" si="24"/>
        <v>7.9001216420452852E-2</v>
      </c>
      <c r="AF7" s="59">
        <f t="shared" ca="1" si="25"/>
        <v>9.4649307889342379E-2</v>
      </c>
      <c r="AH7" s="4"/>
      <c r="AI7" s="4"/>
      <c r="AJ7" s="4"/>
      <c r="AK7" s="4"/>
      <c r="AL7" s="4"/>
    </row>
    <row r="8" spans="1:38" ht="15" x14ac:dyDescent="0.2">
      <c r="A8" t="s">
        <v>1</v>
      </c>
      <c r="B8">
        <v>30</v>
      </c>
      <c r="C8">
        <v>1</v>
      </c>
      <c r="E8" s="3">
        <f ca="1">MIN('1:25'!L8:U8)</f>
        <v>659.84542999999996</v>
      </c>
      <c r="F8" s="7"/>
      <c r="H8" s="59">
        <f t="shared" ca="1" si="1"/>
        <v>0.59373723327901295</v>
      </c>
      <c r="I8" s="59">
        <f t="shared" ca="1" si="2"/>
        <v>2.4583621045917346E-2</v>
      </c>
      <c r="J8" s="59">
        <f t="shared" ca="1" si="3"/>
        <v>8.0712099498817858E-2</v>
      </c>
      <c r="K8" s="59">
        <f t="shared" ca="1" si="4"/>
        <v>1.0585115365579278E-2</v>
      </c>
      <c r="L8" s="59">
        <f t="shared" ca="1" si="5"/>
        <v>1.1761239295088086E-2</v>
      </c>
      <c r="M8" s="59">
        <f t="shared" ca="1" si="6"/>
        <v>8.232867506561662E-3</v>
      </c>
      <c r="N8" s="59">
        <f t="shared" ca="1" si="7"/>
        <v>1.0585115365579278E-2</v>
      </c>
      <c r="O8" s="59">
        <f t="shared" ca="1" si="8"/>
        <v>1.6516913665675165E-2</v>
      </c>
      <c r="P8" s="59">
        <f t="shared" ca="1" si="9"/>
        <v>1.1761239295088086E-2</v>
      </c>
      <c r="Q8" s="59">
        <f t="shared" ca="1" si="10"/>
        <v>2.8016788719746465E-2</v>
      </c>
      <c r="R8" s="59">
        <f t="shared" ca="1" si="11"/>
        <v>9.4089914360704699E-3</v>
      </c>
      <c r="S8" s="59">
        <f t="shared" ca="1" si="12"/>
        <v>2.3624835895279854E-2</v>
      </c>
      <c r="T8" s="59">
        <f t="shared" ca="1" si="13"/>
        <v>1.769303759518397E-2</v>
      </c>
      <c r="U8" s="59">
        <f t="shared" ca="1" si="14"/>
        <v>6.084755334290981E-2</v>
      </c>
      <c r="V8" s="59">
        <f t="shared" ca="1" si="15"/>
        <v>1.6516913665675162E-2</v>
      </c>
      <c r="W8" s="59">
        <f t="shared" ca="1" si="16"/>
        <v>1.6516913665675158E-2</v>
      </c>
      <c r="X8" s="59">
        <f t="shared" ca="1" si="17"/>
        <v>2.9556634195375738E-2</v>
      </c>
      <c r="Y8" s="59">
        <f t="shared" ca="1" si="18"/>
        <v>2.9192912649255276E-2</v>
      </c>
      <c r="Z8" s="59">
        <f t="shared" ca="1" si="19"/>
        <v>2.3624835895279854E-2</v>
      </c>
      <c r="AA8" s="59">
        <f t="shared" ca="1" si="20"/>
        <v>1.1761239295088086E-2</v>
      </c>
      <c r="AB8" s="59">
        <f t="shared" ca="1" si="21"/>
        <v>1.1761239295088086E-2</v>
      </c>
      <c r="AC8" s="59">
        <f t="shared" ca="1" si="22"/>
        <v>1.7693037595183966E-2</v>
      </c>
      <c r="AD8" s="59">
        <f t="shared" ca="1" si="23"/>
        <v>1.1761239295088086E-2</v>
      </c>
      <c r="AE8" s="59">
        <f t="shared" ca="1" si="24"/>
        <v>1.1761239295088086E-2</v>
      </c>
      <c r="AF8" s="59">
        <f t="shared" ca="1" si="25"/>
        <v>2.3624835895279851E-2</v>
      </c>
      <c r="AH8" s="4"/>
      <c r="AI8" s="4"/>
      <c r="AJ8" s="4"/>
      <c r="AK8" s="4"/>
      <c r="AL8" s="4"/>
    </row>
    <row r="9" spans="1:38" ht="15" x14ac:dyDescent="0.2">
      <c r="A9" t="s">
        <v>1</v>
      </c>
      <c r="B9">
        <v>50</v>
      </c>
      <c r="C9">
        <v>1</v>
      </c>
      <c r="E9" s="3">
        <f ca="1">MIN('1:25'!L9:U9)</f>
        <v>1003.58074</v>
      </c>
      <c r="F9" s="7"/>
      <c r="H9" s="59">
        <f t="shared" ca="1" si="1"/>
        <v>2.1056512104845986E-2</v>
      </c>
      <c r="I9" s="59">
        <f t="shared" ca="1" si="2"/>
        <v>0.15980124329608025</v>
      </c>
      <c r="J9" s="59">
        <f t="shared" ca="1" si="3"/>
        <v>6.1299233383056075E-2</v>
      </c>
      <c r="K9" s="59">
        <f t="shared" ca="1" si="4"/>
        <v>0.17152240287114348</v>
      </c>
      <c r="L9" s="59">
        <f t="shared" ca="1" si="5"/>
        <v>0.11994225795923522</v>
      </c>
      <c r="M9" s="59">
        <f t="shared" ca="1" si="6"/>
        <v>0.17955432265469767</v>
      </c>
      <c r="N9" s="59">
        <f t="shared" ca="1" si="7"/>
        <v>0.12458795293341336</v>
      </c>
      <c r="O9" s="59">
        <f t="shared" ca="1" si="8"/>
        <v>0.22156229303483896</v>
      </c>
      <c r="P9" s="59">
        <f t="shared" ca="1" si="9"/>
        <v>0.15123009435195042</v>
      </c>
      <c r="Q9" s="59">
        <f t="shared" ca="1" si="10"/>
        <v>1.1897677510232154E-2</v>
      </c>
      <c r="R9" s="59">
        <f t="shared" ca="1" si="11"/>
        <v>0.16504097119281125</v>
      </c>
      <c r="S9" s="59">
        <f t="shared" ca="1" si="12"/>
        <v>0.23351384762525493</v>
      </c>
      <c r="T9" s="59">
        <f t="shared" ca="1" si="13"/>
        <v>0.19398333610906121</v>
      </c>
      <c r="U9" s="59">
        <f t="shared" ca="1" si="14"/>
        <v>6.5495726831106951E-2</v>
      </c>
      <c r="V9" s="59">
        <f t="shared" ca="1" si="15"/>
        <v>0.23351384762525493</v>
      </c>
      <c r="W9" s="59">
        <f t="shared" ca="1" si="16"/>
        <v>0.23351384762525493</v>
      </c>
      <c r="X9" s="59">
        <f t="shared" ca="1" si="17"/>
        <v>0.19311144811328324</v>
      </c>
      <c r="Y9" s="59">
        <f t="shared" ca="1" si="18"/>
        <v>0.10912160390802261</v>
      </c>
      <c r="Z9" s="59">
        <f t="shared" ca="1" si="19"/>
        <v>0.23252794787592326</v>
      </c>
      <c r="AA9" s="59">
        <f t="shared" ca="1" si="20"/>
        <v>0.19413811189720562</v>
      </c>
      <c r="AB9" s="59">
        <f t="shared" ca="1" si="21"/>
        <v>0.22884787525914516</v>
      </c>
      <c r="AC9" s="59">
        <f t="shared" ca="1" si="22"/>
        <v>0.11186606670032367</v>
      </c>
      <c r="AD9" s="59">
        <f t="shared" ca="1" si="23"/>
        <v>0.23263677818288994</v>
      </c>
      <c r="AE9" s="59">
        <f t="shared" ca="1" si="24"/>
        <v>0.22605826413129504</v>
      </c>
      <c r="AF9" s="59">
        <f t="shared" ca="1" si="25"/>
        <v>0.21337019680150535</v>
      </c>
      <c r="AH9" s="4"/>
      <c r="AI9" s="4"/>
      <c r="AJ9" s="4"/>
      <c r="AK9" s="4"/>
      <c r="AL9" s="4"/>
    </row>
    <row r="10" spans="1:38" ht="15" x14ac:dyDescent="0.2">
      <c r="A10" t="s">
        <v>1</v>
      </c>
      <c r="B10">
        <v>100</v>
      </c>
      <c r="C10">
        <v>1</v>
      </c>
      <c r="E10" s="3">
        <f ca="1">MIN('1:25'!L10:U10)</f>
        <v>1755.1166700000001</v>
      </c>
      <c r="F10" s="7"/>
      <c r="H10" s="59">
        <f t="shared" ca="1" si="1"/>
        <v>9.6688586520005573E-2</v>
      </c>
      <c r="I10" s="59">
        <f t="shared" ca="1" si="2"/>
        <v>7.4501941799686278E-2</v>
      </c>
      <c r="J10" s="59">
        <f t="shared" ca="1" si="3"/>
        <v>9.9414074848938078E-2</v>
      </c>
      <c r="K10" s="59">
        <f t="shared" ca="1" si="4"/>
        <v>8.2528177457284926E-2</v>
      </c>
      <c r="L10" s="59">
        <f t="shared" ca="1" si="5"/>
        <v>7.829699435308704E-2</v>
      </c>
      <c r="M10" s="59">
        <f t="shared" ca="1" si="6"/>
        <v>9.1478061113737297E-2</v>
      </c>
      <c r="N10" s="59">
        <f t="shared" ca="1" si="7"/>
        <v>7.8610836737137854E-2</v>
      </c>
      <c r="O10" s="59">
        <f t="shared" ca="1" si="8"/>
        <v>8.8815730979296528E-2</v>
      </c>
      <c r="P10" s="59">
        <f t="shared" ca="1" si="9"/>
        <v>8.0428795653794974E-2</v>
      </c>
      <c r="Q10" s="59">
        <f t="shared" ca="1" si="10"/>
        <v>0.10101673753688362</v>
      </c>
      <c r="R10" s="59">
        <f t="shared" ca="1" si="11"/>
        <v>8.0977146664556909E-2</v>
      </c>
      <c r="S10" s="59">
        <f t="shared" ca="1" si="12"/>
        <v>8.0669457717587989E-2</v>
      </c>
      <c r="T10" s="59">
        <f t="shared" ca="1" si="13"/>
        <v>6.8180504490336261E-2</v>
      </c>
      <c r="U10" s="59">
        <f t="shared" ca="1" si="14"/>
        <v>9.9177811353132792E-2</v>
      </c>
      <c r="V10" s="59">
        <f t="shared" ca="1" si="15"/>
        <v>8.048267241402185E-2</v>
      </c>
      <c r="W10" s="59">
        <f t="shared" ca="1" si="16"/>
        <v>8.8520873088168472E-2</v>
      </c>
      <c r="X10" s="59">
        <f t="shared" ca="1" si="17"/>
        <v>8.0086043510713495E-2</v>
      </c>
      <c r="Y10" s="59">
        <f t="shared" ca="1" si="18"/>
        <v>8.9472638875909685E-2</v>
      </c>
      <c r="Z10" s="59">
        <f t="shared" ca="1" si="19"/>
        <v>7.0456911562465474E-2</v>
      </c>
      <c r="AA10" s="59">
        <f t="shared" ca="1" si="20"/>
        <v>8.3269148141587118E-2</v>
      </c>
      <c r="AB10" s="59">
        <f t="shared" ca="1" si="21"/>
        <v>0.10085114740548773</v>
      </c>
      <c r="AC10" s="59">
        <f t="shared" ca="1" si="22"/>
        <v>7.4315800327962867E-2</v>
      </c>
      <c r="AD10" s="59">
        <f t="shared" ca="1" si="23"/>
        <v>8.4911124455332415E-2</v>
      </c>
      <c r="AE10" s="59">
        <f t="shared" ca="1" si="24"/>
        <v>7.6351454174268085E-2</v>
      </c>
      <c r="AF10" s="59">
        <f t="shared" ca="1" si="25"/>
        <v>9.4642619968961353E-2</v>
      </c>
      <c r="AH10" s="4"/>
      <c r="AI10" s="4"/>
      <c r="AJ10" s="4"/>
      <c r="AK10" s="4"/>
      <c r="AL10" s="4"/>
    </row>
    <row r="11" spans="1:38" ht="15" x14ac:dyDescent="0.2">
      <c r="A11" t="s">
        <v>0</v>
      </c>
      <c r="B11">
        <v>25</v>
      </c>
      <c r="C11">
        <v>1</v>
      </c>
      <c r="E11" s="3">
        <f ca="1">MIN('1:25'!L11:U11)</f>
        <v>28.65213</v>
      </c>
      <c r="F11" s="7"/>
      <c r="H11" s="59">
        <f t="shared" ca="1" si="1"/>
        <v>2.187271941038962E-2</v>
      </c>
      <c r="I11" s="59">
        <f t="shared" ca="1" si="2"/>
        <v>1.2334161544010141E-3</v>
      </c>
      <c r="J11" s="59">
        <f t="shared" ca="1" si="3"/>
        <v>0</v>
      </c>
      <c r="K11" s="59">
        <f t="shared" ca="1" si="4"/>
        <v>0</v>
      </c>
      <c r="L11" s="59">
        <f t="shared" ca="1" si="5"/>
        <v>0</v>
      </c>
      <c r="M11" s="59">
        <f t="shared" ca="1" si="6"/>
        <v>0</v>
      </c>
      <c r="N11" s="59">
        <f t="shared" ca="1" si="7"/>
        <v>6.1670807720050705E-4</v>
      </c>
      <c r="O11" s="59">
        <f t="shared" ca="1" si="8"/>
        <v>2.1872719410389618E-3</v>
      </c>
      <c r="P11" s="59">
        <f t="shared" ca="1" si="9"/>
        <v>0</v>
      </c>
      <c r="Q11" s="59">
        <f t="shared" ca="1" si="10"/>
        <v>2.187271941038962E-2</v>
      </c>
      <c r="R11" s="59">
        <f t="shared" ca="1" si="11"/>
        <v>0</v>
      </c>
      <c r="S11" s="59">
        <f t="shared" ca="1" si="12"/>
        <v>0</v>
      </c>
      <c r="T11" s="59">
        <f t="shared" ca="1" si="13"/>
        <v>0</v>
      </c>
      <c r="U11" s="59">
        <f t="shared" ca="1" si="14"/>
        <v>6.1670807720050705E-4</v>
      </c>
      <c r="V11" s="59">
        <f t="shared" ca="1" si="15"/>
        <v>0</v>
      </c>
      <c r="W11" s="59">
        <f t="shared" ca="1" si="16"/>
        <v>1.2334161544010141E-3</v>
      </c>
      <c r="X11" s="59">
        <f t="shared" ca="1" si="17"/>
        <v>0</v>
      </c>
      <c r="Y11" s="59">
        <f t="shared" ca="1" si="18"/>
        <v>0</v>
      </c>
      <c r="Z11" s="59">
        <f t="shared" ca="1" si="19"/>
        <v>0</v>
      </c>
      <c r="AA11" s="59">
        <f t="shared" ca="1" si="20"/>
        <v>6.1670807720050705E-4</v>
      </c>
      <c r="AB11" s="59">
        <f t="shared" ca="1" si="21"/>
        <v>6.1670807720050705E-4</v>
      </c>
      <c r="AC11" s="59">
        <f t="shared" ca="1" si="22"/>
        <v>6.1670807720050705E-4</v>
      </c>
      <c r="AD11" s="59">
        <f t="shared" ca="1" si="23"/>
        <v>1.2334161544010141E-3</v>
      </c>
      <c r="AE11" s="59">
        <f t="shared" ca="1" si="24"/>
        <v>0</v>
      </c>
      <c r="AF11" s="59">
        <f t="shared" ca="1" si="25"/>
        <v>6.1670807720050705E-4</v>
      </c>
      <c r="AH11" s="4"/>
      <c r="AI11" s="4"/>
      <c r="AJ11" s="4"/>
      <c r="AK11" s="4"/>
      <c r="AL11" s="4"/>
    </row>
    <row r="12" spans="1:38" ht="15" x14ac:dyDescent="0.2">
      <c r="A12" t="s">
        <v>0</v>
      </c>
      <c r="B12">
        <v>50</v>
      </c>
      <c r="C12">
        <v>1</v>
      </c>
      <c r="E12" s="3">
        <f ca="1">MIN('1:25'!L12:U12)</f>
        <v>57.917070000000002</v>
      </c>
      <c r="F12" s="7"/>
      <c r="H12" s="59">
        <f t="shared" ca="1" si="1"/>
        <v>0</v>
      </c>
      <c r="I12" s="59">
        <f t="shared" ca="1" si="2"/>
        <v>0</v>
      </c>
      <c r="J12" s="59">
        <f t="shared" ca="1" si="3"/>
        <v>0</v>
      </c>
      <c r="K12" s="59">
        <f t="shared" ca="1" si="4"/>
        <v>0</v>
      </c>
      <c r="L12" s="59">
        <f t="shared" ca="1" si="5"/>
        <v>0</v>
      </c>
      <c r="M12" s="59">
        <f t="shared" ca="1" si="6"/>
        <v>0</v>
      </c>
      <c r="N12" s="59">
        <f t="shared" ca="1" si="7"/>
        <v>0</v>
      </c>
      <c r="O12" s="59">
        <f t="shared" ca="1" si="8"/>
        <v>0</v>
      </c>
      <c r="P12" s="59">
        <f t="shared" ca="1" si="9"/>
        <v>0</v>
      </c>
      <c r="Q12" s="59">
        <f t="shared" ca="1" si="10"/>
        <v>0</v>
      </c>
      <c r="R12" s="59">
        <f t="shared" ca="1" si="11"/>
        <v>0</v>
      </c>
      <c r="S12" s="59">
        <f t="shared" ca="1" si="12"/>
        <v>0</v>
      </c>
      <c r="T12" s="59">
        <f t="shared" ca="1" si="13"/>
        <v>0</v>
      </c>
      <c r="U12" s="59">
        <f t="shared" ca="1" si="14"/>
        <v>0</v>
      </c>
      <c r="V12" s="59">
        <f t="shared" ca="1" si="15"/>
        <v>0</v>
      </c>
      <c r="W12" s="59">
        <f t="shared" ca="1" si="16"/>
        <v>0</v>
      </c>
      <c r="X12" s="59">
        <f t="shared" ca="1" si="17"/>
        <v>0</v>
      </c>
      <c r="Y12" s="59">
        <f t="shared" ca="1" si="18"/>
        <v>0</v>
      </c>
      <c r="Z12" s="59">
        <f t="shared" ca="1" si="19"/>
        <v>0</v>
      </c>
      <c r="AA12" s="59">
        <f t="shared" ca="1" si="20"/>
        <v>0</v>
      </c>
      <c r="AB12" s="59">
        <f t="shared" ca="1" si="21"/>
        <v>0</v>
      </c>
      <c r="AC12" s="59">
        <f t="shared" ca="1" si="22"/>
        <v>0</v>
      </c>
      <c r="AD12" s="59">
        <f t="shared" ca="1" si="23"/>
        <v>0</v>
      </c>
      <c r="AE12" s="59">
        <f t="shared" ca="1" si="24"/>
        <v>0</v>
      </c>
      <c r="AF12" s="59">
        <f t="shared" ca="1" si="25"/>
        <v>0</v>
      </c>
      <c r="AH12" s="4"/>
      <c r="AI12" s="4"/>
      <c r="AJ12" s="4"/>
      <c r="AK12" s="4"/>
      <c r="AL12" s="4"/>
    </row>
    <row r="13" spans="1:38" ht="15" x14ac:dyDescent="0.2">
      <c r="A13" t="s">
        <v>0</v>
      </c>
      <c r="B13">
        <v>100</v>
      </c>
      <c r="C13">
        <v>1</v>
      </c>
      <c r="E13" s="3">
        <f ca="1">MIN('1:25'!L13:U13)</f>
        <v>104.10428</v>
      </c>
      <c r="F13" s="7"/>
      <c r="H13" s="59">
        <f t="shared" ca="1" si="1"/>
        <v>9.374542526012981E-3</v>
      </c>
      <c r="I13" s="59">
        <f t="shared" ca="1" si="2"/>
        <v>1.1066788032153819E-2</v>
      </c>
      <c r="J13" s="59">
        <f t="shared" ca="1" si="3"/>
        <v>9.9081421052042585E-3</v>
      </c>
      <c r="K13" s="59">
        <f t="shared" ca="1" si="4"/>
        <v>1.1982600523244279E-2</v>
      </c>
      <c r="L13" s="59">
        <f t="shared" ca="1" si="5"/>
        <v>1.3985688196488936E-2</v>
      </c>
      <c r="M13" s="59">
        <f t="shared" ca="1" si="6"/>
        <v>1.2539734197287062E-2</v>
      </c>
      <c r="N13" s="59">
        <f t="shared" ca="1" si="7"/>
        <v>9.0657175670392741E-3</v>
      </c>
      <c r="O13" s="59">
        <f t="shared" ca="1" si="8"/>
        <v>1.1348044480015657E-2</v>
      </c>
      <c r="P13" s="59">
        <f t="shared" ca="1" si="9"/>
        <v>1.2364909492673912E-2</v>
      </c>
      <c r="Q13" s="59">
        <f t="shared" ca="1" si="10"/>
        <v>7.7645222655589241E-3</v>
      </c>
      <c r="R13" s="59">
        <f t="shared" ca="1" si="11"/>
        <v>1.3665528448974035E-2</v>
      </c>
      <c r="S13" s="59">
        <f t="shared" ca="1" si="12"/>
        <v>1.1829772993002436E-2</v>
      </c>
      <c r="T13" s="59">
        <f t="shared" ca="1" si="13"/>
        <v>1.2068668070130802E-2</v>
      </c>
      <c r="U13" s="59">
        <f t="shared" ca="1" si="14"/>
        <v>9.8086265041166607E-3</v>
      </c>
      <c r="V13" s="59">
        <f t="shared" ca="1" si="15"/>
        <v>1.3726813153118966E-2</v>
      </c>
      <c r="W13" s="59">
        <f t="shared" ca="1" si="16"/>
        <v>1.6236508239622714E-2</v>
      </c>
      <c r="X13" s="59">
        <f t="shared" ca="1" si="17"/>
        <v>1.4560784628643209E-2</v>
      </c>
      <c r="Y13" s="59">
        <f t="shared" ca="1" si="18"/>
        <v>7.0709868989054583E-3</v>
      </c>
      <c r="Z13" s="59">
        <f t="shared" ca="1" si="19"/>
        <v>1.2003348949725913E-2</v>
      </c>
      <c r="AA13" s="59">
        <f t="shared" ca="1" si="20"/>
        <v>1.2556928495158387E-2</v>
      </c>
      <c r="AB13" s="59">
        <f t="shared" ca="1" si="21"/>
        <v>1.3232020816050445E-2</v>
      </c>
      <c r="AC13" s="59">
        <f t="shared" ca="1" si="22"/>
        <v>1.0939607862423907E-2</v>
      </c>
      <c r="AD13" s="59">
        <f t="shared" ca="1" si="23"/>
        <v>1.4424671108622776E-2</v>
      </c>
      <c r="AE13" s="59">
        <f t="shared" ca="1" si="24"/>
        <v>1.0673048216653226E-2</v>
      </c>
      <c r="AF13" s="59">
        <f t="shared" ca="1" si="25"/>
        <v>1.4603530229496288E-2</v>
      </c>
      <c r="AH13" s="4"/>
      <c r="AI13" s="4"/>
      <c r="AJ13" s="4"/>
      <c r="AK13" s="4"/>
      <c r="AL13" s="4"/>
    </row>
    <row r="14" spans="1:38" ht="15" x14ac:dyDescent="0.2">
      <c r="AH14" s="4"/>
      <c r="AI14" s="4"/>
      <c r="AJ14" s="4"/>
      <c r="AK14" s="4"/>
      <c r="AL14" s="4"/>
    </row>
    <row r="15" spans="1:38" ht="15" x14ac:dyDescent="0.2">
      <c r="G15" t="s">
        <v>115</v>
      </c>
      <c r="H15" s="7">
        <f t="shared" ref="H15:AF15" ca="1" si="27">SUM(H2:H13)</f>
        <v>2.1432600093664638</v>
      </c>
      <c r="I15" s="7">
        <f t="shared" ca="1" si="27"/>
        <v>0.66225767065120722</v>
      </c>
      <c r="J15" s="7">
        <f t="shared" ca="1" si="27"/>
        <v>0.78984623919833075</v>
      </c>
      <c r="K15" s="7">
        <f t="shared" ca="1" si="27"/>
        <v>0.57605156601755536</v>
      </c>
      <c r="L15" s="7">
        <f t="shared" ca="1" si="27"/>
        <v>0.84524970565510771</v>
      </c>
      <c r="M15" s="7">
        <f t="shared" ca="1" si="27"/>
        <v>0.56541378233943318</v>
      </c>
      <c r="N15" s="7">
        <f t="shared" ca="1" si="27"/>
        <v>0.6383474310612387</v>
      </c>
      <c r="O15" s="7">
        <f t="shared" ca="1" si="27"/>
        <v>0.64983264496712212</v>
      </c>
      <c r="P15" s="7">
        <f t="shared" ca="1" si="27"/>
        <v>0.62891333657194759</v>
      </c>
      <c r="Q15" s="7">
        <f t="shared" ca="1" si="27"/>
        <v>1.5725320279308048</v>
      </c>
      <c r="R15" s="7">
        <f t="shared" ca="1" si="27"/>
        <v>0.62073018670449343</v>
      </c>
      <c r="S15" s="7">
        <f t="shared" ca="1" si="27"/>
        <v>0.76678204776830416</v>
      </c>
      <c r="T15" s="7">
        <f t="shared" ca="1" si="27"/>
        <v>0.68699281021032566</v>
      </c>
      <c r="U15" s="7">
        <f t="shared" ca="1" si="27"/>
        <v>0.66034838936732543</v>
      </c>
      <c r="V15" s="7">
        <f t="shared" ca="1" si="27"/>
        <v>0.75352448006250128</v>
      </c>
      <c r="W15" s="7">
        <f t="shared" ca="1" si="27"/>
        <v>0.80210267104450739</v>
      </c>
      <c r="X15" s="7">
        <f t="shared" ca="1" si="27"/>
        <v>0.62571748153563833</v>
      </c>
      <c r="Y15" s="7">
        <f t="shared" ca="1" si="27"/>
        <v>0.74761566870963359</v>
      </c>
      <c r="Z15" s="7">
        <f t="shared" ca="1" si="27"/>
        <v>0.76825460845837956</v>
      </c>
      <c r="AA15" s="7">
        <f t="shared" ca="1" si="27"/>
        <v>0.77294803772965137</v>
      </c>
      <c r="AB15" s="7">
        <f t="shared" ca="1" si="27"/>
        <v>0.81977864983805837</v>
      </c>
      <c r="AC15" s="7">
        <f t="shared" ca="1" si="27"/>
        <v>0.5397896120355572</v>
      </c>
      <c r="AD15" s="7">
        <f t="shared" ca="1" si="27"/>
        <v>0.86771846405713215</v>
      </c>
      <c r="AE15" s="7">
        <f t="shared" ca="1" si="27"/>
        <v>0.68305203119803326</v>
      </c>
      <c r="AF15" s="7">
        <f t="shared" ca="1" si="27"/>
        <v>0.82165499538832054</v>
      </c>
      <c r="AH15" s="4"/>
      <c r="AI15" s="4"/>
      <c r="AJ15" s="4"/>
      <c r="AK15" s="4"/>
      <c r="AL15" s="4"/>
    </row>
    <row r="16" spans="1:38" ht="15" x14ac:dyDescent="0.2">
      <c r="AH16" s="4"/>
      <c r="AI16" s="4"/>
      <c r="AJ16" s="4"/>
      <c r="AK16" s="4"/>
      <c r="AL16" s="4"/>
    </row>
    <row r="21" spans="34:38" ht="15" x14ac:dyDescent="0.2">
      <c r="AH21" s="4"/>
      <c r="AI21" s="4"/>
      <c r="AJ21" s="4"/>
      <c r="AK21" s="4"/>
      <c r="AL21" s="4"/>
    </row>
    <row r="22" spans="34:38" ht="15" x14ac:dyDescent="0.2">
      <c r="AH22" s="4"/>
      <c r="AI22" s="4"/>
      <c r="AJ22" s="4"/>
      <c r="AK22" s="4"/>
      <c r="AL22" s="4"/>
    </row>
    <row r="23" spans="34:38" ht="15" x14ac:dyDescent="0.2">
      <c r="AH23" s="4"/>
      <c r="AI23" s="4"/>
      <c r="AJ23" s="4"/>
      <c r="AK23" s="4"/>
      <c r="AL23" s="4"/>
    </row>
    <row r="25" spans="34:38" ht="15" x14ac:dyDescent="0.2">
      <c r="AH25" s="4"/>
      <c r="AI25" s="4"/>
      <c r="AJ25" s="4"/>
      <c r="AK25" s="4"/>
      <c r="AL25" s="4"/>
    </row>
    <row r="26" spans="34:38" ht="15" x14ac:dyDescent="0.2">
      <c r="AH26" s="4"/>
      <c r="AI26" s="4"/>
      <c r="AJ26" s="4"/>
      <c r="AK26" s="4"/>
      <c r="AL26" s="4"/>
    </row>
    <row r="27" spans="34:38" ht="15" x14ac:dyDescent="0.2">
      <c r="AH27" s="4"/>
      <c r="AI27" s="4"/>
      <c r="AJ27" s="4"/>
      <c r="AK27" s="4"/>
      <c r="AL27" s="4"/>
    </row>
  </sheetData>
  <phoneticPr fontId="1" type="noConversion"/>
  <conditionalFormatting sqref="H2:AF13">
    <cfRule type="expression" dxfId="0" priority="7">
      <formula>H2=MIN($H2:$AF2)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0"/>
  <sheetViews>
    <sheetView zoomScale="85" zoomScaleNormal="85" workbookViewId="0">
      <selection activeCell="AJ13" sqref="AJ13"/>
    </sheetView>
  </sheetViews>
  <sheetFormatPr defaultRowHeight="14.25" x14ac:dyDescent="0.2"/>
  <sheetData>
    <row r="1" spans="1:37" x14ac:dyDescent="0.2">
      <c r="A1" t="s">
        <v>108</v>
      </c>
      <c r="B1">
        <v>30</v>
      </c>
      <c r="C1">
        <v>1</v>
      </c>
      <c r="D1">
        <v>156.12666999999999</v>
      </c>
      <c r="E1">
        <v>2.6782599999999999</v>
      </c>
      <c r="F1">
        <v>655</v>
      </c>
      <c r="H1" s="1" t="s">
        <v>2</v>
      </c>
      <c r="I1" s="1" t="s">
        <v>3</v>
      </c>
      <c r="J1" s="1" t="s">
        <v>4</v>
      </c>
      <c r="K1" s="2" t="s">
        <v>5</v>
      </c>
      <c r="L1" s="2" t="s">
        <v>6</v>
      </c>
      <c r="M1" s="2" t="s">
        <v>7</v>
      </c>
      <c r="N1" s="2" t="s">
        <v>109</v>
      </c>
      <c r="O1" s="2" t="s">
        <v>34</v>
      </c>
      <c r="P1" s="2" t="s">
        <v>35</v>
      </c>
      <c r="Q1" s="2" t="s">
        <v>110</v>
      </c>
      <c r="R1" s="2" t="s">
        <v>111</v>
      </c>
      <c r="S1" s="2" t="s">
        <v>112</v>
      </c>
      <c r="T1" s="2" t="s">
        <v>113</v>
      </c>
      <c r="U1" s="2" t="s">
        <v>114</v>
      </c>
      <c r="W1" s="2" t="s">
        <v>37</v>
      </c>
      <c r="AJ1" t="s">
        <v>38</v>
      </c>
    </row>
    <row r="2" spans="1:37" x14ac:dyDescent="0.2">
      <c r="A2" t="s">
        <v>108</v>
      </c>
      <c r="B2">
        <v>30</v>
      </c>
      <c r="C2">
        <v>1</v>
      </c>
      <c r="D2">
        <v>156.12666999999999</v>
      </c>
      <c r="E2">
        <v>2.6816800000000001</v>
      </c>
      <c r="F2">
        <v>640</v>
      </c>
      <c r="H2" t="s">
        <v>108</v>
      </c>
      <c r="I2">
        <v>30</v>
      </c>
      <c r="J2">
        <v>1</v>
      </c>
      <c r="L2">
        <f ca="1">INDIRECT("D"&amp;1+(ROW(D1)-1)*10+COLUMN(A1)-1)</f>
        <v>156.12666999999999</v>
      </c>
      <c r="M2">
        <f t="shared" ref="M2:U2" ca="1" si="0">INDIRECT("D"&amp;1+(ROW(E1)-1)*10+COLUMN(B1)-1)</f>
        <v>156.12666999999999</v>
      </c>
      <c r="N2">
        <f t="shared" ca="1" si="0"/>
        <v>156.12666999999999</v>
      </c>
      <c r="O2">
        <f t="shared" ca="1" si="0"/>
        <v>156.12666999999999</v>
      </c>
      <c r="P2">
        <f t="shared" ca="1" si="0"/>
        <v>156.12666999999999</v>
      </c>
      <c r="Q2">
        <f t="shared" ca="1" si="0"/>
        <v>156.12666999999999</v>
      </c>
      <c r="R2">
        <f t="shared" ca="1" si="0"/>
        <v>156.12666999999999</v>
      </c>
      <c r="S2">
        <f t="shared" ca="1" si="0"/>
        <v>156.12666999999999</v>
      </c>
      <c r="T2">
        <f t="shared" ca="1" si="0"/>
        <v>156.12666999999999</v>
      </c>
      <c r="U2">
        <f t="shared" ca="1" si="0"/>
        <v>156.12666999999999</v>
      </c>
      <c r="W2">
        <f ca="1">总!E2</f>
        <v>156.12666999999999</v>
      </c>
      <c r="Y2">
        <f ca="1">(L2-$W2)/$W2</f>
        <v>0</v>
      </c>
      <c r="Z2">
        <f t="shared" ref="Z2:AH2" ca="1" si="1">(M2-$W2)/$W2</f>
        <v>0</v>
      </c>
      <c r="AA2">
        <f t="shared" ca="1" si="1"/>
        <v>0</v>
      </c>
      <c r="AB2">
        <f t="shared" ca="1" si="1"/>
        <v>0</v>
      </c>
      <c r="AC2">
        <f t="shared" ca="1" si="1"/>
        <v>0</v>
      </c>
      <c r="AD2">
        <f t="shared" ca="1" si="1"/>
        <v>0</v>
      </c>
      <c r="AE2">
        <f t="shared" ca="1" si="1"/>
        <v>0</v>
      </c>
      <c r="AF2">
        <f t="shared" ca="1" si="1"/>
        <v>0</v>
      </c>
      <c r="AG2">
        <f t="shared" ca="1" si="1"/>
        <v>0</v>
      </c>
      <c r="AH2">
        <f t="shared" ca="1" si="1"/>
        <v>0</v>
      </c>
      <c r="AJ2">
        <f ca="1">SUM(Y2:AH2)</f>
        <v>0</v>
      </c>
      <c r="AK2" s="9"/>
    </row>
    <row r="3" spans="1:37" x14ac:dyDescent="0.2">
      <c r="A3" t="s">
        <v>108</v>
      </c>
      <c r="B3">
        <v>30</v>
      </c>
      <c r="C3">
        <v>1</v>
      </c>
      <c r="D3">
        <v>156.12666999999999</v>
      </c>
      <c r="E3">
        <v>2.7130999999999998</v>
      </c>
      <c r="F3">
        <v>621</v>
      </c>
      <c r="H3" t="s">
        <v>108</v>
      </c>
      <c r="I3">
        <v>50</v>
      </c>
      <c r="J3">
        <v>1</v>
      </c>
      <c r="L3">
        <f t="shared" ref="L3:L12" ca="1" si="2">INDIRECT("D"&amp;1+(ROW(D2)-1)*10+COLUMN(A2)-1)</f>
        <v>180.46213</v>
      </c>
      <c r="M3">
        <f t="shared" ref="M3:M12" ca="1" si="3">INDIRECT("D"&amp;1+(ROW(E2)-1)*10+COLUMN(B2)-1)</f>
        <v>183.68333000000001</v>
      </c>
      <c r="N3">
        <f t="shared" ref="N3:N12" ca="1" si="4">INDIRECT("D"&amp;1+(ROW(F2)-1)*10+COLUMN(C2)-1)</f>
        <v>182.37333000000001</v>
      </c>
      <c r="O3">
        <f t="shared" ref="O3:O12" ca="1" si="5">INDIRECT("D"&amp;1+(ROW(G2)-1)*10+COLUMN(D2)-1)</f>
        <v>181.40834000000001</v>
      </c>
      <c r="P3">
        <f t="shared" ref="P3:P12" ca="1" si="6">INDIRECT("D"&amp;1+(ROW(H2)-1)*10+COLUMN(E2)-1)</f>
        <v>182.00667000000001</v>
      </c>
      <c r="Q3">
        <f t="shared" ref="Q3:Q12" ca="1" si="7">INDIRECT("D"&amp;1+(ROW(I2)-1)*10+COLUMN(F2)-1)</f>
        <v>182.34583000000001</v>
      </c>
      <c r="R3">
        <f t="shared" ref="R3:R12" ca="1" si="8">INDIRECT("D"&amp;1+(ROW(J2)-1)*10+COLUMN(G2)-1)</f>
        <v>182.51284999999999</v>
      </c>
      <c r="S3">
        <f t="shared" ref="S3:S12" ca="1" si="9">INDIRECT("D"&amp;1+(ROW(K2)-1)*10+COLUMN(H2)-1)</f>
        <v>182.51284999999999</v>
      </c>
      <c r="T3">
        <f t="shared" ref="T3:T12" ca="1" si="10">INDIRECT("D"&amp;1+(ROW(L2)-1)*10+COLUMN(I2)-1)</f>
        <v>182.51284999999999</v>
      </c>
      <c r="U3">
        <f t="shared" ref="U3:U12" ca="1" si="11">INDIRECT("D"&amp;1+(ROW(M2)-1)*10+COLUMN(J2)-1)</f>
        <v>181.5967</v>
      </c>
      <c r="W3">
        <f ca="1">总!E3</f>
        <v>179.67332999999999</v>
      </c>
      <c r="Y3">
        <f t="shared" ref="Y3:Y13" ca="1" si="12">(L3-$W3)/$W3</f>
        <v>4.3901896848019071E-3</v>
      </c>
      <c r="Z3">
        <f t="shared" ref="Z3:Z13" ca="1" si="13">(M3-$W3)/$W3</f>
        <v>2.2318281739421311E-2</v>
      </c>
      <c r="AA3">
        <f t="shared" ref="AA3:AA13" ca="1" si="14">(N3-$W3)/$W3</f>
        <v>1.5027271994124099E-2</v>
      </c>
      <c r="AB3">
        <f t="shared" ref="AB3:AB13" ca="1" si="15">(O3-$W3)/$W3</f>
        <v>9.6564693268612369E-3</v>
      </c>
      <c r="AC3">
        <f t="shared" ref="AC3:AC13" ca="1" si="16">(P3-$W3)/$W3</f>
        <v>1.2986568457322082E-2</v>
      </c>
      <c r="AD3">
        <f t="shared" ref="AD3:AD13" ca="1" si="17">(Q3-$W3)/$W3</f>
        <v>1.4874216446035779E-2</v>
      </c>
      <c r="AE3">
        <f t="shared" ref="AE3:AE13" ca="1" si="18">(R3-$W3)/$W3</f>
        <v>1.5803792360279588E-2</v>
      </c>
      <c r="AF3">
        <f t="shared" ref="AF3:AF13" ca="1" si="19">(S3-$W3)/$W3</f>
        <v>1.5803792360279588E-2</v>
      </c>
      <c r="AG3">
        <f t="shared" ref="AG3:AG13" ca="1" si="20">(T3-$W3)/$W3</f>
        <v>1.5803792360279588E-2</v>
      </c>
      <c r="AH3">
        <f t="shared" ref="AH3:AH13" ca="1" si="21">(U3-$W3)/$W3</f>
        <v>1.0704816346421618E-2</v>
      </c>
      <c r="AJ3">
        <f t="shared" ref="AJ3:AJ13" ca="1" si="22">SUM(Y3:AH3)</f>
        <v>0.13736919107582682</v>
      </c>
      <c r="AK3" s="9"/>
    </row>
    <row r="4" spans="1:37" x14ac:dyDescent="0.2">
      <c r="A4" t="s">
        <v>108</v>
      </c>
      <c r="B4">
        <v>30</v>
      </c>
      <c r="C4">
        <v>1</v>
      </c>
      <c r="D4">
        <v>156.12666999999999</v>
      </c>
      <c r="E4">
        <v>2.6771199999999999</v>
      </c>
      <c r="F4">
        <v>658</v>
      </c>
      <c r="H4" t="s">
        <v>108</v>
      </c>
      <c r="I4">
        <v>100</v>
      </c>
      <c r="J4">
        <v>1</v>
      </c>
      <c r="L4">
        <f t="shared" ref="L4:U4" ca="1" si="23">INDIRECT("D"&amp;1+(ROW(D3)-1)*10+COLUMN(A3)-1)</f>
        <v>241.73284000000001</v>
      </c>
      <c r="M4">
        <f t="shared" ca="1" si="23"/>
        <v>242.69667000000001</v>
      </c>
      <c r="N4">
        <f t="shared" ca="1" si="23"/>
        <v>246.17504</v>
      </c>
      <c r="O4">
        <f t="shared" ca="1" si="23"/>
        <v>243.85337999999999</v>
      </c>
      <c r="P4">
        <f t="shared" ca="1" si="23"/>
        <v>243.68794</v>
      </c>
      <c r="Q4">
        <f t="shared" ca="1" si="23"/>
        <v>243.07</v>
      </c>
      <c r="R4">
        <f t="shared" ca="1" si="23"/>
        <v>244.50004000000001</v>
      </c>
      <c r="S4">
        <f t="shared" ca="1" si="23"/>
        <v>242.17667</v>
      </c>
      <c r="T4">
        <f t="shared" ca="1" si="23"/>
        <v>244.04818</v>
      </c>
      <c r="U4">
        <f t="shared" ca="1" si="23"/>
        <v>245.90671</v>
      </c>
      <c r="W4">
        <f ca="1">总!E4</f>
        <v>239.59333000000001</v>
      </c>
      <c r="Y4">
        <f t="shared" ca="1" si="12"/>
        <v>8.9297560996376701E-3</v>
      </c>
      <c r="Z4">
        <f t="shared" ca="1" si="13"/>
        <v>1.2952530857182055E-2</v>
      </c>
      <c r="AA4">
        <f t="shared" ca="1" si="14"/>
        <v>2.7470339011524181E-2</v>
      </c>
      <c r="AB4">
        <f t="shared" ca="1" si="15"/>
        <v>1.7780336372469042E-2</v>
      </c>
      <c r="AC4">
        <f t="shared" ca="1" si="16"/>
        <v>1.7089833009958953E-2</v>
      </c>
      <c r="AD4">
        <f t="shared" ca="1" si="17"/>
        <v>1.4510712798223491E-2</v>
      </c>
      <c r="AE4">
        <f t="shared" ca="1" si="18"/>
        <v>2.0479326365220617E-2</v>
      </c>
      <c r="AF4">
        <f t="shared" ca="1" si="19"/>
        <v>1.0782186632657897E-2</v>
      </c>
      <c r="AG4">
        <f t="shared" ca="1" si="20"/>
        <v>1.8593380708886983E-2</v>
      </c>
      <c r="AH4">
        <f t="shared" ca="1" si="21"/>
        <v>2.6350399654280838E-2</v>
      </c>
      <c r="AJ4">
        <f t="shared" ca="1" si="22"/>
        <v>0.17493880151004174</v>
      </c>
      <c r="AK4" s="9"/>
    </row>
    <row r="5" spans="1:37" x14ac:dyDescent="0.2">
      <c r="A5" t="s">
        <v>108</v>
      </c>
      <c r="B5">
        <v>30</v>
      </c>
      <c r="C5">
        <v>1</v>
      </c>
      <c r="D5">
        <v>156.12666999999999</v>
      </c>
      <c r="E5">
        <v>2.7044800000000002</v>
      </c>
      <c r="F5">
        <v>620</v>
      </c>
      <c r="H5" t="s">
        <v>36</v>
      </c>
      <c r="I5">
        <v>24</v>
      </c>
      <c r="J5">
        <v>1</v>
      </c>
      <c r="L5">
        <f t="shared" ca="1" si="2"/>
        <v>2540.1985</v>
      </c>
      <c r="M5">
        <f t="shared" ca="1" si="3"/>
        <v>2540.1985</v>
      </c>
      <c r="N5">
        <f t="shared" ca="1" si="4"/>
        <v>2540.1985</v>
      </c>
      <c r="O5">
        <f t="shared" ca="1" si="5"/>
        <v>2540.1985</v>
      </c>
      <c r="P5">
        <f t="shared" ca="1" si="6"/>
        <v>2540.1985</v>
      </c>
      <c r="Q5">
        <f t="shared" ca="1" si="7"/>
        <v>2540.1985</v>
      </c>
      <c r="R5">
        <f t="shared" ca="1" si="8"/>
        <v>2540.1985</v>
      </c>
      <c r="S5">
        <f t="shared" ca="1" si="9"/>
        <v>2540.1985</v>
      </c>
      <c r="T5">
        <f t="shared" ca="1" si="10"/>
        <v>2540.1985</v>
      </c>
      <c r="U5">
        <f t="shared" ca="1" si="11"/>
        <v>2540.1985</v>
      </c>
      <c r="W5">
        <f ca="1">总!E5</f>
        <v>2320.9075499999999</v>
      </c>
      <c r="Y5">
        <f t="shared" ca="1" si="12"/>
        <v>9.4485000059567253E-2</v>
      </c>
      <c r="Z5">
        <f t="shared" ca="1" si="13"/>
        <v>9.4485000059567253E-2</v>
      </c>
      <c r="AA5">
        <f t="shared" ca="1" si="14"/>
        <v>9.4485000059567253E-2</v>
      </c>
      <c r="AB5">
        <f t="shared" ca="1" si="15"/>
        <v>9.4485000059567253E-2</v>
      </c>
      <c r="AC5">
        <f t="shared" ca="1" si="16"/>
        <v>9.4485000059567253E-2</v>
      </c>
      <c r="AD5">
        <f t="shared" ca="1" si="17"/>
        <v>9.4485000059567253E-2</v>
      </c>
      <c r="AE5">
        <f t="shared" ca="1" si="18"/>
        <v>9.4485000059567253E-2</v>
      </c>
      <c r="AF5">
        <f t="shared" ca="1" si="19"/>
        <v>9.4485000059567253E-2</v>
      </c>
      <c r="AG5">
        <f t="shared" ca="1" si="20"/>
        <v>9.4485000059567253E-2</v>
      </c>
      <c r="AH5">
        <f t="shared" ca="1" si="21"/>
        <v>9.4485000059567253E-2</v>
      </c>
      <c r="AJ5">
        <f t="shared" ca="1" si="22"/>
        <v>0.9448500005956727</v>
      </c>
      <c r="AK5" s="9"/>
    </row>
    <row r="6" spans="1:37" x14ac:dyDescent="0.2">
      <c r="A6" t="s">
        <v>108</v>
      </c>
      <c r="B6">
        <v>30</v>
      </c>
      <c r="C6">
        <v>1</v>
      </c>
      <c r="D6">
        <v>156.12666999999999</v>
      </c>
      <c r="E6">
        <v>2.6819700000000002</v>
      </c>
      <c r="F6">
        <v>657</v>
      </c>
      <c r="H6" t="s">
        <v>36</v>
      </c>
      <c r="I6">
        <v>47</v>
      </c>
      <c r="J6">
        <v>1</v>
      </c>
      <c r="L6">
        <f t="shared" ca="1" si="2"/>
        <v>4343.8772200000003</v>
      </c>
      <c r="M6">
        <f t="shared" ca="1" si="3"/>
        <v>4343.8772200000003</v>
      </c>
      <c r="N6">
        <f t="shared" ca="1" si="4"/>
        <v>4343.8772200000003</v>
      </c>
      <c r="O6">
        <f t="shared" ca="1" si="5"/>
        <v>4343.8772200000003</v>
      </c>
      <c r="P6">
        <f t="shared" ca="1" si="6"/>
        <v>4343.8772200000003</v>
      </c>
      <c r="Q6">
        <f t="shared" ca="1" si="7"/>
        <v>4343.8772200000003</v>
      </c>
      <c r="R6">
        <f t="shared" ca="1" si="8"/>
        <v>4343.8772200000003</v>
      </c>
      <c r="S6">
        <f t="shared" ca="1" si="9"/>
        <v>4343.8772200000003</v>
      </c>
      <c r="T6">
        <f t="shared" ca="1" si="10"/>
        <v>4343.8772200000003</v>
      </c>
      <c r="U6">
        <f t="shared" ca="1" si="11"/>
        <v>4343.8772200000003</v>
      </c>
      <c r="W6">
        <f ca="1">总!E6</f>
        <v>4313.60977</v>
      </c>
      <c r="Y6">
        <f t="shared" ca="1" si="12"/>
        <v>7.0167334584834923E-3</v>
      </c>
      <c r="Z6">
        <f t="shared" ca="1" si="13"/>
        <v>7.0167334584834923E-3</v>
      </c>
      <c r="AA6">
        <f t="shared" ca="1" si="14"/>
        <v>7.0167334584834923E-3</v>
      </c>
      <c r="AB6">
        <f t="shared" ca="1" si="15"/>
        <v>7.0167334584834923E-3</v>
      </c>
      <c r="AC6">
        <f t="shared" ca="1" si="16"/>
        <v>7.0167334584834923E-3</v>
      </c>
      <c r="AD6">
        <f t="shared" ca="1" si="17"/>
        <v>7.0167334584834923E-3</v>
      </c>
      <c r="AE6">
        <f t="shared" ca="1" si="18"/>
        <v>7.0167334584834923E-3</v>
      </c>
      <c r="AF6">
        <f t="shared" ca="1" si="19"/>
        <v>7.0167334584834923E-3</v>
      </c>
      <c r="AG6">
        <f t="shared" ca="1" si="20"/>
        <v>7.0167334584834923E-3</v>
      </c>
      <c r="AH6">
        <f t="shared" ca="1" si="21"/>
        <v>7.0167334584834923E-3</v>
      </c>
      <c r="AJ6">
        <f t="shared" ca="1" si="22"/>
        <v>7.0167334584834928E-2</v>
      </c>
      <c r="AK6" s="9"/>
    </row>
    <row r="7" spans="1:37" x14ac:dyDescent="0.2">
      <c r="A7" t="s">
        <v>108</v>
      </c>
      <c r="B7">
        <v>30</v>
      </c>
      <c r="C7">
        <v>1</v>
      </c>
      <c r="D7">
        <v>156.12666999999999</v>
      </c>
      <c r="E7">
        <v>2.6804399999999999</v>
      </c>
      <c r="F7">
        <v>649</v>
      </c>
      <c r="H7" t="s">
        <v>36</v>
      </c>
      <c r="I7">
        <v>100</v>
      </c>
      <c r="J7">
        <v>1</v>
      </c>
      <c r="L7">
        <f t="shared" ref="L7:U7" ca="1" si="24">INDIRECT("D"&amp;1+(ROW(D6)-1)*10+COLUMN(A6)-1)</f>
        <v>35618.813869999998</v>
      </c>
      <c r="M7">
        <f t="shared" ca="1" si="24"/>
        <v>35669.694770000002</v>
      </c>
      <c r="N7">
        <f t="shared" ca="1" si="24"/>
        <v>35583.417350000003</v>
      </c>
      <c r="O7">
        <f t="shared" ca="1" si="24"/>
        <v>35591.436670000003</v>
      </c>
      <c r="P7">
        <f t="shared" ca="1" si="24"/>
        <v>35545.548869999999</v>
      </c>
      <c r="Q7">
        <f t="shared" ca="1" si="24"/>
        <v>35534.248820000001</v>
      </c>
      <c r="R7">
        <f t="shared" ca="1" si="24"/>
        <v>35643.288220000002</v>
      </c>
      <c r="S7">
        <f t="shared" ca="1" si="24"/>
        <v>35669.694770000002</v>
      </c>
      <c r="T7">
        <f t="shared" ca="1" si="24"/>
        <v>35596.599800000004</v>
      </c>
      <c r="U7">
        <f t="shared" ca="1" si="24"/>
        <v>35478.768819999998</v>
      </c>
      <c r="W7">
        <f ca="1">总!E7</f>
        <v>35334.484790000002</v>
      </c>
      <c r="Y7">
        <f t="shared" ca="1" si="12"/>
        <v>8.0467872020724557E-3</v>
      </c>
      <c r="Z7">
        <f t="shared" ca="1" si="13"/>
        <v>9.4867657471792901E-3</v>
      </c>
      <c r="AA7">
        <f t="shared" ca="1" si="14"/>
        <v>7.0450315457960605E-3</v>
      </c>
      <c r="AB7">
        <f t="shared" ca="1" si="15"/>
        <v>7.2719860365056286E-3</v>
      </c>
      <c r="AC7">
        <f t="shared" ca="1" si="16"/>
        <v>5.9733170372907101E-3</v>
      </c>
      <c r="AD7">
        <f t="shared" ca="1" si="17"/>
        <v>5.6535147232862322E-3</v>
      </c>
      <c r="AE7">
        <f t="shared" ca="1" si="18"/>
        <v>8.7394349128133951E-3</v>
      </c>
      <c r="AF7">
        <f t="shared" ca="1" si="19"/>
        <v>9.4867657471792901E-3</v>
      </c>
      <c r="AG7">
        <f t="shared" ca="1" si="20"/>
        <v>7.41810759539311E-3</v>
      </c>
      <c r="AH7">
        <f t="shared" ca="1" si="21"/>
        <v>4.0833772123041968E-3</v>
      </c>
      <c r="AJ7">
        <f t="shared" ca="1" si="22"/>
        <v>7.3205087759820375E-2</v>
      </c>
      <c r="AK7" s="9"/>
    </row>
    <row r="8" spans="1:37" x14ac:dyDescent="0.2">
      <c r="A8" t="s">
        <v>108</v>
      </c>
      <c r="B8">
        <v>30</v>
      </c>
      <c r="C8">
        <v>1</v>
      </c>
      <c r="D8">
        <v>156.12666999999999</v>
      </c>
      <c r="E8">
        <v>2.68187</v>
      </c>
      <c r="F8">
        <v>641</v>
      </c>
      <c r="H8" t="s">
        <v>1</v>
      </c>
      <c r="I8">
        <v>30</v>
      </c>
      <c r="J8">
        <v>1</v>
      </c>
      <c r="L8">
        <f t="shared" ca="1" si="2"/>
        <v>699.02291000000002</v>
      </c>
      <c r="M8">
        <f t="shared" ca="1" si="3"/>
        <v>699.02291000000002</v>
      </c>
      <c r="N8">
        <f t="shared" ca="1" si="4"/>
        <v>699.02291000000002</v>
      </c>
      <c r="O8">
        <f t="shared" ca="1" si="5"/>
        <v>699.02291000000002</v>
      </c>
      <c r="P8">
        <f t="shared" ref="P8:U10" ca="1" si="25">INDIRECT("D"&amp;1+(ROW(H7)-1)*10+COLUMN(E7)-1)</f>
        <v>699.02291000000002</v>
      </c>
      <c r="Q8">
        <f t="shared" ca="1" si="25"/>
        <v>699.02291000000002</v>
      </c>
      <c r="R8">
        <f t="shared" ca="1" si="25"/>
        <v>699.02291000000002</v>
      </c>
      <c r="S8">
        <f t="shared" ca="1" si="25"/>
        <v>699.02291000000002</v>
      </c>
      <c r="T8">
        <f t="shared" ca="1" si="25"/>
        <v>699.02291000000002</v>
      </c>
      <c r="U8">
        <f t="shared" ca="1" si="25"/>
        <v>699.02291000000002</v>
      </c>
      <c r="W8">
        <f ca="1">总!E8</f>
        <v>659.84542999999996</v>
      </c>
      <c r="Y8">
        <f t="shared" ca="1" si="12"/>
        <v>5.9373723327901293E-2</v>
      </c>
      <c r="Z8">
        <f t="shared" ca="1" si="13"/>
        <v>5.9373723327901293E-2</v>
      </c>
      <c r="AA8">
        <f t="shared" ca="1" si="14"/>
        <v>5.9373723327901293E-2</v>
      </c>
      <c r="AB8">
        <f t="shared" ca="1" si="15"/>
        <v>5.9373723327901293E-2</v>
      </c>
      <c r="AC8">
        <f t="shared" ca="1" si="16"/>
        <v>5.9373723327901293E-2</v>
      </c>
      <c r="AD8">
        <f t="shared" ca="1" si="17"/>
        <v>5.9373723327901293E-2</v>
      </c>
      <c r="AE8">
        <f t="shared" ca="1" si="18"/>
        <v>5.9373723327901293E-2</v>
      </c>
      <c r="AF8">
        <f t="shared" ca="1" si="19"/>
        <v>5.9373723327901293E-2</v>
      </c>
      <c r="AG8">
        <f t="shared" ca="1" si="20"/>
        <v>5.9373723327901293E-2</v>
      </c>
      <c r="AH8">
        <f t="shared" ca="1" si="21"/>
        <v>5.9373723327901293E-2</v>
      </c>
      <c r="AJ8">
        <f t="shared" ca="1" si="22"/>
        <v>0.59373723327901295</v>
      </c>
      <c r="AK8" s="9"/>
    </row>
    <row r="9" spans="1:37" x14ac:dyDescent="0.2">
      <c r="A9" t="s">
        <v>108</v>
      </c>
      <c r="B9">
        <v>30</v>
      </c>
      <c r="C9">
        <v>1</v>
      </c>
      <c r="D9">
        <v>156.12666999999999</v>
      </c>
      <c r="E9">
        <v>2.67849</v>
      </c>
      <c r="F9">
        <v>627</v>
      </c>
      <c r="H9" t="s">
        <v>1</v>
      </c>
      <c r="I9">
        <v>50</v>
      </c>
      <c r="J9">
        <v>1</v>
      </c>
      <c r="L9">
        <f t="shared" ca="1" si="2"/>
        <v>1012.25473</v>
      </c>
      <c r="M9">
        <f t="shared" ca="1" si="3"/>
        <v>1003.7752</v>
      </c>
      <c r="N9">
        <f t="shared" ca="1" si="4"/>
        <v>1003.58074</v>
      </c>
      <c r="O9">
        <f t="shared" ca="1" si="5"/>
        <v>1003.80771</v>
      </c>
      <c r="P9">
        <f t="shared" ca="1" si="25"/>
        <v>1003.80771</v>
      </c>
      <c r="Q9">
        <f t="shared" ca="1" si="25"/>
        <v>1003.80771</v>
      </c>
      <c r="R9">
        <f t="shared" ca="1" si="25"/>
        <v>1003.80771</v>
      </c>
      <c r="S9">
        <f t="shared" ca="1" si="25"/>
        <v>1006.03536</v>
      </c>
      <c r="T9">
        <f t="shared" ca="1" si="25"/>
        <v>1003.80771</v>
      </c>
      <c r="U9">
        <f t="shared" ca="1" si="25"/>
        <v>1012.25473</v>
      </c>
      <c r="W9">
        <f ca="1">总!E9</f>
        <v>1003.58074</v>
      </c>
      <c r="Y9">
        <f t="shared" ca="1" si="12"/>
        <v>8.6430415155237077E-3</v>
      </c>
      <c r="Z9">
        <f t="shared" ca="1" si="13"/>
        <v>1.9376617371119452E-4</v>
      </c>
      <c r="AA9">
        <f t="shared" ca="1" si="14"/>
        <v>0</v>
      </c>
      <c r="AB9">
        <f t="shared" ca="1" si="15"/>
        <v>2.2616017919998264E-4</v>
      </c>
      <c r="AC9">
        <f t="shared" ca="1" si="16"/>
        <v>2.2616017919998264E-4</v>
      </c>
      <c r="AD9">
        <f t="shared" ca="1" si="17"/>
        <v>2.2616017919998264E-4</v>
      </c>
      <c r="AE9">
        <f t="shared" ca="1" si="18"/>
        <v>2.2616017919998264E-4</v>
      </c>
      <c r="AF9">
        <f t="shared" ca="1" si="19"/>
        <v>2.4458620040874609E-3</v>
      </c>
      <c r="AG9">
        <f t="shared" ca="1" si="20"/>
        <v>2.2616017919998264E-4</v>
      </c>
      <c r="AH9">
        <f t="shared" ca="1" si="21"/>
        <v>8.6430415155237077E-3</v>
      </c>
      <c r="AJ9">
        <f t="shared" ca="1" si="22"/>
        <v>2.1056512104845986E-2</v>
      </c>
      <c r="AK9" s="9"/>
    </row>
    <row r="10" spans="1:37" x14ac:dyDescent="0.2">
      <c r="A10" t="s">
        <v>108</v>
      </c>
      <c r="B10">
        <v>30</v>
      </c>
      <c r="C10">
        <v>1</v>
      </c>
      <c r="D10">
        <v>156.12666999999999</v>
      </c>
      <c r="E10">
        <v>2.7113399999999999</v>
      </c>
      <c r="F10">
        <v>663</v>
      </c>
      <c r="H10" t="s">
        <v>1</v>
      </c>
      <c r="I10">
        <v>100</v>
      </c>
      <c r="J10">
        <v>1</v>
      </c>
      <c r="L10">
        <f t="shared" ref="L10:O10" ca="1" si="26">INDIRECT("D"&amp;1+(ROW(D9)-1)*10+COLUMN(A9)-1)</f>
        <v>1768.32617</v>
      </c>
      <c r="M10">
        <f t="shared" ca="1" si="26"/>
        <v>1773.37417</v>
      </c>
      <c r="N10">
        <f t="shared" ca="1" si="26"/>
        <v>1765.89158</v>
      </c>
      <c r="O10">
        <f t="shared" ca="1" si="26"/>
        <v>1774.48</v>
      </c>
      <c r="P10">
        <f t="shared" ca="1" si="25"/>
        <v>1770.3433600000001</v>
      </c>
      <c r="Q10">
        <f t="shared" ca="1" si="25"/>
        <v>1774.48</v>
      </c>
      <c r="R10">
        <f t="shared" ca="1" si="25"/>
        <v>1774.48</v>
      </c>
      <c r="S10">
        <f t="shared" ca="1" si="25"/>
        <v>1774.48</v>
      </c>
      <c r="T10">
        <f t="shared" ca="1" si="25"/>
        <v>1774.48</v>
      </c>
      <c r="U10">
        <f t="shared" ca="1" si="25"/>
        <v>1770.53117</v>
      </c>
      <c r="W10">
        <f ca="1">总!E10</f>
        <v>1755.1166700000001</v>
      </c>
      <c r="Y10">
        <f t="shared" ca="1" si="12"/>
        <v>7.5262802899592612E-3</v>
      </c>
      <c r="Z10">
        <f t="shared" ca="1" si="13"/>
        <v>1.0402442362991137E-2</v>
      </c>
      <c r="AA10">
        <f t="shared" ca="1" si="14"/>
        <v>6.1391417358025906E-3</v>
      </c>
      <c r="AB10">
        <f t="shared" ca="1" si="15"/>
        <v>1.1032503041521396E-2</v>
      </c>
      <c r="AC10">
        <f t="shared" ca="1" si="16"/>
        <v>8.6755998961595884E-3</v>
      </c>
      <c r="AD10">
        <f t="shared" ca="1" si="17"/>
        <v>1.1032503041521396E-2</v>
      </c>
      <c r="AE10">
        <f t="shared" ca="1" si="18"/>
        <v>1.1032503041521396E-2</v>
      </c>
      <c r="AF10">
        <f t="shared" ca="1" si="19"/>
        <v>1.1032503041521396E-2</v>
      </c>
      <c r="AG10">
        <f t="shared" ca="1" si="20"/>
        <v>1.1032503041521396E-2</v>
      </c>
      <c r="AH10">
        <f t="shared" ca="1" si="21"/>
        <v>8.78260702748602E-3</v>
      </c>
      <c r="AJ10">
        <f t="shared" ca="1" si="22"/>
        <v>9.6688586520005573E-2</v>
      </c>
      <c r="AK10" s="9"/>
    </row>
    <row r="11" spans="1:37" x14ac:dyDescent="0.2">
      <c r="A11" t="s">
        <v>108</v>
      </c>
      <c r="B11">
        <v>50</v>
      </c>
      <c r="C11">
        <v>1</v>
      </c>
      <c r="D11">
        <v>180.46213</v>
      </c>
      <c r="E11">
        <v>7.3628400000000003</v>
      </c>
      <c r="F11">
        <v>622</v>
      </c>
      <c r="H11" t="s">
        <v>0</v>
      </c>
      <c r="I11">
        <v>25</v>
      </c>
      <c r="J11">
        <v>1</v>
      </c>
      <c r="L11">
        <f t="shared" ca="1" si="2"/>
        <v>28.7148</v>
      </c>
      <c r="M11">
        <f t="shared" ca="1" si="3"/>
        <v>28.7148</v>
      </c>
      <c r="N11">
        <f t="shared" ca="1" si="4"/>
        <v>28.7148</v>
      </c>
      <c r="O11">
        <f t="shared" ca="1" si="5"/>
        <v>28.7148</v>
      </c>
      <c r="P11">
        <f t="shared" ca="1" si="6"/>
        <v>28.7148</v>
      </c>
      <c r="Q11">
        <f t="shared" ca="1" si="7"/>
        <v>28.7148</v>
      </c>
      <c r="R11">
        <f t="shared" ca="1" si="8"/>
        <v>28.7148</v>
      </c>
      <c r="S11">
        <f t="shared" ca="1" si="9"/>
        <v>28.7148</v>
      </c>
      <c r="T11">
        <f t="shared" ca="1" si="10"/>
        <v>28.7148</v>
      </c>
      <c r="U11">
        <f t="shared" ca="1" si="11"/>
        <v>28.7148</v>
      </c>
      <c r="W11">
        <f ca="1">总!E11</f>
        <v>28.65213</v>
      </c>
      <c r="Y11">
        <f t="shared" ca="1" si="12"/>
        <v>2.1872719410389618E-3</v>
      </c>
      <c r="Z11">
        <f t="shared" ca="1" si="13"/>
        <v>2.1872719410389618E-3</v>
      </c>
      <c r="AA11">
        <f t="shared" ca="1" si="14"/>
        <v>2.1872719410389618E-3</v>
      </c>
      <c r="AB11">
        <f t="shared" ca="1" si="15"/>
        <v>2.1872719410389618E-3</v>
      </c>
      <c r="AC11">
        <f t="shared" ca="1" si="16"/>
        <v>2.1872719410389618E-3</v>
      </c>
      <c r="AD11">
        <f t="shared" ca="1" si="17"/>
        <v>2.1872719410389618E-3</v>
      </c>
      <c r="AE11">
        <f t="shared" ca="1" si="18"/>
        <v>2.1872719410389618E-3</v>
      </c>
      <c r="AF11">
        <f t="shared" ca="1" si="19"/>
        <v>2.1872719410389618E-3</v>
      </c>
      <c r="AG11">
        <f t="shared" ca="1" si="20"/>
        <v>2.1872719410389618E-3</v>
      </c>
      <c r="AH11">
        <f t="shared" ca="1" si="21"/>
        <v>2.1872719410389618E-3</v>
      </c>
      <c r="AJ11">
        <f t="shared" ca="1" si="22"/>
        <v>2.187271941038962E-2</v>
      </c>
      <c r="AK11" s="9"/>
    </row>
    <row r="12" spans="1:37" x14ac:dyDescent="0.2">
      <c r="A12" t="s">
        <v>108</v>
      </c>
      <c r="B12">
        <v>50</v>
      </c>
      <c r="C12">
        <v>1</v>
      </c>
      <c r="D12">
        <v>183.68333000000001</v>
      </c>
      <c r="E12">
        <v>7.3686400000000001</v>
      </c>
      <c r="F12">
        <v>624</v>
      </c>
      <c r="H12" t="s">
        <v>0</v>
      </c>
      <c r="I12">
        <v>50</v>
      </c>
      <c r="J12">
        <v>1</v>
      </c>
      <c r="L12">
        <f t="shared" ca="1" si="2"/>
        <v>57.917070000000002</v>
      </c>
      <c r="M12">
        <f t="shared" ca="1" si="3"/>
        <v>57.917070000000002</v>
      </c>
      <c r="N12">
        <f t="shared" ca="1" si="4"/>
        <v>57.917070000000002</v>
      </c>
      <c r="O12">
        <f t="shared" ca="1" si="5"/>
        <v>57.917070000000002</v>
      </c>
      <c r="P12">
        <f t="shared" ca="1" si="6"/>
        <v>57.917070000000002</v>
      </c>
      <c r="Q12">
        <f t="shared" ca="1" si="7"/>
        <v>57.917070000000002</v>
      </c>
      <c r="R12">
        <f t="shared" ca="1" si="8"/>
        <v>57.917070000000002</v>
      </c>
      <c r="S12">
        <f t="shared" ca="1" si="9"/>
        <v>57.917070000000002</v>
      </c>
      <c r="T12">
        <f t="shared" ca="1" si="10"/>
        <v>57.917070000000002</v>
      </c>
      <c r="U12">
        <f t="shared" ca="1" si="11"/>
        <v>57.917070000000002</v>
      </c>
      <c r="W12">
        <f ca="1">总!E12</f>
        <v>57.917070000000002</v>
      </c>
      <c r="Y12">
        <f t="shared" ca="1" si="12"/>
        <v>0</v>
      </c>
      <c r="Z12">
        <f t="shared" ca="1" si="13"/>
        <v>0</v>
      </c>
      <c r="AA12">
        <f t="shared" ca="1" si="14"/>
        <v>0</v>
      </c>
      <c r="AB12">
        <f t="shared" ca="1" si="15"/>
        <v>0</v>
      </c>
      <c r="AC12">
        <f t="shared" ca="1" si="16"/>
        <v>0</v>
      </c>
      <c r="AD12">
        <f t="shared" ca="1" si="17"/>
        <v>0</v>
      </c>
      <c r="AE12">
        <f t="shared" ca="1" si="18"/>
        <v>0</v>
      </c>
      <c r="AF12">
        <f t="shared" ca="1" si="19"/>
        <v>0</v>
      </c>
      <c r="AG12">
        <f t="shared" ca="1" si="20"/>
        <v>0</v>
      </c>
      <c r="AH12">
        <f t="shared" ca="1" si="21"/>
        <v>0</v>
      </c>
      <c r="AJ12">
        <f t="shared" ca="1" si="22"/>
        <v>0</v>
      </c>
      <c r="AK12" s="9"/>
    </row>
    <row r="13" spans="1:37" x14ac:dyDescent="0.2">
      <c r="A13" t="s">
        <v>108</v>
      </c>
      <c r="B13">
        <v>50</v>
      </c>
      <c r="C13">
        <v>1</v>
      </c>
      <c r="D13">
        <v>182.37333000000001</v>
      </c>
      <c r="E13">
        <v>7.3511499999999996</v>
      </c>
      <c r="F13">
        <v>622</v>
      </c>
      <c r="H13" t="s">
        <v>0</v>
      </c>
      <c r="I13">
        <v>100</v>
      </c>
      <c r="J13">
        <v>1</v>
      </c>
      <c r="L13">
        <f t="shared" ref="L13:U13" ca="1" si="27">INDIRECT("D"&amp;1+(ROW(D12)-1)*10+COLUMN(A12)-1)</f>
        <v>104.26261</v>
      </c>
      <c r="M13">
        <f t="shared" ca="1" si="27"/>
        <v>104.23117000000001</v>
      </c>
      <c r="N13">
        <f t="shared" ca="1" si="27"/>
        <v>104.14427999999999</v>
      </c>
      <c r="O13">
        <f t="shared" ca="1" si="27"/>
        <v>104.30692000000001</v>
      </c>
      <c r="P13">
        <f t="shared" ca="1" si="27"/>
        <v>104.16595</v>
      </c>
      <c r="Q13">
        <f t="shared" ca="1" si="27"/>
        <v>104.17095</v>
      </c>
      <c r="R13">
        <f t="shared" ca="1" si="27"/>
        <v>104.21469</v>
      </c>
      <c r="S13">
        <f t="shared" ca="1" si="27"/>
        <v>104.22275999999999</v>
      </c>
      <c r="T13">
        <f t="shared" ca="1" si="27"/>
        <v>104.18344999999999</v>
      </c>
      <c r="U13">
        <f t="shared" ca="1" si="27"/>
        <v>104.11595</v>
      </c>
      <c r="W13">
        <f ca="1">总!E13</f>
        <v>104.10428</v>
      </c>
      <c r="Y13">
        <f t="shared" ca="1" si="12"/>
        <v>1.520878872607277E-3</v>
      </c>
      <c r="Z13">
        <f t="shared" ca="1" si="13"/>
        <v>1.2188739982640776E-3</v>
      </c>
      <c r="AA13">
        <f t="shared" ca="1" si="14"/>
        <v>3.8423012002957075E-4</v>
      </c>
      <c r="AB13">
        <f t="shared" ca="1" si="15"/>
        <v>1.9465097880702156E-3</v>
      </c>
      <c r="AC13">
        <f t="shared" ca="1" si="16"/>
        <v>5.9238678755563494E-4</v>
      </c>
      <c r="AD13">
        <f t="shared" ca="1" si="17"/>
        <v>6.4041555255943373E-4</v>
      </c>
      <c r="AE13">
        <f t="shared" ca="1" si="18"/>
        <v>1.0605711888118498E-3</v>
      </c>
      <c r="AF13">
        <f t="shared" ca="1" si="19"/>
        <v>1.1380896155277289E-3</v>
      </c>
      <c r="AG13">
        <f t="shared" ca="1" si="20"/>
        <v>7.6048746506858923E-4</v>
      </c>
      <c r="AH13">
        <f t="shared" ca="1" si="21"/>
        <v>1.120991375186033E-4</v>
      </c>
      <c r="AJ13">
        <f t="shared" ca="1" si="22"/>
        <v>9.374542526012981E-3</v>
      </c>
      <c r="AK13" s="9"/>
    </row>
    <row r="14" spans="1:37" x14ac:dyDescent="0.2">
      <c r="A14" t="s">
        <v>108</v>
      </c>
      <c r="B14">
        <v>50</v>
      </c>
      <c r="C14">
        <v>1</v>
      </c>
      <c r="D14">
        <v>181.40834000000001</v>
      </c>
      <c r="E14">
        <v>7.3540999999999999</v>
      </c>
      <c r="F14">
        <v>627</v>
      </c>
      <c r="AK14" s="9"/>
    </row>
    <row r="15" spans="1:37" x14ac:dyDescent="0.2">
      <c r="A15" t="s">
        <v>108</v>
      </c>
      <c r="B15">
        <v>50</v>
      </c>
      <c r="C15">
        <v>1</v>
      </c>
      <c r="D15">
        <v>182.00667000000001</v>
      </c>
      <c r="E15">
        <v>7.3587899999999999</v>
      </c>
      <c r="F15">
        <v>617</v>
      </c>
      <c r="AK15" s="9"/>
    </row>
    <row r="16" spans="1:37" x14ac:dyDescent="0.2">
      <c r="A16" t="s">
        <v>108</v>
      </c>
      <c r="B16">
        <v>50</v>
      </c>
      <c r="C16">
        <v>1</v>
      </c>
      <c r="D16">
        <v>182.34583000000001</v>
      </c>
      <c r="E16">
        <v>7.3684900000000004</v>
      </c>
      <c r="F16">
        <v>626</v>
      </c>
      <c r="AK16" s="9"/>
    </row>
    <row r="17" spans="1:37" x14ac:dyDescent="0.2">
      <c r="A17" t="s">
        <v>108</v>
      </c>
      <c r="B17">
        <v>50</v>
      </c>
      <c r="C17">
        <v>1</v>
      </c>
      <c r="D17">
        <v>182.51284999999999</v>
      </c>
      <c r="E17">
        <v>7.3630300000000002</v>
      </c>
      <c r="F17">
        <v>623</v>
      </c>
      <c r="AK17" s="9"/>
    </row>
    <row r="18" spans="1:37" x14ac:dyDescent="0.2">
      <c r="A18" t="s">
        <v>108</v>
      </c>
      <c r="B18">
        <v>50</v>
      </c>
      <c r="C18">
        <v>1</v>
      </c>
      <c r="D18">
        <v>182.51284999999999</v>
      </c>
      <c r="E18">
        <v>7.3483099999999997</v>
      </c>
      <c r="F18">
        <v>619</v>
      </c>
      <c r="AK18" s="9"/>
    </row>
    <row r="19" spans="1:37" x14ac:dyDescent="0.2">
      <c r="A19" t="s">
        <v>108</v>
      </c>
      <c r="B19">
        <v>50</v>
      </c>
      <c r="C19">
        <v>1</v>
      </c>
      <c r="D19">
        <v>182.51284999999999</v>
      </c>
      <c r="E19">
        <v>7.35677</v>
      </c>
      <c r="F19">
        <v>623</v>
      </c>
      <c r="AK19" s="9"/>
    </row>
    <row r="20" spans="1:37" x14ac:dyDescent="0.2">
      <c r="A20" t="s">
        <v>108</v>
      </c>
      <c r="B20">
        <v>50</v>
      </c>
      <c r="C20">
        <v>1</v>
      </c>
      <c r="D20">
        <v>181.5967</v>
      </c>
      <c r="E20">
        <v>7.3511199999999999</v>
      </c>
      <c r="F20">
        <v>624</v>
      </c>
      <c r="AK20" s="9"/>
    </row>
    <row r="21" spans="1:37" x14ac:dyDescent="0.2">
      <c r="A21" t="s">
        <v>108</v>
      </c>
      <c r="B21">
        <v>100</v>
      </c>
      <c r="C21">
        <v>1</v>
      </c>
      <c r="D21">
        <v>241.73284000000001</v>
      </c>
      <c r="E21">
        <v>21.214320000000001</v>
      </c>
      <c r="F21">
        <v>425</v>
      </c>
      <c r="AK21" s="9"/>
    </row>
    <row r="22" spans="1:37" x14ac:dyDescent="0.2">
      <c r="A22" t="s">
        <v>108</v>
      </c>
      <c r="B22">
        <v>100</v>
      </c>
      <c r="C22">
        <v>1</v>
      </c>
      <c r="D22">
        <v>242.69667000000001</v>
      </c>
      <c r="E22">
        <v>21.228870000000001</v>
      </c>
      <c r="F22">
        <v>418</v>
      </c>
      <c r="AK22" s="9"/>
    </row>
    <row r="23" spans="1:37" x14ac:dyDescent="0.2">
      <c r="A23" t="s">
        <v>108</v>
      </c>
      <c r="B23">
        <v>100</v>
      </c>
      <c r="C23">
        <v>1</v>
      </c>
      <c r="D23">
        <v>246.17504</v>
      </c>
      <c r="E23">
        <v>21.2271</v>
      </c>
      <c r="F23">
        <v>407</v>
      </c>
      <c r="AK23" s="9"/>
    </row>
    <row r="24" spans="1:37" x14ac:dyDescent="0.2">
      <c r="A24" t="s">
        <v>108</v>
      </c>
      <c r="B24">
        <v>100</v>
      </c>
      <c r="C24">
        <v>1</v>
      </c>
      <c r="D24">
        <v>243.85337999999999</v>
      </c>
      <c r="E24">
        <v>21.230789999999999</v>
      </c>
      <c r="F24">
        <v>422</v>
      </c>
      <c r="AK24" s="9"/>
    </row>
    <row r="25" spans="1:37" x14ac:dyDescent="0.2">
      <c r="A25" t="s">
        <v>108</v>
      </c>
      <c r="B25">
        <v>100</v>
      </c>
      <c r="C25">
        <v>1</v>
      </c>
      <c r="D25">
        <v>243.68794</v>
      </c>
      <c r="E25">
        <v>21.213000000000001</v>
      </c>
      <c r="F25">
        <v>420</v>
      </c>
      <c r="AK25" s="9"/>
    </row>
    <row r="26" spans="1:37" x14ac:dyDescent="0.2">
      <c r="A26" t="s">
        <v>108</v>
      </c>
      <c r="B26">
        <v>100</v>
      </c>
      <c r="C26">
        <v>1</v>
      </c>
      <c r="D26">
        <v>243.07</v>
      </c>
      <c r="E26">
        <v>21.239550000000001</v>
      </c>
      <c r="F26">
        <v>425</v>
      </c>
      <c r="AK26" s="9"/>
    </row>
    <row r="27" spans="1:37" x14ac:dyDescent="0.2">
      <c r="A27" t="s">
        <v>108</v>
      </c>
      <c r="B27">
        <v>100</v>
      </c>
      <c r="C27">
        <v>1</v>
      </c>
      <c r="D27">
        <v>244.50004000000001</v>
      </c>
      <c r="E27">
        <v>21.24888</v>
      </c>
      <c r="F27">
        <v>420</v>
      </c>
      <c r="AK27" s="9"/>
    </row>
    <row r="28" spans="1:37" x14ac:dyDescent="0.2">
      <c r="A28" t="s">
        <v>108</v>
      </c>
      <c r="B28">
        <v>100</v>
      </c>
      <c r="C28">
        <v>1</v>
      </c>
      <c r="D28">
        <v>242.17667</v>
      </c>
      <c r="E28">
        <v>21.19642</v>
      </c>
      <c r="F28">
        <v>423</v>
      </c>
      <c r="AK28" s="9"/>
    </row>
    <row r="29" spans="1:37" x14ac:dyDescent="0.2">
      <c r="A29" t="s">
        <v>108</v>
      </c>
      <c r="B29">
        <v>100</v>
      </c>
      <c r="C29">
        <v>1</v>
      </c>
      <c r="D29">
        <v>244.04818</v>
      </c>
      <c r="E29">
        <v>21.252279999999999</v>
      </c>
      <c r="F29">
        <v>418</v>
      </c>
    </row>
    <row r="30" spans="1:37" x14ac:dyDescent="0.2">
      <c r="A30" t="s">
        <v>108</v>
      </c>
      <c r="B30">
        <v>100</v>
      </c>
      <c r="C30">
        <v>1</v>
      </c>
      <c r="D30">
        <v>245.90671</v>
      </c>
      <c r="E30">
        <v>21.20918</v>
      </c>
      <c r="F30">
        <v>414</v>
      </c>
    </row>
    <row r="31" spans="1:37" x14ac:dyDescent="0.2">
      <c r="A31" t="s">
        <v>36</v>
      </c>
      <c r="B31">
        <v>24</v>
      </c>
      <c r="C31">
        <v>1</v>
      </c>
      <c r="D31">
        <v>2540.1985</v>
      </c>
      <c r="E31">
        <v>2.0307400000000002</v>
      </c>
      <c r="F31">
        <v>871</v>
      </c>
    </row>
    <row r="32" spans="1:37" x14ac:dyDescent="0.2">
      <c r="A32" t="s">
        <v>36</v>
      </c>
      <c r="B32">
        <v>24</v>
      </c>
      <c r="C32">
        <v>1</v>
      </c>
      <c r="D32">
        <v>2540.1985</v>
      </c>
      <c r="E32">
        <v>2.0286900000000001</v>
      </c>
      <c r="F32">
        <v>883</v>
      </c>
    </row>
    <row r="33" spans="1:6" x14ac:dyDescent="0.2">
      <c r="A33" t="s">
        <v>36</v>
      </c>
      <c r="B33">
        <v>24</v>
      </c>
      <c r="C33">
        <v>1</v>
      </c>
      <c r="D33">
        <v>2540.1985</v>
      </c>
      <c r="E33">
        <v>2.0307599999999999</v>
      </c>
      <c r="F33">
        <v>876</v>
      </c>
    </row>
    <row r="34" spans="1:6" x14ac:dyDescent="0.2">
      <c r="A34" t="s">
        <v>36</v>
      </c>
      <c r="B34">
        <v>24</v>
      </c>
      <c r="C34">
        <v>1</v>
      </c>
      <c r="D34">
        <v>2540.1985</v>
      </c>
      <c r="E34">
        <v>2.0286900000000001</v>
      </c>
      <c r="F34">
        <v>875</v>
      </c>
    </row>
    <row r="35" spans="1:6" x14ac:dyDescent="0.2">
      <c r="A35" t="s">
        <v>36</v>
      </c>
      <c r="B35">
        <v>24</v>
      </c>
      <c r="C35">
        <v>1</v>
      </c>
      <c r="D35">
        <v>2540.1985</v>
      </c>
      <c r="E35">
        <v>2.0307900000000001</v>
      </c>
      <c r="F35">
        <v>868</v>
      </c>
    </row>
    <row r="36" spans="1:6" x14ac:dyDescent="0.2">
      <c r="A36" t="s">
        <v>36</v>
      </c>
      <c r="B36">
        <v>24</v>
      </c>
      <c r="C36">
        <v>1</v>
      </c>
      <c r="D36">
        <v>2540.1985</v>
      </c>
      <c r="E36">
        <v>2.0306700000000002</v>
      </c>
      <c r="F36">
        <v>878</v>
      </c>
    </row>
    <row r="37" spans="1:6" x14ac:dyDescent="0.2">
      <c r="A37" t="s">
        <v>36</v>
      </c>
      <c r="B37">
        <v>24</v>
      </c>
      <c r="C37">
        <v>1</v>
      </c>
      <c r="D37">
        <v>2540.1985</v>
      </c>
      <c r="E37">
        <v>2.0329199999999998</v>
      </c>
      <c r="F37">
        <v>877</v>
      </c>
    </row>
    <row r="38" spans="1:6" x14ac:dyDescent="0.2">
      <c r="A38" t="s">
        <v>36</v>
      </c>
      <c r="B38">
        <v>24</v>
      </c>
      <c r="C38">
        <v>1</v>
      </c>
      <c r="D38">
        <v>2540.1985</v>
      </c>
      <c r="E38">
        <v>2.0331700000000001</v>
      </c>
      <c r="F38">
        <v>875</v>
      </c>
    </row>
    <row r="39" spans="1:6" x14ac:dyDescent="0.2">
      <c r="A39" t="s">
        <v>36</v>
      </c>
      <c r="B39">
        <v>24</v>
      </c>
      <c r="C39">
        <v>1</v>
      </c>
      <c r="D39">
        <v>2540.1985</v>
      </c>
      <c r="E39">
        <v>2.0281699999999998</v>
      </c>
      <c r="F39">
        <v>879</v>
      </c>
    </row>
    <row r="40" spans="1:6" x14ac:dyDescent="0.2">
      <c r="A40" t="s">
        <v>36</v>
      </c>
      <c r="B40">
        <v>24</v>
      </c>
      <c r="C40">
        <v>1</v>
      </c>
      <c r="D40">
        <v>2540.1985</v>
      </c>
      <c r="E40">
        <v>2.0317599999999998</v>
      </c>
      <c r="F40">
        <v>827</v>
      </c>
    </row>
    <row r="41" spans="1:6" x14ac:dyDescent="0.2">
      <c r="A41" t="s">
        <v>36</v>
      </c>
      <c r="B41">
        <v>47</v>
      </c>
      <c r="C41">
        <v>1</v>
      </c>
      <c r="D41">
        <v>4343.8772200000003</v>
      </c>
      <c r="E41">
        <v>7.2724700000000002</v>
      </c>
      <c r="F41">
        <v>842</v>
      </c>
    </row>
    <row r="42" spans="1:6" x14ac:dyDescent="0.2">
      <c r="A42" t="s">
        <v>36</v>
      </c>
      <c r="B42">
        <v>47</v>
      </c>
      <c r="C42">
        <v>1</v>
      </c>
      <c r="D42">
        <v>4343.8772200000003</v>
      </c>
      <c r="E42">
        <v>7.2754200000000004</v>
      </c>
      <c r="F42">
        <v>843</v>
      </c>
    </row>
    <row r="43" spans="1:6" x14ac:dyDescent="0.2">
      <c r="A43" t="s">
        <v>36</v>
      </c>
      <c r="B43">
        <v>47</v>
      </c>
      <c r="C43">
        <v>1</v>
      </c>
      <c r="D43">
        <v>4343.8772200000003</v>
      </c>
      <c r="E43">
        <v>7.2743900000000004</v>
      </c>
      <c r="F43">
        <v>845</v>
      </c>
    </row>
    <row r="44" spans="1:6" x14ac:dyDescent="0.2">
      <c r="A44" t="s">
        <v>36</v>
      </c>
      <c r="B44">
        <v>47</v>
      </c>
      <c r="C44">
        <v>1</v>
      </c>
      <c r="D44">
        <v>4343.8772200000003</v>
      </c>
      <c r="E44">
        <v>7.2805499999999999</v>
      </c>
      <c r="F44">
        <v>843</v>
      </c>
    </row>
    <row r="45" spans="1:6" x14ac:dyDescent="0.2">
      <c r="A45" t="s">
        <v>36</v>
      </c>
      <c r="B45">
        <v>47</v>
      </c>
      <c r="C45">
        <v>1</v>
      </c>
      <c r="D45">
        <v>4343.8772200000003</v>
      </c>
      <c r="E45">
        <v>7.2749499999999996</v>
      </c>
      <c r="F45">
        <v>846</v>
      </c>
    </row>
    <row r="46" spans="1:6" x14ac:dyDescent="0.2">
      <c r="A46" t="s">
        <v>36</v>
      </c>
      <c r="B46">
        <v>47</v>
      </c>
      <c r="C46">
        <v>1</v>
      </c>
      <c r="D46">
        <v>4343.8772200000003</v>
      </c>
      <c r="E46">
        <v>7.2879399999999999</v>
      </c>
      <c r="F46">
        <v>844</v>
      </c>
    </row>
    <row r="47" spans="1:6" x14ac:dyDescent="0.2">
      <c r="A47" t="s">
        <v>36</v>
      </c>
      <c r="B47">
        <v>47</v>
      </c>
      <c r="C47">
        <v>1</v>
      </c>
      <c r="D47">
        <v>4343.8772200000003</v>
      </c>
      <c r="E47">
        <v>7.2833100000000002</v>
      </c>
      <c r="F47">
        <v>842</v>
      </c>
    </row>
    <row r="48" spans="1:6" x14ac:dyDescent="0.2">
      <c r="A48" t="s">
        <v>36</v>
      </c>
      <c r="B48">
        <v>47</v>
      </c>
      <c r="C48">
        <v>1</v>
      </c>
      <c r="D48">
        <v>4343.8772200000003</v>
      </c>
      <c r="E48">
        <v>7.28559</v>
      </c>
      <c r="F48">
        <v>840</v>
      </c>
    </row>
    <row r="49" spans="1:6" x14ac:dyDescent="0.2">
      <c r="A49" t="s">
        <v>36</v>
      </c>
      <c r="B49">
        <v>47</v>
      </c>
      <c r="C49">
        <v>1</v>
      </c>
      <c r="D49">
        <v>4343.8772200000003</v>
      </c>
      <c r="E49">
        <v>7.2795399999999999</v>
      </c>
      <c r="F49">
        <v>845</v>
      </c>
    </row>
    <row r="50" spans="1:6" x14ac:dyDescent="0.2">
      <c r="A50" t="s">
        <v>36</v>
      </c>
      <c r="B50">
        <v>47</v>
      </c>
      <c r="C50">
        <v>1</v>
      </c>
      <c r="D50">
        <v>4343.8772200000003</v>
      </c>
      <c r="E50">
        <v>7.2775400000000001</v>
      </c>
      <c r="F50">
        <v>845</v>
      </c>
    </row>
    <row r="51" spans="1:6" x14ac:dyDescent="0.2">
      <c r="A51" t="s">
        <v>36</v>
      </c>
      <c r="B51">
        <v>100</v>
      </c>
      <c r="C51">
        <v>1</v>
      </c>
      <c r="D51">
        <v>35618.813869999998</v>
      </c>
      <c r="E51">
        <v>33.905709999999999</v>
      </c>
      <c r="F51">
        <v>731</v>
      </c>
    </row>
    <row r="52" spans="1:6" x14ac:dyDescent="0.2">
      <c r="A52" t="s">
        <v>36</v>
      </c>
      <c r="B52">
        <v>100</v>
      </c>
      <c r="C52">
        <v>1</v>
      </c>
      <c r="D52">
        <v>35669.694770000002</v>
      </c>
      <c r="E52">
        <v>33.95082</v>
      </c>
      <c r="F52">
        <v>746</v>
      </c>
    </row>
    <row r="53" spans="1:6" x14ac:dyDescent="0.2">
      <c r="A53" t="s">
        <v>36</v>
      </c>
      <c r="B53">
        <v>100</v>
      </c>
      <c r="C53">
        <v>1</v>
      </c>
      <c r="D53">
        <v>35583.417350000003</v>
      </c>
      <c r="E53">
        <v>33.928710000000002</v>
      </c>
      <c r="F53">
        <v>727</v>
      </c>
    </row>
    <row r="54" spans="1:6" x14ac:dyDescent="0.2">
      <c r="A54" t="s">
        <v>36</v>
      </c>
      <c r="B54">
        <v>100</v>
      </c>
      <c r="C54">
        <v>1</v>
      </c>
      <c r="D54">
        <v>35591.436670000003</v>
      </c>
      <c r="E54">
        <v>33.927770000000002</v>
      </c>
      <c r="F54">
        <v>777</v>
      </c>
    </row>
    <row r="55" spans="1:6" x14ac:dyDescent="0.2">
      <c r="A55" t="s">
        <v>36</v>
      </c>
      <c r="B55">
        <v>100</v>
      </c>
      <c r="C55">
        <v>1</v>
      </c>
      <c r="D55">
        <v>35545.548869999999</v>
      </c>
      <c r="E55">
        <v>33.931060000000002</v>
      </c>
      <c r="F55">
        <v>749</v>
      </c>
    </row>
    <row r="56" spans="1:6" x14ac:dyDescent="0.2">
      <c r="A56" t="s">
        <v>36</v>
      </c>
      <c r="B56">
        <v>100</v>
      </c>
      <c r="C56">
        <v>1</v>
      </c>
      <c r="D56">
        <v>35534.248820000001</v>
      </c>
      <c r="E56">
        <v>33.909199999999998</v>
      </c>
      <c r="F56">
        <v>734</v>
      </c>
    </row>
    <row r="57" spans="1:6" x14ac:dyDescent="0.2">
      <c r="A57" t="s">
        <v>36</v>
      </c>
      <c r="B57">
        <v>100</v>
      </c>
      <c r="C57">
        <v>1</v>
      </c>
      <c r="D57">
        <v>35643.288220000002</v>
      </c>
      <c r="E57">
        <v>33.898380000000003</v>
      </c>
      <c r="F57">
        <v>720</v>
      </c>
    </row>
    <row r="58" spans="1:6" x14ac:dyDescent="0.2">
      <c r="A58" t="s">
        <v>36</v>
      </c>
      <c r="B58">
        <v>100</v>
      </c>
      <c r="C58">
        <v>1</v>
      </c>
      <c r="D58">
        <v>35669.694770000002</v>
      </c>
      <c r="E58">
        <v>33.898240000000001</v>
      </c>
      <c r="F58">
        <v>754</v>
      </c>
    </row>
    <row r="59" spans="1:6" x14ac:dyDescent="0.2">
      <c r="A59" t="s">
        <v>36</v>
      </c>
      <c r="B59">
        <v>100</v>
      </c>
      <c r="C59">
        <v>1</v>
      </c>
      <c r="D59">
        <v>35596.599800000004</v>
      </c>
      <c r="E59">
        <v>33.952129999999997</v>
      </c>
      <c r="F59">
        <v>718</v>
      </c>
    </row>
    <row r="60" spans="1:6" x14ac:dyDescent="0.2">
      <c r="A60" t="s">
        <v>36</v>
      </c>
      <c r="B60">
        <v>100</v>
      </c>
      <c r="C60">
        <v>1</v>
      </c>
      <c r="D60">
        <v>35478.768819999998</v>
      </c>
      <c r="E60">
        <v>33.926609999999997</v>
      </c>
      <c r="F60">
        <v>732</v>
      </c>
    </row>
    <row r="61" spans="1:6" x14ac:dyDescent="0.2">
      <c r="A61" t="s">
        <v>1</v>
      </c>
      <c r="B61">
        <v>30</v>
      </c>
      <c r="C61">
        <v>1</v>
      </c>
      <c r="D61">
        <v>699.02291000000002</v>
      </c>
      <c r="E61">
        <v>2.9062600000000001</v>
      </c>
      <c r="F61">
        <v>852</v>
      </c>
    </row>
    <row r="62" spans="1:6" x14ac:dyDescent="0.2">
      <c r="A62" t="s">
        <v>1</v>
      </c>
      <c r="B62">
        <v>30</v>
      </c>
      <c r="C62">
        <v>1</v>
      </c>
      <c r="D62">
        <v>699.02291000000002</v>
      </c>
      <c r="E62">
        <v>2.9020000000000001</v>
      </c>
      <c r="F62">
        <v>849</v>
      </c>
    </row>
    <row r="63" spans="1:6" x14ac:dyDescent="0.2">
      <c r="A63" t="s">
        <v>1</v>
      </c>
      <c r="B63">
        <v>30</v>
      </c>
      <c r="C63">
        <v>1</v>
      </c>
      <c r="D63">
        <v>699.02291000000002</v>
      </c>
      <c r="E63">
        <v>2.9046400000000001</v>
      </c>
      <c r="F63">
        <v>853</v>
      </c>
    </row>
    <row r="64" spans="1:6" x14ac:dyDescent="0.2">
      <c r="A64" t="s">
        <v>1</v>
      </c>
      <c r="B64">
        <v>30</v>
      </c>
      <c r="C64">
        <v>1</v>
      </c>
      <c r="D64">
        <v>699.02291000000002</v>
      </c>
      <c r="E64">
        <v>2.9040499999999998</v>
      </c>
      <c r="F64">
        <v>855</v>
      </c>
    </row>
    <row r="65" spans="1:6" x14ac:dyDescent="0.2">
      <c r="A65" t="s">
        <v>1</v>
      </c>
      <c r="B65">
        <v>30</v>
      </c>
      <c r="C65">
        <v>1</v>
      </c>
      <c r="D65">
        <v>699.02291000000002</v>
      </c>
      <c r="E65">
        <v>2.9053200000000001</v>
      </c>
      <c r="F65">
        <v>854</v>
      </c>
    </row>
    <row r="66" spans="1:6" x14ac:dyDescent="0.2">
      <c r="A66" t="s">
        <v>1</v>
      </c>
      <c r="B66">
        <v>30</v>
      </c>
      <c r="C66">
        <v>1</v>
      </c>
      <c r="D66">
        <v>699.02291000000002</v>
      </c>
      <c r="E66">
        <v>2.90368</v>
      </c>
      <c r="F66">
        <v>853</v>
      </c>
    </row>
    <row r="67" spans="1:6" x14ac:dyDescent="0.2">
      <c r="A67" t="s">
        <v>1</v>
      </c>
      <c r="B67">
        <v>30</v>
      </c>
      <c r="C67">
        <v>1</v>
      </c>
      <c r="D67">
        <v>699.02291000000002</v>
      </c>
      <c r="E67">
        <v>2.9068200000000002</v>
      </c>
      <c r="F67">
        <v>841</v>
      </c>
    </row>
    <row r="68" spans="1:6" x14ac:dyDescent="0.2">
      <c r="A68" t="s">
        <v>1</v>
      </c>
      <c r="B68">
        <v>30</v>
      </c>
      <c r="C68">
        <v>1</v>
      </c>
      <c r="D68">
        <v>699.02291000000002</v>
      </c>
      <c r="E68">
        <v>2.91012</v>
      </c>
      <c r="F68">
        <v>843</v>
      </c>
    </row>
    <row r="69" spans="1:6" x14ac:dyDescent="0.2">
      <c r="A69" t="s">
        <v>1</v>
      </c>
      <c r="B69">
        <v>30</v>
      </c>
      <c r="C69">
        <v>1</v>
      </c>
      <c r="D69">
        <v>699.02291000000002</v>
      </c>
      <c r="E69">
        <v>2.9036400000000002</v>
      </c>
      <c r="F69">
        <v>848</v>
      </c>
    </row>
    <row r="70" spans="1:6" x14ac:dyDescent="0.2">
      <c r="A70" t="s">
        <v>1</v>
      </c>
      <c r="B70">
        <v>30</v>
      </c>
      <c r="C70">
        <v>1</v>
      </c>
      <c r="D70">
        <v>699.02291000000002</v>
      </c>
      <c r="E70">
        <v>2.9071400000000001</v>
      </c>
      <c r="F70">
        <v>849</v>
      </c>
    </row>
    <row r="71" spans="1:6" x14ac:dyDescent="0.2">
      <c r="A71" t="s">
        <v>1</v>
      </c>
      <c r="B71">
        <v>50</v>
      </c>
      <c r="C71">
        <v>1</v>
      </c>
      <c r="D71">
        <v>1012.25473</v>
      </c>
      <c r="E71">
        <v>6.3540299999999998</v>
      </c>
      <c r="F71">
        <v>679</v>
      </c>
    </row>
    <row r="72" spans="1:6" x14ac:dyDescent="0.2">
      <c r="A72" t="s">
        <v>1</v>
      </c>
      <c r="B72">
        <v>50</v>
      </c>
      <c r="C72">
        <v>1</v>
      </c>
      <c r="D72">
        <v>1003.7752</v>
      </c>
      <c r="E72">
        <v>6.3620099999999997</v>
      </c>
      <c r="F72">
        <v>673</v>
      </c>
    </row>
    <row r="73" spans="1:6" x14ac:dyDescent="0.2">
      <c r="A73" t="s">
        <v>1</v>
      </c>
      <c r="B73">
        <v>50</v>
      </c>
      <c r="C73">
        <v>1</v>
      </c>
      <c r="D73">
        <v>1003.58074</v>
      </c>
      <c r="E73">
        <v>6.3504100000000001</v>
      </c>
      <c r="F73">
        <v>674</v>
      </c>
    </row>
    <row r="74" spans="1:6" x14ac:dyDescent="0.2">
      <c r="A74" t="s">
        <v>1</v>
      </c>
      <c r="B74">
        <v>50</v>
      </c>
      <c r="C74">
        <v>1</v>
      </c>
      <c r="D74">
        <v>1003.80771</v>
      </c>
      <c r="E74">
        <v>6.34917</v>
      </c>
      <c r="F74">
        <v>676</v>
      </c>
    </row>
    <row r="75" spans="1:6" x14ac:dyDescent="0.2">
      <c r="A75" t="s">
        <v>1</v>
      </c>
      <c r="B75">
        <v>50</v>
      </c>
      <c r="C75">
        <v>1</v>
      </c>
      <c r="D75">
        <v>1003.80771</v>
      </c>
      <c r="E75">
        <v>6.3453799999999996</v>
      </c>
      <c r="F75">
        <v>677</v>
      </c>
    </row>
    <row r="76" spans="1:6" x14ac:dyDescent="0.2">
      <c r="A76" t="s">
        <v>1</v>
      </c>
      <c r="B76">
        <v>50</v>
      </c>
      <c r="C76">
        <v>1</v>
      </c>
      <c r="D76">
        <v>1003.80771</v>
      </c>
      <c r="E76">
        <v>6.3478399999999997</v>
      </c>
      <c r="F76">
        <v>678</v>
      </c>
    </row>
    <row r="77" spans="1:6" x14ac:dyDescent="0.2">
      <c r="A77" t="s">
        <v>1</v>
      </c>
      <c r="B77">
        <v>50</v>
      </c>
      <c r="C77">
        <v>1</v>
      </c>
      <c r="D77">
        <v>1003.80771</v>
      </c>
      <c r="E77">
        <v>6.3501000000000003</v>
      </c>
      <c r="F77">
        <v>676</v>
      </c>
    </row>
    <row r="78" spans="1:6" x14ac:dyDescent="0.2">
      <c r="A78" t="s">
        <v>1</v>
      </c>
      <c r="B78">
        <v>50</v>
      </c>
      <c r="C78">
        <v>1</v>
      </c>
      <c r="D78">
        <v>1006.03536</v>
      </c>
      <c r="E78">
        <v>6.3541100000000004</v>
      </c>
      <c r="F78">
        <v>678</v>
      </c>
    </row>
    <row r="79" spans="1:6" x14ac:dyDescent="0.2">
      <c r="A79" t="s">
        <v>1</v>
      </c>
      <c r="B79">
        <v>50</v>
      </c>
      <c r="C79">
        <v>1</v>
      </c>
      <c r="D79">
        <v>1003.80771</v>
      </c>
      <c r="E79">
        <v>6.3632799999999996</v>
      </c>
      <c r="F79">
        <v>674</v>
      </c>
    </row>
    <row r="80" spans="1:6" x14ac:dyDescent="0.2">
      <c r="A80" t="s">
        <v>1</v>
      </c>
      <c r="B80">
        <v>50</v>
      </c>
      <c r="C80">
        <v>1</v>
      </c>
      <c r="D80">
        <v>1012.25473</v>
      </c>
      <c r="E80">
        <v>6.3555599999999997</v>
      </c>
      <c r="F80">
        <v>677</v>
      </c>
    </row>
    <row r="81" spans="1:6" x14ac:dyDescent="0.2">
      <c r="A81" t="s">
        <v>1</v>
      </c>
      <c r="B81">
        <v>100</v>
      </c>
      <c r="C81">
        <v>1</v>
      </c>
      <c r="D81">
        <v>1768.32617</v>
      </c>
      <c r="E81">
        <v>20.390889999999999</v>
      </c>
      <c r="F81">
        <v>570</v>
      </c>
    </row>
    <row r="82" spans="1:6" x14ac:dyDescent="0.2">
      <c r="A82" t="s">
        <v>1</v>
      </c>
      <c r="B82">
        <v>100</v>
      </c>
      <c r="C82">
        <v>1</v>
      </c>
      <c r="D82">
        <v>1773.37417</v>
      </c>
      <c r="E82">
        <v>20.38092</v>
      </c>
      <c r="F82">
        <v>546</v>
      </c>
    </row>
    <row r="83" spans="1:6" x14ac:dyDescent="0.2">
      <c r="A83" t="s">
        <v>1</v>
      </c>
      <c r="B83">
        <v>100</v>
      </c>
      <c r="C83">
        <v>1</v>
      </c>
      <c r="D83">
        <v>1765.89158</v>
      </c>
      <c r="E83">
        <v>20.398990000000001</v>
      </c>
      <c r="F83">
        <v>552</v>
      </c>
    </row>
    <row r="84" spans="1:6" x14ac:dyDescent="0.2">
      <c r="A84" t="s">
        <v>1</v>
      </c>
      <c r="B84">
        <v>100</v>
      </c>
      <c r="C84">
        <v>1</v>
      </c>
      <c r="D84">
        <v>1774.48</v>
      </c>
      <c r="E84">
        <v>20.37753</v>
      </c>
      <c r="F84">
        <v>546</v>
      </c>
    </row>
    <row r="85" spans="1:6" x14ac:dyDescent="0.2">
      <c r="A85" t="s">
        <v>1</v>
      </c>
      <c r="B85">
        <v>100</v>
      </c>
      <c r="C85">
        <v>1</v>
      </c>
      <c r="D85">
        <v>1770.3433600000001</v>
      </c>
      <c r="E85">
        <v>20.349530000000001</v>
      </c>
      <c r="F85">
        <v>549</v>
      </c>
    </row>
    <row r="86" spans="1:6" x14ac:dyDescent="0.2">
      <c r="A86" t="s">
        <v>1</v>
      </c>
      <c r="B86">
        <v>100</v>
      </c>
      <c r="C86">
        <v>1</v>
      </c>
      <c r="D86">
        <v>1774.48</v>
      </c>
      <c r="E86">
        <v>20.377880000000001</v>
      </c>
      <c r="F86">
        <v>561</v>
      </c>
    </row>
    <row r="87" spans="1:6" x14ac:dyDescent="0.2">
      <c r="A87" t="s">
        <v>1</v>
      </c>
      <c r="B87">
        <v>100</v>
      </c>
      <c r="C87">
        <v>1</v>
      </c>
      <c r="D87">
        <v>1774.48</v>
      </c>
      <c r="E87">
        <v>20.369980000000002</v>
      </c>
      <c r="F87">
        <v>560</v>
      </c>
    </row>
    <row r="88" spans="1:6" x14ac:dyDescent="0.2">
      <c r="A88" t="s">
        <v>1</v>
      </c>
      <c r="B88">
        <v>100</v>
      </c>
      <c r="C88">
        <v>1</v>
      </c>
      <c r="D88">
        <v>1774.48</v>
      </c>
      <c r="E88">
        <v>20.403739999999999</v>
      </c>
      <c r="F88">
        <v>537</v>
      </c>
    </row>
    <row r="89" spans="1:6" x14ac:dyDescent="0.2">
      <c r="A89" t="s">
        <v>1</v>
      </c>
      <c r="B89">
        <v>100</v>
      </c>
      <c r="C89">
        <v>1</v>
      </c>
      <c r="D89">
        <v>1774.48</v>
      </c>
      <c r="E89">
        <v>20.404129999999999</v>
      </c>
      <c r="F89">
        <v>538</v>
      </c>
    </row>
    <row r="90" spans="1:6" x14ac:dyDescent="0.2">
      <c r="A90" t="s">
        <v>1</v>
      </c>
      <c r="B90">
        <v>100</v>
      </c>
      <c r="C90">
        <v>1</v>
      </c>
      <c r="D90">
        <v>1770.53117</v>
      </c>
      <c r="E90">
        <v>20.38513</v>
      </c>
      <c r="F90">
        <v>545</v>
      </c>
    </row>
    <row r="91" spans="1:6" x14ac:dyDescent="0.2">
      <c r="A91" t="s">
        <v>0</v>
      </c>
      <c r="B91">
        <v>25</v>
      </c>
      <c r="C91">
        <v>1</v>
      </c>
      <c r="D91">
        <v>28.7148</v>
      </c>
      <c r="E91">
        <v>2.1492900000000001</v>
      </c>
      <c r="F91">
        <v>768</v>
      </c>
    </row>
    <row r="92" spans="1:6" x14ac:dyDescent="0.2">
      <c r="A92" t="s">
        <v>0</v>
      </c>
      <c r="B92">
        <v>25</v>
      </c>
      <c r="C92">
        <v>1</v>
      </c>
      <c r="D92">
        <v>28.7148</v>
      </c>
      <c r="E92">
        <v>2.1432699999999998</v>
      </c>
      <c r="F92">
        <v>763</v>
      </c>
    </row>
    <row r="93" spans="1:6" x14ac:dyDescent="0.2">
      <c r="A93" t="s">
        <v>0</v>
      </c>
      <c r="B93">
        <v>25</v>
      </c>
      <c r="C93">
        <v>1</v>
      </c>
      <c r="D93">
        <v>28.7148</v>
      </c>
      <c r="E93">
        <v>2.1439400000000002</v>
      </c>
      <c r="F93">
        <v>763</v>
      </c>
    </row>
    <row r="94" spans="1:6" x14ac:dyDescent="0.2">
      <c r="A94" t="s">
        <v>0</v>
      </c>
      <c r="B94">
        <v>25</v>
      </c>
      <c r="C94">
        <v>1</v>
      </c>
      <c r="D94">
        <v>28.7148</v>
      </c>
      <c r="E94">
        <v>2.14872</v>
      </c>
      <c r="F94">
        <v>764</v>
      </c>
    </row>
    <row r="95" spans="1:6" x14ac:dyDescent="0.2">
      <c r="A95" t="s">
        <v>0</v>
      </c>
      <c r="B95">
        <v>25</v>
      </c>
      <c r="C95">
        <v>1</v>
      </c>
      <c r="D95">
        <v>28.7148</v>
      </c>
      <c r="E95">
        <v>2.14425</v>
      </c>
      <c r="F95">
        <v>735</v>
      </c>
    </row>
    <row r="96" spans="1:6" x14ac:dyDescent="0.2">
      <c r="A96" t="s">
        <v>0</v>
      </c>
      <c r="B96">
        <v>25</v>
      </c>
      <c r="C96">
        <v>1</v>
      </c>
      <c r="D96">
        <v>28.7148</v>
      </c>
      <c r="E96">
        <v>2.14873</v>
      </c>
      <c r="F96">
        <v>758</v>
      </c>
    </row>
    <row r="97" spans="1:6" x14ac:dyDescent="0.2">
      <c r="A97" t="s">
        <v>0</v>
      </c>
      <c r="B97">
        <v>25</v>
      </c>
      <c r="C97">
        <v>1</v>
      </c>
      <c r="D97">
        <v>28.7148</v>
      </c>
      <c r="E97">
        <v>2.14839</v>
      </c>
      <c r="F97">
        <v>755</v>
      </c>
    </row>
    <row r="98" spans="1:6" x14ac:dyDescent="0.2">
      <c r="A98" t="s">
        <v>0</v>
      </c>
      <c r="B98">
        <v>25</v>
      </c>
      <c r="C98">
        <v>1</v>
      </c>
      <c r="D98">
        <v>28.7148</v>
      </c>
      <c r="E98">
        <v>2.1440600000000001</v>
      </c>
      <c r="F98">
        <v>759</v>
      </c>
    </row>
    <row r="99" spans="1:6" x14ac:dyDescent="0.2">
      <c r="A99" t="s">
        <v>0</v>
      </c>
      <c r="B99">
        <v>25</v>
      </c>
      <c r="C99">
        <v>1</v>
      </c>
      <c r="D99">
        <v>28.7148</v>
      </c>
      <c r="E99">
        <v>2.14452</v>
      </c>
      <c r="F99">
        <v>765</v>
      </c>
    </row>
    <row r="100" spans="1:6" x14ac:dyDescent="0.2">
      <c r="A100" t="s">
        <v>0</v>
      </c>
      <c r="B100">
        <v>25</v>
      </c>
      <c r="C100">
        <v>1</v>
      </c>
      <c r="D100">
        <v>28.7148</v>
      </c>
      <c r="E100">
        <v>2.1486999999999998</v>
      </c>
      <c r="F100">
        <v>754</v>
      </c>
    </row>
    <row r="101" spans="1:6" x14ac:dyDescent="0.2">
      <c r="A101" t="s">
        <v>0</v>
      </c>
      <c r="B101">
        <v>50</v>
      </c>
      <c r="C101">
        <v>1</v>
      </c>
      <c r="D101">
        <v>57.917070000000002</v>
      </c>
      <c r="E101">
        <v>10.24493</v>
      </c>
      <c r="F101">
        <v>1016</v>
      </c>
    </row>
    <row r="102" spans="1:6" x14ac:dyDescent="0.2">
      <c r="A102" t="s">
        <v>0</v>
      </c>
      <c r="B102">
        <v>50</v>
      </c>
      <c r="C102">
        <v>1</v>
      </c>
      <c r="D102">
        <v>57.917070000000002</v>
      </c>
      <c r="E102">
        <v>10.24872</v>
      </c>
      <c r="F102">
        <v>1018</v>
      </c>
    </row>
    <row r="103" spans="1:6" x14ac:dyDescent="0.2">
      <c r="A103" t="s">
        <v>0</v>
      </c>
      <c r="B103">
        <v>50</v>
      </c>
      <c r="C103">
        <v>1</v>
      </c>
      <c r="D103">
        <v>57.917070000000002</v>
      </c>
      <c r="E103">
        <v>10.240130000000001</v>
      </c>
      <c r="F103">
        <v>1018</v>
      </c>
    </row>
    <row r="104" spans="1:6" x14ac:dyDescent="0.2">
      <c r="A104" t="s">
        <v>0</v>
      </c>
      <c r="B104">
        <v>50</v>
      </c>
      <c r="C104">
        <v>1</v>
      </c>
      <c r="D104">
        <v>57.917070000000002</v>
      </c>
      <c r="E104">
        <v>10.251429999999999</v>
      </c>
      <c r="F104">
        <v>1022</v>
      </c>
    </row>
    <row r="105" spans="1:6" x14ac:dyDescent="0.2">
      <c r="A105" t="s">
        <v>0</v>
      </c>
      <c r="B105">
        <v>50</v>
      </c>
      <c r="C105">
        <v>1</v>
      </c>
      <c r="D105">
        <v>57.917070000000002</v>
      </c>
      <c r="E105">
        <v>10.235189999999999</v>
      </c>
      <c r="F105">
        <v>1021</v>
      </c>
    </row>
    <row r="106" spans="1:6" x14ac:dyDescent="0.2">
      <c r="A106" t="s">
        <v>0</v>
      </c>
      <c r="B106">
        <v>50</v>
      </c>
      <c r="C106">
        <v>1</v>
      </c>
      <c r="D106">
        <v>57.917070000000002</v>
      </c>
      <c r="E106">
        <v>10.23217</v>
      </c>
      <c r="F106">
        <v>1024</v>
      </c>
    </row>
    <row r="107" spans="1:6" x14ac:dyDescent="0.2">
      <c r="A107" t="s">
        <v>0</v>
      </c>
      <c r="B107">
        <v>50</v>
      </c>
      <c r="C107">
        <v>1</v>
      </c>
      <c r="D107">
        <v>57.917070000000002</v>
      </c>
      <c r="E107">
        <v>10.229380000000001</v>
      </c>
      <c r="F107">
        <v>1017</v>
      </c>
    </row>
    <row r="108" spans="1:6" x14ac:dyDescent="0.2">
      <c r="A108" t="s">
        <v>0</v>
      </c>
      <c r="B108">
        <v>50</v>
      </c>
      <c r="C108">
        <v>1</v>
      </c>
      <c r="D108">
        <v>57.917070000000002</v>
      </c>
      <c r="E108">
        <v>10.22954</v>
      </c>
      <c r="F108">
        <v>1016</v>
      </c>
    </row>
    <row r="109" spans="1:6" x14ac:dyDescent="0.2">
      <c r="A109" t="s">
        <v>0</v>
      </c>
      <c r="B109">
        <v>50</v>
      </c>
      <c r="C109">
        <v>1</v>
      </c>
      <c r="D109">
        <v>57.917070000000002</v>
      </c>
      <c r="E109">
        <v>10.23887</v>
      </c>
      <c r="F109">
        <v>1014</v>
      </c>
    </row>
    <row r="110" spans="1:6" x14ac:dyDescent="0.2">
      <c r="A110" t="s">
        <v>0</v>
      </c>
      <c r="B110">
        <v>50</v>
      </c>
      <c r="C110">
        <v>1</v>
      </c>
      <c r="D110">
        <v>57.917070000000002</v>
      </c>
      <c r="E110">
        <v>10.24662</v>
      </c>
      <c r="F110">
        <v>1020</v>
      </c>
    </row>
    <row r="111" spans="1:6" x14ac:dyDescent="0.2">
      <c r="A111" t="s">
        <v>0</v>
      </c>
      <c r="B111">
        <v>100</v>
      </c>
      <c r="C111">
        <v>1</v>
      </c>
      <c r="D111">
        <v>104.26261</v>
      </c>
      <c r="E111">
        <v>24.46163</v>
      </c>
      <c r="F111">
        <v>604</v>
      </c>
    </row>
    <row r="112" spans="1:6" x14ac:dyDescent="0.2">
      <c r="A112" t="s">
        <v>0</v>
      </c>
      <c r="B112">
        <v>100</v>
      </c>
      <c r="C112">
        <v>1</v>
      </c>
      <c r="D112">
        <v>104.23117000000001</v>
      </c>
      <c r="E112">
        <v>24.451530000000002</v>
      </c>
      <c r="F112">
        <v>596</v>
      </c>
    </row>
    <row r="113" spans="1:6" x14ac:dyDescent="0.2">
      <c r="A113" t="s">
        <v>0</v>
      </c>
      <c r="B113">
        <v>100</v>
      </c>
      <c r="C113">
        <v>1</v>
      </c>
      <c r="D113">
        <v>104.14427999999999</v>
      </c>
      <c r="E113">
        <v>24.45852</v>
      </c>
      <c r="F113">
        <v>588</v>
      </c>
    </row>
    <row r="114" spans="1:6" x14ac:dyDescent="0.2">
      <c r="A114" t="s">
        <v>0</v>
      </c>
      <c r="B114">
        <v>100</v>
      </c>
      <c r="C114">
        <v>1</v>
      </c>
      <c r="D114">
        <v>104.30692000000001</v>
      </c>
      <c r="E114">
        <v>24.458459999999999</v>
      </c>
      <c r="F114">
        <v>594</v>
      </c>
    </row>
    <row r="115" spans="1:6" x14ac:dyDescent="0.2">
      <c r="A115" t="s">
        <v>0</v>
      </c>
      <c r="B115">
        <v>100</v>
      </c>
      <c r="C115">
        <v>1</v>
      </c>
      <c r="D115">
        <v>104.16595</v>
      </c>
      <c r="E115">
        <v>24.441479999999999</v>
      </c>
      <c r="F115">
        <v>596</v>
      </c>
    </row>
    <row r="116" spans="1:6" x14ac:dyDescent="0.2">
      <c r="A116" t="s">
        <v>0</v>
      </c>
      <c r="B116">
        <v>100</v>
      </c>
      <c r="C116">
        <v>1</v>
      </c>
      <c r="D116">
        <v>104.17095</v>
      </c>
      <c r="E116">
        <v>24.446899999999999</v>
      </c>
      <c r="F116">
        <v>592</v>
      </c>
    </row>
    <row r="117" spans="1:6" x14ac:dyDescent="0.2">
      <c r="A117" t="s">
        <v>0</v>
      </c>
      <c r="B117">
        <v>100</v>
      </c>
      <c r="C117">
        <v>1</v>
      </c>
      <c r="D117">
        <v>104.21469</v>
      </c>
      <c r="E117">
        <v>24.478539999999999</v>
      </c>
      <c r="F117">
        <v>577</v>
      </c>
    </row>
    <row r="118" spans="1:6" x14ac:dyDescent="0.2">
      <c r="A118" t="s">
        <v>0</v>
      </c>
      <c r="B118">
        <v>100</v>
      </c>
      <c r="C118">
        <v>1</v>
      </c>
      <c r="D118">
        <v>104.22275999999999</v>
      </c>
      <c r="E118">
        <v>24.464770000000001</v>
      </c>
      <c r="F118">
        <v>594</v>
      </c>
    </row>
    <row r="119" spans="1:6" x14ac:dyDescent="0.2">
      <c r="A119" t="s">
        <v>0</v>
      </c>
      <c r="B119">
        <v>100</v>
      </c>
      <c r="C119">
        <v>1</v>
      </c>
      <c r="D119">
        <v>104.18344999999999</v>
      </c>
      <c r="E119">
        <v>24.458749999999998</v>
      </c>
      <c r="F119">
        <v>595</v>
      </c>
    </row>
    <row r="120" spans="1:6" x14ac:dyDescent="0.2">
      <c r="A120" t="s">
        <v>0</v>
      </c>
      <c r="B120">
        <v>100</v>
      </c>
      <c r="C120">
        <v>1</v>
      </c>
      <c r="D120">
        <v>104.11595</v>
      </c>
      <c r="E120">
        <v>24.493539999999999</v>
      </c>
      <c r="F120">
        <v>584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0"/>
  <sheetViews>
    <sheetView zoomScale="85" zoomScaleNormal="85" workbookViewId="0">
      <selection sqref="A1:F121"/>
    </sheetView>
  </sheetViews>
  <sheetFormatPr defaultRowHeight="14.25" x14ac:dyDescent="0.2"/>
  <sheetData>
    <row r="1" spans="1:37" x14ac:dyDescent="0.2">
      <c r="A1" t="s">
        <v>108</v>
      </c>
      <c r="B1">
        <v>30</v>
      </c>
      <c r="C1">
        <v>1</v>
      </c>
      <c r="D1">
        <v>156.12666999999999</v>
      </c>
      <c r="E1">
        <v>2.6785600000000001</v>
      </c>
      <c r="F1">
        <v>671</v>
      </c>
      <c r="H1" s="1" t="s">
        <v>2</v>
      </c>
      <c r="I1" s="1" t="s">
        <v>3</v>
      </c>
      <c r="J1" s="1" t="s">
        <v>4</v>
      </c>
      <c r="K1" s="2" t="s">
        <v>5</v>
      </c>
      <c r="L1" s="2" t="s">
        <v>6</v>
      </c>
      <c r="M1" s="2" t="s">
        <v>7</v>
      </c>
      <c r="N1" s="2" t="s">
        <v>109</v>
      </c>
      <c r="O1" s="2" t="s">
        <v>34</v>
      </c>
      <c r="P1" s="2" t="s">
        <v>35</v>
      </c>
      <c r="Q1" s="2" t="s">
        <v>110</v>
      </c>
      <c r="R1" s="2" t="s">
        <v>111</v>
      </c>
      <c r="S1" s="2" t="s">
        <v>112</v>
      </c>
      <c r="T1" s="2" t="s">
        <v>113</v>
      </c>
      <c r="U1" s="2" t="s">
        <v>114</v>
      </c>
      <c r="W1" s="2" t="s">
        <v>37</v>
      </c>
      <c r="AJ1" t="s">
        <v>38</v>
      </c>
    </row>
    <row r="2" spans="1:37" x14ac:dyDescent="0.2">
      <c r="A2" t="s">
        <v>108</v>
      </c>
      <c r="B2">
        <v>30</v>
      </c>
      <c r="C2">
        <v>1</v>
      </c>
      <c r="D2">
        <v>156.12666999999999</v>
      </c>
      <c r="E2">
        <v>2.68451</v>
      </c>
      <c r="F2">
        <v>686</v>
      </c>
      <c r="H2" t="s">
        <v>108</v>
      </c>
      <c r="I2">
        <v>30</v>
      </c>
      <c r="J2">
        <v>1</v>
      </c>
      <c r="L2">
        <f ca="1">INDIRECT("D"&amp;1+(ROW(D1)-1)*10+COLUMN(A1)-1)</f>
        <v>156.12666999999999</v>
      </c>
      <c r="M2">
        <f t="shared" ref="M2:U12" ca="1" si="0">INDIRECT("D"&amp;1+(ROW(E1)-1)*10+COLUMN(B1)-1)</f>
        <v>156.12666999999999</v>
      </c>
      <c r="N2">
        <f t="shared" ca="1" si="0"/>
        <v>156.12666999999999</v>
      </c>
      <c r="O2">
        <f t="shared" ca="1" si="0"/>
        <v>156.12666999999999</v>
      </c>
      <c r="P2">
        <f t="shared" ca="1" si="0"/>
        <v>156.12666999999999</v>
      </c>
      <c r="Q2">
        <f t="shared" ca="1" si="0"/>
        <v>156.12666999999999</v>
      </c>
      <c r="R2">
        <f t="shared" ca="1" si="0"/>
        <v>156.12666999999999</v>
      </c>
      <c r="S2">
        <f t="shared" ca="1" si="0"/>
        <v>156.12666999999999</v>
      </c>
      <c r="T2">
        <f t="shared" ca="1" si="0"/>
        <v>156.12666999999999</v>
      </c>
      <c r="U2">
        <f t="shared" ca="1" si="0"/>
        <v>156.12666999999999</v>
      </c>
      <c r="W2">
        <f ca="1">总!E2</f>
        <v>156.12666999999999</v>
      </c>
      <c r="Y2">
        <f ca="1">(L2-$W2)/$W2</f>
        <v>0</v>
      </c>
      <c r="Z2">
        <f t="shared" ref="Z2:AH13" ca="1" si="1">(M2-$W2)/$W2</f>
        <v>0</v>
      </c>
      <c r="AA2">
        <f t="shared" ca="1" si="1"/>
        <v>0</v>
      </c>
      <c r="AB2">
        <f t="shared" ca="1" si="1"/>
        <v>0</v>
      </c>
      <c r="AC2">
        <f t="shared" ca="1" si="1"/>
        <v>0</v>
      </c>
      <c r="AD2">
        <f t="shared" ca="1" si="1"/>
        <v>0</v>
      </c>
      <c r="AE2">
        <f t="shared" ca="1" si="1"/>
        <v>0</v>
      </c>
      <c r="AF2">
        <f t="shared" ca="1" si="1"/>
        <v>0</v>
      </c>
      <c r="AG2">
        <f t="shared" ca="1" si="1"/>
        <v>0</v>
      </c>
      <c r="AH2">
        <f t="shared" ca="1" si="1"/>
        <v>0</v>
      </c>
      <c r="AJ2">
        <f ca="1">SUM(Y2:AH2)</f>
        <v>0</v>
      </c>
      <c r="AK2" s="9"/>
    </row>
    <row r="3" spans="1:37" x14ac:dyDescent="0.2">
      <c r="A3" t="s">
        <v>108</v>
      </c>
      <c r="B3">
        <v>30</v>
      </c>
      <c r="C3">
        <v>1</v>
      </c>
      <c r="D3">
        <v>156.12666999999999</v>
      </c>
      <c r="E3">
        <v>2.7195999999999998</v>
      </c>
      <c r="F3">
        <v>670</v>
      </c>
      <c r="H3" t="s">
        <v>108</v>
      </c>
      <c r="I3">
        <v>50</v>
      </c>
      <c r="J3">
        <v>1</v>
      </c>
      <c r="L3">
        <f t="shared" ref="L3:U13" ca="1" si="2">INDIRECT("D"&amp;1+(ROW(D2)-1)*10+COLUMN(A2)-1)</f>
        <v>182.34583000000001</v>
      </c>
      <c r="M3">
        <f t="shared" ca="1" si="0"/>
        <v>182.34583000000001</v>
      </c>
      <c r="N3">
        <f t="shared" ca="1" si="0"/>
        <v>183.68333000000001</v>
      </c>
      <c r="O3">
        <f t="shared" ca="1" si="0"/>
        <v>182.51284999999999</v>
      </c>
      <c r="P3">
        <f t="shared" ca="1" si="0"/>
        <v>183.68333000000001</v>
      </c>
      <c r="Q3">
        <f t="shared" ca="1" si="0"/>
        <v>182.34583000000001</v>
      </c>
      <c r="R3">
        <f t="shared" ca="1" si="0"/>
        <v>182.34583000000001</v>
      </c>
      <c r="S3">
        <f t="shared" ca="1" si="0"/>
        <v>182.71795</v>
      </c>
      <c r="T3">
        <f t="shared" ca="1" si="0"/>
        <v>182.34583000000001</v>
      </c>
      <c r="U3">
        <f t="shared" ca="1" si="0"/>
        <v>181.86332999999999</v>
      </c>
      <c r="W3">
        <f ca="1">总!E3</f>
        <v>179.67332999999999</v>
      </c>
      <c r="Y3">
        <f t="shared" ref="Y3:Y13" ca="1" si="3">(L3-$W3)/$W3</f>
        <v>1.4874216446035779E-2</v>
      </c>
      <c r="Z3">
        <f t="shared" ca="1" si="1"/>
        <v>1.4874216446035779E-2</v>
      </c>
      <c r="AA3">
        <f t="shared" ca="1" si="1"/>
        <v>2.2318281739421311E-2</v>
      </c>
      <c r="AB3">
        <f t="shared" ca="1" si="1"/>
        <v>1.5803792360279588E-2</v>
      </c>
      <c r="AC3">
        <f t="shared" ca="1" si="1"/>
        <v>2.2318281739421311E-2</v>
      </c>
      <c r="AD3">
        <f t="shared" ca="1" si="1"/>
        <v>1.4874216446035779E-2</v>
      </c>
      <c r="AE3">
        <f t="shared" ca="1" si="1"/>
        <v>1.4874216446035779E-2</v>
      </c>
      <c r="AF3">
        <f t="shared" ca="1" si="1"/>
        <v>1.6945308466203689E-2</v>
      </c>
      <c r="AG3">
        <f t="shared" ca="1" si="1"/>
        <v>1.4874216446035779E-2</v>
      </c>
      <c r="AH3">
        <f t="shared" ca="1" si="1"/>
        <v>1.2188787284122791E-2</v>
      </c>
      <c r="AJ3">
        <f t="shared" ref="AJ3:AJ13" ca="1" si="4">SUM(Y3:AH3)</f>
        <v>0.16394553381962759</v>
      </c>
      <c r="AK3" s="9"/>
    </row>
    <row r="4" spans="1:37" x14ac:dyDescent="0.2">
      <c r="A4" t="s">
        <v>108</v>
      </c>
      <c r="B4">
        <v>30</v>
      </c>
      <c r="C4">
        <v>1</v>
      </c>
      <c r="D4">
        <v>156.12666999999999</v>
      </c>
      <c r="E4">
        <v>2.6833900000000002</v>
      </c>
      <c r="F4">
        <v>674</v>
      </c>
      <c r="H4" t="s">
        <v>108</v>
      </c>
      <c r="I4">
        <v>100</v>
      </c>
      <c r="J4">
        <v>1</v>
      </c>
      <c r="L4">
        <f t="shared" ca="1" si="2"/>
        <v>241.68666999999999</v>
      </c>
      <c r="M4">
        <f t="shared" ca="1" si="2"/>
        <v>241.11418</v>
      </c>
      <c r="N4">
        <f t="shared" ca="1" si="2"/>
        <v>241.27903000000001</v>
      </c>
      <c r="O4">
        <f t="shared" ca="1" si="2"/>
        <v>239.88670999999999</v>
      </c>
      <c r="P4">
        <f t="shared" ca="1" si="2"/>
        <v>241.83</v>
      </c>
      <c r="Q4">
        <f t="shared" ca="1" si="2"/>
        <v>244.53380000000001</v>
      </c>
      <c r="R4">
        <f t="shared" ca="1" si="2"/>
        <v>243.81754000000001</v>
      </c>
      <c r="S4">
        <f t="shared" ca="1" si="2"/>
        <v>241.90003999999999</v>
      </c>
      <c r="T4">
        <f t="shared" ca="1" si="2"/>
        <v>244.53380000000001</v>
      </c>
      <c r="U4">
        <f t="shared" ca="1" si="2"/>
        <v>240.43003999999999</v>
      </c>
      <c r="W4">
        <f ca="1">总!E4</f>
        <v>239.59333000000001</v>
      </c>
      <c r="Y4">
        <f t="shared" ca="1" si="3"/>
        <v>8.7370545749332149E-3</v>
      </c>
      <c r="Z4">
        <f t="shared" ca="1" si="1"/>
        <v>6.3476307958990168E-3</v>
      </c>
      <c r="AA4">
        <f t="shared" ca="1" si="1"/>
        <v>7.0356716524620994E-3</v>
      </c>
      <c r="AB4">
        <f t="shared" ca="1" si="1"/>
        <v>1.2244915165208683E-3</v>
      </c>
      <c r="AC4">
        <f t="shared" ca="1" si="1"/>
        <v>9.3352765705122243E-3</v>
      </c>
      <c r="AD4">
        <f t="shared" ca="1" si="1"/>
        <v>2.0620231790258955E-2</v>
      </c>
      <c r="AE4">
        <f t="shared" ca="1" si="1"/>
        <v>1.7630749570532699E-2</v>
      </c>
      <c r="AF4">
        <f t="shared" ca="1" si="1"/>
        <v>9.6276052425999549E-3</v>
      </c>
      <c r="AG4">
        <f t="shared" ca="1" si="1"/>
        <v>2.0620231790258955E-2</v>
      </c>
      <c r="AH4">
        <f t="shared" ca="1" si="1"/>
        <v>3.492209069426024E-3</v>
      </c>
      <c r="AJ4">
        <f t="shared" ca="1" si="4"/>
        <v>0.10467115257340402</v>
      </c>
      <c r="AK4" s="9"/>
    </row>
    <row r="5" spans="1:37" x14ac:dyDescent="0.2">
      <c r="A5" t="s">
        <v>108</v>
      </c>
      <c r="B5">
        <v>30</v>
      </c>
      <c r="C5">
        <v>1</v>
      </c>
      <c r="D5">
        <v>156.12666999999999</v>
      </c>
      <c r="E5">
        <v>2.6816300000000002</v>
      </c>
      <c r="F5">
        <v>680</v>
      </c>
      <c r="H5" t="s">
        <v>36</v>
      </c>
      <c r="I5">
        <v>24</v>
      </c>
      <c r="J5">
        <v>1</v>
      </c>
      <c r="L5">
        <f t="shared" ca="1" si="2"/>
        <v>2320.9075499999999</v>
      </c>
      <c r="M5">
        <f t="shared" ca="1" si="0"/>
        <v>2320.9075499999999</v>
      </c>
      <c r="N5">
        <f t="shared" ca="1" si="0"/>
        <v>2320.9075499999999</v>
      </c>
      <c r="O5">
        <f t="shared" ca="1" si="0"/>
        <v>2320.9075499999999</v>
      </c>
      <c r="P5">
        <f t="shared" ca="1" si="0"/>
        <v>2320.9075499999999</v>
      </c>
      <c r="Q5">
        <f t="shared" ca="1" si="0"/>
        <v>2330.3946900000001</v>
      </c>
      <c r="R5">
        <f t="shared" ca="1" si="0"/>
        <v>2320.9075499999999</v>
      </c>
      <c r="S5">
        <f t="shared" ca="1" si="0"/>
        <v>2320.9075499999999</v>
      </c>
      <c r="T5">
        <f t="shared" ca="1" si="0"/>
        <v>2320.9075499999999</v>
      </c>
      <c r="U5">
        <f t="shared" ca="1" si="0"/>
        <v>2320.9075499999999</v>
      </c>
      <c r="W5">
        <f ca="1">总!E5</f>
        <v>2320.9075499999999</v>
      </c>
      <c r="Y5">
        <f t="shared" ca="1" si="3"/>
        <v>0</v>
      </c>
      <c r="Z5">
        <f t="shared" ca="1" si="1"/>
        <v>0</v>
      </c>
      <c r="AA5">
        <f t="shared" ca="1" si="1"/>
        <v>0</v>
      </c>
      <c r="AB5">
        <f t="shared" ca="1" si="1"/>
        <v>0</v>
      </c>
      <c r="AC5">
        <f t="shared" ca="1" si="1"/>
        <v>0</v>
      </c>
      <c r="AD5">
        <f t="shared" ca="1" si="1"/>
        <v>4.0876854401202586E-3</v>
      </c>
      <c r="AE5">
        <f t="shared" ca="1" si="1"/>
        <v>0</v>
      </c>
      <c r="AF5">
        <f t="shared" ca="1" si="1"/>
        <v>0</v>
      </c>
      <c r="AG5">
        <f t="shared" ca="1" si="1"/>
        <v>0</v>
      </c>
      <c r="AH5">
        <f t="shared" ca="1" si="1"/>
        <v>0</v>
      </c>
      <c r="AJ5">
        <f t="shared" ca="1" si="4"/>
        <v>4.0876854401202586E-3</v>
      </c>
      <c r="AK5" s="9"/>
    </row>
    <row r="6" spans="1:37" x14ac:dyDescent="0.2">
      <c r="A6" t="s">
        <v>108</v>
      </c>
      <c r="B6">
        <v>30</v>
      </c>
      <c r="C6">
        <v>1</v>
      </c>
      <c r="D6">
        <v>156.12666999999999</v>
      </c>
      <c r="E6">
        <v>2.6777899999999999</v>
      </c>
      <c r="F6">
        <v>674</v>
      </c>
      <c r="H6" t="s">
        <v>36</v>
      </c>
      <c r="I6">
        <v>47</v>
      </c>
      <c r="J6">
        <v>1</v>
      </c>
      <c r="L6">
        <f t="shared" ca="1" si="2"/>
        <v>4329.4256800000003</v>
      </c>
      <c r="M6">
        <f t="shared" ca="1" si="0"/>
        <v>4343.8772200000003</v>
      </c>
      <c r="N6">
        <f t="shared" ca="1" si="0"/>
        <v>4329.4256800000003</v>
      </c>
      <c r="O6">
        <f t="shared" ca="1" si="0"/>
        <v>4321.0236500000001</v>
      </c>
      <c r="P6">
        <f t="shared" ca="1" si="0"/>
        <v>4333.09483</v>
      </c>
      <c r="Q6">
        <f t="shared" ca="1" si="0"/>
        <v>4329.4256800000003</v>
      </c>
      <c r="R6">
        <f t="shared" ca="1" si="0"/>
        <v>4321.0236500000001</v>
      </c>
      <c r="S6">
        <f t="shared" ca="1" si="0"/>
        <v>4321.0236500000001</v>
      </c>
      <c r="T6">
        <f t="shared" ca="1" si="0"/>
        <v>4329.4256800000003</v>
      </c>
      <c r="U6">
        <f t="shared" ca="1" si="0"/>
        <v>4325.7879000000003</v>
      </c>
      <c r="W6">
        <f ca="1">总!E6</f>
        <v>4313.60977</v>
      </c>
      <c r="Y6">
        <f t="shared" ca="1" si="3"/>
        <v>3.6665138580674762E-3</v>
      </c>
      <c r="Z6">
        <f t="shared" ca="1" si="1"/>
        <v>7.0167334584834923E-3</v>
      </c>
      <c r="AA6">
        <f t="shared" ca="1" si="1"/>
        <v>3.6665138580674762E-3</v>
      </c>
      <c r="AB6">
        <f t="shared" ca="1" si="1"/>
        <v>1.71871828823312E-3</v>
      </c>
      <c r="AC6">
        <f t="shared" ca="1" si="1"/>
        <v>4.5171123580796174E-3</v>
      </c>
      <c r="AD6">
        <f t="shared" ca="1" si="1"/>
        <v>3.6665138580674762E-3</v>
      </c>
      <c r="AE6">
        <f t="shared" ca="1" si="1"/>
        <v>1.71871828823312E-3</v>
      </c>
      <c r="AF6">
        <f t="shared" ca="1" si="1"/>
        <v>1.71871828823312E-3</v>
      </c>
      <c r="AG6">
        <f t="shared" ca="1" si="1"/>
        <v>3.6665138580674762E-3</v>
      </c>
      <c r="AH6">
        <f t="shared" ca="1" si="1"/>
        <v>2.823187689506795E-3</v>
      </c>
      <c r="AJ6">
        <f t="shared" ca="1" si="4"/>
        <v>3.4179243803039168E-2</v>
      </c>
      <c r="AK6" s="9"/>
    </row>
    <row r="7" spans="1:37" x14ac:dyDescent="0.2">
      <c r="A7" t="s">
        <v>108</v>
      </c>
      <c r="B7">
        <v>30</v>
      </c>
      <c r="C7">
        <v>1</v>
      </c>
      <c r="D7">
        <v>156.12666999999999</v>
      </c>
      <c r="E7">
        <v>2.6812200000000002</v>
      </c>
      <c r="F7">
        <v>677</v>
      </c>
      <c r="H7" t="s">
        <v>36</v>
      </c>
      <c r="I7">
        <v>100</v>
      </c>
      <c r="J7">
        <v>1</v>
      </c>
      <c r="L7">
        <f t="shared" ca="1" si="2"/>
        <v>35636.87889</v>
      </c>
      <c r="M7">
        <f t="shared" ca="1" si="2"/>
        <v>35669.694770000002</v>
      </c>
      <c r="N7">
        <f t="shared" ca="1" si="2"/>
        <v>35453.299830000004</v>
      </c>
      <c r="O7">
        <f t="shared" ca="1" si="2"/>
        <v>35652.637159999998</v>
      </c>
      <c r="P7">
        <f t="shared" ca="1" si="2"/>
        <v>35669.694770000002</v>
      </c>
      <c r="Q7">
        <f t="shared" ca="1" si="2"/>
        <v>35585.215340000002</v>
      </c>
      <c r="R7">
        <f t="shared" ca="1" si="2"/>
        <v>35669.694770000002</v>
      </c>
      <c r="S7">
        <f t="shared" ca="1" si="2"/>
        <v>35643.04868</v>
      </c>
      <c r="T7">
        <f t="shared" ca="1" si="2"/>
        <v>35669.694770000002</v>
      </c>
      <c r="U7">
        <f t="shared" ca="1" si="2"/>
        <v>35669.694770000002</v>
      </c>
      <c r="W7">
        <f ca="1">总!E7</f>
        <v>35334.484790000002</v>
      </c>
      <c r="Y7">
        <f t="shared" ca="1" si="3"/>
        <v>8.5580446919542499E-3</v>
      </c>
      <c r="Z7">
        <f t="shared" ca="1" si="1"/>
        <v>9.4867657471792901E-3</v>
      </c>
      <c r="AA7">
        <f t="shared" ca="1" si="1"/>
        <v>3.3625802302239063E-3</v>
      </c>
      <c r="AB7">
        <f t="shared" ca="1" si="1"/>
        <v>9.0040189319538725E-3</v>
      </c>
      <c r="AC7">
        <f t="shared" ca="1" si="1"/>
        <v>9.4867657471792901E-3</v>
      </c>
      <c r="AD7">
        <f t="shared" ca="1" si="1"/>
        <v>7.0959163969743057E-3</v>
      </c>
      <c r="AE7">
        <f t="shared" ca="1" si="1"/>
        <v>9.4867657471792901E-3</v>
      </c>
      <c r="AF7">
        <f t="shared" ca="1" si="1"/>
        <v>8.7326556997747475E-3</v>
      </c>
      <c r="AG7">
        <f t="shared" ca="1" si="1"/>
        <v>9.4867657471792901E-3</v>
      </c>
      <c r="AH7">
        <f t="shared" ca="1" si="1"/>
        <v>9.4867657471792901E-3</v>
      </c>
      <c r="AJ7">
        <f t="shared" ca="1" si="4"/>
        <v>8.4187044686777526E-2</v>
      </c>
      <c r="AK7" s="9"/>
    </row>
    <row r="8" spans="1:37" x14ac:dyDescent="0.2">
      <c r="A8" t="s">
        <v>108</v>
      </c>
      <c r="B8">
        <v>30</v>
      </c>
      <c r="C8">
        <v>1</v>
      </c>
      <c r="D8">
        <v>156.12666999999999</v>
      </c>
      <c r="E8">
        <v>2.7107399999999999</v>
      </c>
      <c r="F8">
        <v>622</v>
      </c>
      <c r="H8" t="s">
        <v>1</v>
      </c>
      <c r="I8">
        <v>30</v>
      </c>
      <c r="J8">
        <v>1</v>
      </c>
      <c r="L8">
        <f t="shared" ca="1" si="2"/>
        <v>660.62148999999999</v>
      </c>
      <c r="M8">
        <f t="shared" ca="1" si="0"/>
        <v>661.73414000000002</v>
      </c>
      <c r="N8">
        <f t="shared" ca="1" si="0"/>
        <v>660.62148999999999</v>
      </c>
      <c r="O8">
        <f t="shared" ca="1" si="0"/>
        <v>664.05556000000001</v>
      </c>
      <c r="P8">
        <f t="shared" ref="P8:U10" ca="1" si="5">INDIRECT("D"&amp;1+(ROW(H7)-1)*10+COLUMN(E7)-1)</f>
        <v>660.62148999999999</v>
      </c>
      <c r="Q8">
        <f t="shared" ca="1" si="5"/>
        <v>660.62148999999999</v>
      </c>
      <c r="R8">
        <f t="shared" ca="1" si="5"/>
        <v>660.62148999999999</v>
      </c>
      <c r="S8">
        <f t="shared" ca="1" si="5"/>
        <v>660.62148999999999</v>
      </c>
      <c r="T8">
        <f t="shared" ca="1" si="5"/>
        <v>660.62148999999999</v>
      </c>
      <c r="U8">
        <f t="shared" ca="1" si="5"/>
        <v>664.53556000000003</v>
      </c>
      <c r="W8">
        <f ca="1">总!E8</f>
        <v>659.84542999999996</v>
      </c>
      <c r="Y8">
        <f t="shared" ca="1" si="3"/>
        <v>1.1761239295088087E-3</v>
      </c>
      <c r="Z8">
        <f t="shared" ca="1" si="1"/>
        <v>2.862352172386888E-3</v>
      </c>
      <c r="AA8">
        <f t="shared" ca="1" si="1"/>
        <v>1.1761239295088087E-3</v>
      </c>
      <c r="AB8">
        <f t="shared" ca="1" si="1"/>
        <v>6.3804791373641085E-3</v>
      </c>
      <c r="AC8">
        <f t="shared" ca="1" si="1"/>
        <v>1.1761239295088087E-3</v>
      </c>
      <c r="AD8">
        <f t="shared" ca="1" si="1"/>
        <v>1.1761239295088087E-3</v>
      </c>
      <c r="AE8">
        <f t="shared" ca="1" si="1"/>
        <v>1.1761239295088087E-3</v>
      </c>
      <c r="AF8">
        <f t="shared" ca="1" si="1"/>
        <v>1.1761239295088087E-3</v>
      </c>
      <c r="AG8">
        <f t="shared" ca="1" si="1"/>
        <v>1.1761239295088087E-3</v>
      </c>
      <c r="AH8">
        <f t="shared" ca="1" si="1"/>
        <v>7.1079222296046938E-3</v>
      </c>
      <c r="AJ8">
        <f t="shared" ca="1" si="4"/>
        <v>2.4583621045917346E-2</v>
      </c>
      <c r="AK8" s="9"/>
    </row>
    <row r="9" spans="1:37" x14ac:dyDescent="0.2">
      <c r="A9" t="s">
        <v>108</v>
      </c>
      <c r="B9">
        <v>30</v>
      </c>
      <c r="C9">
        <v>1</v>
      </c>
      <c r="D9">
        <v>156.12666999999999</v>
      </c>
      <c r="E9">
        <v>2.6834600000000002</v>
      </c>
      <c r="F9">
        <v>645</v>
      </c>
      <c r="H9" t="s">
        <v>1</v>
      </c>
      <c r="I9">
        <v>50</v>
      </c>
      <c r="J9">
        <v>1</v>
      </c>
      <c r="L9">
        <f t="shared" ca="1" si="2"/>
        <v>1015.02139</v>
      </c>
      <c r="M9">
        <f t="shared" ca="1" si="0"/>
        <v>1017.24734</v>
      </c>
      <c r="N9">
        <f t="shared" ca="1" si="0"/>
        <v>1015.02139</v>
      </c>
      <c r="O9">
        <f t="shared" ca="1" si="0"/>
        <v>1015.09473</v>
      </c>
      <c r="P9">
        <f t="shared" ca="1" si="5"/>
        <v>1017.24734</v>
      </c>
      <c r="Q9">
        <f t="shared" ca="1" si="5"/>
        <v>1016.14338</v>
      </c>
      <c r="R9">
        <f t="shared" ca="1" si="5"/>
        <v>1027.0157400000001</v>
      </c>
      <c r="S9">
        <f t="shared" ca="1" si="5"/>
        <v>1027.0157400000001</v>
      </c>
      <c r="T9">
        <f t="shared" ca="1" si="5"/>
        <v>1019.35806</v>
      </c>
      <c r="U9">
        <f t="shared" ca="1" si="5"/>
        <v>1027.0157400000001</v>
      </c>
      <c r="W9">
        <f ca="1">总!E9</f>
        <v>1003.58074</v>
      </c>
      <c r="Y9">
        <f t="shared" ca="1" si="3"/>
        <v>1.1399830172109526E-2</v>
      </c>
      <c r="Z9">
        <f t="shared" ca="1" si="1"/>
        <v>1.3617838062535971E-2</v>
      </c>
      <c r="AA9">
        <f t="shared" ca="1" si="1"/>
        <v>1.1399830172109526E-2</v>
      </c>
      <c r="AB9">
        <f t="shared" ca="1" si="1"/>
        <v>1.1472908497626244E-2</v>
      </c>
      <c r="AC9">
        <f t="shared" ca="1" si="1"/>
        <v>1.3617838062535971E-2</v>
      </c>
      <c r="AD9">
        <f t="shared" ca="1" si="1"/>
        <v>1.251781695212683E-2</v>
      </c>
      <c r="AE9">
        <f t="shared" ca="1" si="1"/>
        <v>2.3351384762525493E-2</v>
      </c>
      <c r="AF9">
        <f t="shared" ca="1" si="1"/>
        <v>2.3351384762525493E-2</v>
      </c>
      <c r="AG9">
        <f t="shared" ca="1" si="1"/>
        <v>1.5721027089459719E-2</v>
      </c>
      <c r="AH9">
        <f t="shared" ca="1" si="1"/>
        <v>2.3351384762525493E-2</v>
      </c>
      <c r="AJ9">
        <f t="shared" ca="1" si="4"/>
        <v>0.15980124329608025</v>
      </c>
      <c r="AK9" s="9"/>
    </row>
    <row r="10" spans="1:37" x14ac:dyDescent="0.2">
      <c r="A10" t="s">
        <v>108</v>
      </c>
      <c r="B10">
        <v>30</v>
      </c>
      <c r="C10">
        <v>1</v>
      </c>
      <c r="D10">
        <v>156.12666999999999</v>
      </c>
      <c r="E10">
        <v>2.7014100000000001</v>
      </c>
      <c r="F10">
        <v>672</v>
      </c>
      <c r="H10" t="s">
        <v>1</v>
      </c>
      <c r="I10">
        <v>100</v>
      </c>
      <c r="J10">
        <v>1</v>
      </c>
      <c r="L10">
        <f t="shared" ca="1" si="2"/>
        <v>1762.15</v>
      </c>
      <c r="M10">
        <f t="shared" ca="1" si="2"/>
        <v>1774.48</v>
      </c>
      <c r="N10">
        <f t="shared" ca="1" si="2"/>
        <v>1774.48</v>
      </c>
      <c r="O10">
        <f t="shared" ca="1" si="2"/>
        <v>1766.6498200000001</v>
      </c>
      <c r="P10">
        <f t="shared" ca="1" si="5"/>
        <v>1774.48</v>
      </c>
      <c r="Q10">
        <f t="shared" ca="1" si="5"/>
        <v>1761.8036500000001</v>
      </c>
      <c r="R10">
        <f t="shared" ca="1" si="5"/>
        <v>1760.32917</v>
      </c>
      <c r="S10">
        <f t="shared" ca="1" si="5"/>
        <v>1770.22776</v>
      </c>
      <c r="T10">
        <f t="shared" ca="1" si="5"/>
        <v>1774.48</v>
      </c>
      <c r="U10">
        <f t="shared" ca="1" si="5"/>
        <v>1762.8459</v>
      </c>
      <c r="W10">
        <f ca="1">总!E10</f>
        <v>1755.1166700000001</v>
      </c>
      <c r="Y10">
        <f t="shared" ca="1" si="3"/>
        <v>4.0073290398409686E-3</v>
      </c>
      <c r="Z10">
        <f t="shared" ca="1" si="1"/>
        <v>1.1032503041521396E-2</v>
      </c>
      <c r="AA10">
        <f t="shared" ca="1" si="1"/>
        <v>1.1032503041521396E-2</v>
      </c>
      <c r="AB10">
        <f t="shared" ca="1" si="1"/>
        <v>6.5711585999579034E-3</v>
      </c>
      <c r="AC10">
        <f t="shared" ca="1" si="1"/>
        <v>1.1032503041521396E-2</v>
      </c>
      <c r="AD10">
        <f t="shared" ca="1" si="1"/>
        <v>3.8099917312049395E-3</v>
      </c>
      <c r="AE10">
        <f t="shared" ca="1" si="1"/>
        <v>2.9698880359901448E-3</v>
      </c>
      <c r="AF10">
        <f t="shared" ca="1" si="1"/>
        <v>8.6097353288769555E-3</v>
      </c>
      <c r="AG10">
        <f t="shared" ca="1" si="1"/>
        <v>1.1032503041521396E-2</v>
      </c>
      <c r="AH10">
        <f t="shared" ca="1" si="1"/>
        <v>4.4038268977297764E-3</v>
      </c>
      <c r="AJ10">
        <f t="shared" ca="1" si="4"/>
        <v>7.4501941799686278E-2</v>
      </c>
      <c r="AK10" s="9"/>
    </row>
    <row r="11" spans="1:37" x14ac:dyDescent="0.2">
      <c r="A11" t="s">
        <v>108</v>
      </c>
      <c r="B11">
        <v>50</v>
      </c>
      <c r="C11">
        <v>1</v>
      </c>
      <c r="D11">
        <v>182.34583000000001</v>
      </c>
      <c r="E11">
        <v>7.3546500000000004</v>
      </c>
      <c r="F11">
        <v>634</v>
      </c>
      <c r="H11" t="s">
        <v>0</v>
      </c>
      <c r="I11">
        <v>25</v>
      </c>
      <c r="J11">
        <v>1</v>
      </c>
      <c r="L11">
        <f t="shared" ca="1" si="2"/>
        <v>28.65213</v>
      </c>
      <c r="M11">
        <f t="shared" ca="1" si="0"/>
        <v>28.669799999999999</v>
      </c>
      <c r="N11">
        <f t="shared" ca="1" si="0"/>
        <v>28.65213</v>
      </c>
      <c r="O11">
        <f t="shared" ca="1" si="0"/>
        <v>28.669799999999999</v>
      </c>
      <c r="P11">
        <f t="shared" ca="1" si="0"/>
        <v>28.65213</v>
      </c>
      <c r="Q11">
        <f t="shared" ca="1" si="0"/>
        <v>28.65213</v>
      </c>
      <c r="R11">
        <f t="shared" ca="1" si="0"/>
        <v>28.65213</v>
      </c>
      <c r="S11">
        <f t="shared" ca="1" si="0"/>
        <v>28.65213</v>
      </c>
      <c r="T11">
        <f t="shared" ca="1" si="0"/>
        <v>28.65213</v>
      </c>
      <c r="U11">
        <f t="shared" ca="1" si="0"/>
        <v>28.65213</v>
      </c>
      <c r="W11">
        <f ca="1">总!E11</f>
        <v>28.65213</v>
      </c>
      <c r="Y11">
        <f t="shared" ca="1" si="3"/>
        <v>0</v>
      </c>
      <c r="Z11">
        <f t="shared" ca="1" si="1"/>
        <v>6.1670807720050705E-4</v>
      </c>
      <c r="AA11">
        <f t="shared" ca="1" si="1"/>
        <v>0</v>
      </c>
      <c r="AB11">
        <f t="shared" ca="1" si="1"/>
        <v>6.1670807720050705E-4</v>
      </c>
      <c r="AC11">
        <f t="shared" ca="1" si="1"/>
        <v>0</v>
      </c>
      <c r="AD11">
        <f t="shared" ca="1" si="1"/>
        <v>0</v>
      </c>
      <c r="AE11">
        <f t="shared" ca="1" si="1"/>
        <v>0</v>
      </c>
      <c r="AF11">
        <f t="shared" ca="1" si="1"/>
        <v>0</v>
      </c>
      <c r="AG11">
        <f t="shared" ca="1" si="1"/>
        <v>0</v>
      </c>
      <c r="AH11">
        <f t="shared" ca="1" si="1"/>
        <v>0</v>
      </c>
      <c r="AJ11">
        <f t="shared" ca="1" si="4"/>
        <v>1.2334161544010141E-3</v>
      </c>
      <c r="AK11" s="9"/>
    </row>
    <row r="12" spans="1:37" x14ac:dyDescent="0.2">
      <c r="A12" t="s">
        <v>108</v>
      </c>
      <c r="B12">
        <v>50</v>
      </c>
      <c r="C12">
        <v>1</v>
      </c>
      <c r="D12">
        <v>182.34583000000001</v>
      </c>
      <c r="E12">
        <v>7.3585099999999999</v>
      </c>
      <c r="F12">
        <v>640</v>
      </c>
      <c r="H12" t="s">
        <v>0</v>
      </c>
      <c r="I12">
        <v>50</v>
      </c>
      <c r="J12">
        <v>1</v>
      </c>
      <c r="L12">
        <f t="shared" ca="1" si="2"/>
        <v>57.917070000000002</v>
      </c>
      <c r="M12">
        <f t="shared" ca="1" si="0"/>
        <v>57.917070000000002</v>
      </c>
      <c r="N12">
        <f t="shared" ca="1" si="0"/>
        <v>57.917070000000002</v>
      </c>
      <c r="O12">
        <f t="shared" ca="1" si="0"/>
        <v>57.917070000000002</v>
      </c>
      <c r="P12">
        <f t="shared" ca="1" si="0"/>
        <v>57.917070000000002</v>
      </c>
      <c r="Q12">
        <f t="shared" ca="1" si="0"/>
        <v>57.917070000000002</v>
      </c>
      <c r="R12">
        <f t="shared" ca="1" si="0"/>
        <v>57.917070000000002</v>
      </c>
      <c r="S12">
        <f t="shared" ca="1" si="0"/>
        <v>57.917070000000002</v>
      </c>
      <c r="T12">
        <f t="shared" ca="1" si="0"/>
        <v>57.917070000000002</v>
      </c>
      <c r="U12">
        <f t="shared" ca="1" si="0"/>
        <v>57.917070000000002</v>
      </c>
      <c r="W12">
        <f ca="1">总!E12</f>
        <v>57.917070000000002</v>
      </c>
      <c r="Y12">
        <f t="shared" ca="1" si="3"/>
        <v>0</v>
      </c>
      <c r="Z12">
        <f t="shared" ca="1" si="1"/>
        <v>0</v>
      </c>
      <c r="AA12">
        <f t="shared" ca="1" si="1"/>
        <v>0</v>
      </c>
      <c r="AB12">
        <f t="shared" ca="1" si="1"/>
        <v>0</v>
      </c>
      <c r="AC12">
        <f t="shared" ca="1" si="1"/>
        <v>0</v>
      </c>
      <c r="AD12">
        <f t="shared" ca="1" si="1"/>
        <v>0</v>
      </c>
      <c r="AE12">
        <f t="shared" ca="1" si="1"/>
        <v>0</v>
      </c>
      <c r="AF12">
        <f t="shared" ca="1" si="1"/>
        <v>0</v>
      </c>
      <c r="AG12">
        <f t="shared" ca="1" si="1"/>
        <v>0</v>
      </c>
      <c r="AH12">
        <f t="shared" ca="1" si="1"/>
        <v>0</v>
      </c>
      <c r="AJ12">
        <f t="shared" ca="1" si="4"/>
        <v>0</v>
      </c>
      <c r="AK12" s="9"/>
    </row>
    <row r="13" spans="1:37" x14ac:dyDescent="0.2">
      <c r="A13" t="s">
        <v>108</v>
      </c>
      <c r="B13">
        <v>50</v>
      </c>
      <c r="C13">
        <v>1</v>
      </c>
      <c r="D13">
        <v>183.68333000000001</v>
      </c>
      <c r="E13">
        <v>7.3593799999999998</v>
      </c>
      <c r="F13">
        <v>634</v>
      </c>
      <c r="H13" t="s">
        <v>0</v>
      </c>
      <c r="I13">
        <v>100</v>
      </c>
      <c r="J13">
        <v>1</v>
      </c>
      <c r="L13">
        <f t="shared" ca="1" si="2"/>
        <v>104.23692</v>
      </c>
      <c r="M13">
        <f t="shared" ca="1" si="2"/>
        <v>104.25261</v>
      </c>
      <c r="N13">
        <f t="shared" ca="1" si="2"/>
        <v>104.22095</v>
      </c>
      <c r="O13">
        <f t="shared" ca="1" si="2"/>
        <v>104.23359000000001</v>
      </c>
      <c r="P13">
        <f t="shared" ca="1" si="2"/>
        <v>104.25761</v>
      </c>
      <c r="Q13">
        <f t="shared" ca="1" si="2"/>
        <v>104.18012</v>
      </c>
      <c r="R13">
        <f t="shared" ca="1" si="2"/>
        <v>104.20428</v>
      </c>
      <c r="S13">
        <f t="shared" ca="1" si="2"/>
        <v>104.24692</v>
      </c>
      <c r="T13">
        <f t="shared" ca="1" si="2"/>
        <v>104.16095</v>
      </c>
      <c r="U13">
        <f t="shared" ca="1" si="2"/>
        <v>104.20095000000001</v>
      </c>
      <c r="W13">
        <f ca="1">总!E13</f>
        <v>104.10428</v>
      </c>
      <c r="Y13">
        <f t="shared" ca="1" si="3"/>
        <v>1.2741070780182618E-3</v>
      </c>
      <c r="Z13">
        <f t="shared" ca="1" si="1"/>
        <v>1.4248213425999527E-3</v>
      </c>
      <c r="AA13">
        <f t="shared" ca="1" si="1"/>
        <v>1.1207032025964654E-3</v>
      </c>
      <c r="AB13">
        <f t="shared" ca="1" si="1"/>
        <v>1.2421199205258785E-3</v>
      </c>
      <c r="AC13">
        <f t="shared" ca="1" si="1"/>
        <v>1.472850107603615E-3</v>
      </c>
      <c r="AD13">
        <f t="shared" ca="1" si="1"/>
        <v>7.2850030757620591E-4</v>
      </c>
      <c r="AE13">
        <f t="shared" ca="1" si="1"/>
        <v>9.6057530007406333E-4</v>
      </c>
      <c r="AF13">
        <f t="shared" ca="1" si="1"/>
        <v>1.3701646080257228E-3</v>
      </c>
      <c r="AG13">
        <f t="shared" ca="1" si="1"/>
        <v>5.4435802255197276E-4</v>
      </c>
      <c r="AH13">
        <f t="shared" ca="1" si="1"/>
        <v>9.2858814258168002E-4</v>
      </c>
      <c r="AJ13">
        <f t="shared" ca="1" si="4"/>
        <v>1.1066788032153819E-2</v>
      </c>
      <c r="AK13" s="9"/>
    </row>
    <row r="14" spans="1:37" x14ac:dyDescent="0.2">
      <c r="A14" t="s">
        <v>108</v>
      </c>
      <c r="B14">
        <v>50</v>
      </c>
      <c r="C14">
        <v>1</v>
      </c>
      <c r="D14">
        <v>182.51284999999999</v>
      </c>
      <c r="E14">
        <v>7.3720299999999996</v>
      </c>
      <c r="F14">
        <v>627</v>
      </c>
      <c r="AK14" s="9"/>
    </row>
    <row r="15" spans="1:37" x14ac:dyDescent="0.2">
      <c r="A15" t="s">
        <v>108</v>
      </c>
      <c r="B15">
        <v>50</v>
      </c>
      <c r="C15">
        <v>1</v>
      </c>
      <c r="D15">
        <v>183.68333000000001</v>
      </c>
      <c r="E15">
        <v>7.3707700000000003</v>
      </c>
      <c r="F15">
        <v>635</v>
      </c>
      <c r="AK15" s="9"/>
    </row>
    <row r="16" spans="1:37" x14ac:dyDescent="0.2">
      <c r="A16" t="s">
        <v>108</v>
      </c>
      <c r="B16">
        <v>50</v>
      </c>
      <c r="C16">
        <v>1</v>
      </c>
      <c r="D16">
        <v>182.34583000000001</v>
      </c>
      <c r="E16">
        <v>7.3740199999999998</v>
      </c>
      <c r="F16">
        <v>643</v>
      </c>
      <c r="AK16" s="9"/>
    </row>
    <row r="17" spans="1:37" x14ac:dyDescent="0.2">
      <c r="A17" t="s">
        <v>108</v>
      </c>
      <c r="B17">
        <v>50</v>
      </c>
      <c r="C17">
        <v>1</v>
      </c>
      <c r="D17">
        <v>182.34583000000001</v>
      </c>
      <c r="E17">
        <v>7.3747499999999997</v>
      </c>
      <c r="F17">
        <v>636</v>
      </c>
      <c r="AK17" s="9"/>
    </row>
    <row r="18" spans="1:37" x14ac:dyDescent="0.2">
      <c r="A18" t="s">
        <v>108</v>
      </c>
      <c r="B18">
        <v>50</v>
      </c>
      <c r="C18">
        <v>1</v>
      </c>
      <c r="D18">
        <v>182.71795</v>
      </c>
      <c r="E18">
        <v>7.3540599999999996</v>
      </c>
      <c r="F18">
        <v>648</v>
      </c>
      <c r="AK18" s="9"/>
    </row>
    <row r="19" spans="1:37" x14ac:dyDescent="0.2">
      <c r="A19" t="s">
        <v>108</v>
      </c>
      <c r="B19">
        <v>50</v>
      </c>
      <c r="C19">
        <v>1</v>
      </c>
      <c r="D19">
        <v>182.34583000000001</v>
      </c>
      <c r="E19">
        <v>7.3686299999999996</v>
      </c>
      <c r="F19">
        <v>642</v>
      </c>
      <c r="AK19" s="9"/>
    </row>
    <row r="20" spans="1:37" x14ac:dyDescent="0.2">
      <c r="A20" t="s">
        <v>108</v>
      </c>
      <c r="B20">
        <v>50</v>
      </c>
      <c r="C20">
        <v>1</v>
      </c>
      <c r="D20">
        <v>181.86332999999999</v>
      </c>
      <c r="E20">
        <v>7.3507999999999996</v>
      </c>
      <c r="F20">
        <v>630</v>
      </c>
      <c r="AK20" s="9"/>
    </row>
    <row r="21" spans="1:37" x14ac:dyDescent="0.2">
      <c r="A21" t="s">
        <v>108</v>
      </c>
      <c r="B21">
        <v>100</v>
      </c>
      <c r="C21">
        <v>1</v>
      </c>
      <c r="D21">
        <v>241.68666999999999</v>
      </c>
      <c r="E21">
        <v>21.20242</v>
      </c>
      <c r="F21">
        <v>417</v>
      </c>
      <c r="AK21" s="9"/>
    </row>
    <row r="22" spans="1:37" x14ac:dyDescent="0.2">
      <c r="A22" t="s">
        <v>108</v>
      </c>
      <c r="B22">
        <v>100</v>
      </c>
      <c r="C22">
        <v>1</v>
      </c>
      <c r="D22">
        <v>241.11418</v>
      </c>
      <c r="E22">
        <v>21.216940000000001</v>
      </c>
      <c r="F22">
        <v>420</v>
      </c>
      <c r="AK22" s="9"/>
    </row>
    <row r="23" spans="1:37" x14ac:dyDescent="0.2">
      <c r="A23" t="s">
        <v>108</v>
      </c>
      <c r="B23">
        <v>100</v>
      </c>
      <c r="C23">
        <v>1</v>
      </c>
      <c r="D23">
        <v>241.27903000000001</v>
      </c>
      <c r="E23">
        <v>21.25292</v>
      </c>
      <c r="F23">
        <v>413</v>
      </c>
      <c r="AK23" s="9"/>
    </row>
    <row r="24" spans="1:37" x14ac:dyDescent="0.2">
      <c r="A24" t="s">
        <v>108</v>
      </c>
      <c r="B24">
        <v>100</v>
      </c>
      <c r="C24">
        <v>1</v>
      </c>
      <c r="D24">
        <v>239.88670999999999</v>
      </c>
      <c r="E24">
        <v>21.196480000000001</v>
      </c>
      <c r="F24">
        <v>416</v>
      </c>
      <c r="AK24" s="9"/>
    </row>
    <row r="25" spans="1:37" x14ac:dyDescent="0.2">
      <c r="A25" t="s">
        <v>108</v>
      </c>
      <c r="B25">
        <v>100</v>
      </c>
      <c r="C25">
        <v>1</v>
      </c>
      <c r="D25">
        <v>241.83</v>
      </c>
      <c r="E25">
        <v>21.226430000000001</v>
      </c>
      <c r="F25">
        <v>408</v>
      </c>
      <c r="AK25" s="9"/>
    </row>
    <row r="26" spans="1:37" x14ac:dyDescent="0.2">
      <c r="A26" t="s">
        <v>108</v>
      </c>
      <c r="B26">
        <v>100</v>
      </c>
      <c r="C26">
        <v>1</v>
      </c>
      <c r="D26">
        <v>244.53380000000001</v>
      </c>
      <c r="E26">
        <v>21.254570000000001</v>
      </c>
      <c r="F26">
        <v>406</v>
      </c>
      <c r="AK26" s="9"/>
    </row>
    <row r="27" spans="1:37" x14ac:dyDescent="0.2">
      <c r="A27" t="s">
        <v>108</v>
      </c>
      <c r="B27">
        <v>100</v>
      </c>
      <c r="C27">
        <v>1</v>
      </c>
      <c r="D27">
        <v>243.81754000000001</v>
      </c>
      <c r="E27">
        <v>21.188980000000001</v>
      </c>
      <c r="F27">
        <v>408</v>
      </c>
      <c r="AK27" s="9"/>
    </row>
    <row r="28" spans="1:37" x14ac:dyDescent="0.2">
      <c r="A28" t="s">
        <v>108</v>
      </c>
      <c r="B28">
        <v>100</v>
      </c>
      <c r="C28">
        <v>1</v>
      </c>
      <c r="D28">
        <v>241.90003999999999</v>
      </c>
      <c r="E28">
        <v>21.220020000000002</v>
      </c>
      <c r="F28">
        <v>418</v>
      </c>
      <c r="AK28" s="9"/>
    </row>
    <row r="29" spans="1:37" x14ac:dyDescent="0.2">
      <c r="A29" t="s">
        <v>108</v>
      </c>
      <c r="B29">
        <v>100</v>
      </c>
      <c r="C29">
        <v>1</v>
      </c>
      <c r="D29">
        <v>244.53380000000001</v>
      </c>
      <c r="E29">
        <v>21.193549999999998</v>
      </c>
      <c r="F29">
        <v>412</v>
      </c>
    </row>
    <row r="30" spans="1:37" x14ac:dyDescent="0.2">
      <c r="A30" t="s">
        <v>108</v>
      </c>
      <c r="B30">
        <v>100</v>
      </c>
      <c r="C30">
        <v>1</v>
      </c>
      <c r="D30">
        <v>240.43003999999999</v>
      </c>
      <c r="E30">
        <v>21.23526</v>
      </c>
      <c r="F30">
        <v>411</v>
      </c>
    </row>
    <row r="31" spans="1:37" x14ac:dyDescent="0.2">
      <c r="A31" t="s">
        <v>36</v>
      </c>
      <c r="B31">
        <v>24</v>
      </c>
      <c r="C31">
        <v>1</v>
      </c>
      <c r="D31">
        <v>2320.9075499999999</v>
      </c>
      <c r="E31">
        <v>2.0342099999999999</v>
      </c>
      <c r="F31">
        <v>932</v>
      </c>
    </row>
    <row r="32" spans="1:37" x14ac:dyDescent="0.2">
      <c r="A32" t="s">
        <v>36</v>
      </c>
      <c r="B32">
        <v>24</v>
      </c>
      <c r="C32">
        <v>1</v>
      </c>
      <c r="D32">
        <v>2320.9075499999999</v>
      </c>
      <c r="E32">
        <v>2.03383</v>
      </c>
      <c r="F32">
        <v>907</v>
      </c>
    </row>
    <row r="33" spans="1:6" x14ac:dyDescent="0.2">
      <c r="A33" t="s">
        <v>36</v>
      </c>
      <c r="B33">
        <v>24</v>
      </c>
      <c r="C33">
        <v>1</v>
      </c>
      <c r="D33">
        <v>2320.9075499999999</v>
      </c>
      <c r="E33">
        <v>2.0302199999999999</v>
      </c>
      <c r="F33">
        <v>900</v>
      </c>
    </row>
    <row r="34" spans="1:6" x14ac:dyDescent="0.2">
      <c r="A34" t="s">
        <v>36</v>
      </c>
      <c r="B34">
        <v>24</v>
      </c>
      <c r="C34">
        <v>1</v>
      </c>
      <c r="D34">
        <v>2320.9075499999999</v>
      </c>
      <c r="E34">
        <v>2.03078</v>
      </c>
      <c r="F34">
        <v>935</v>
      </c>
    </row>
    <row r="35" spans="1:6" x14ac:dyDescent="0.2">
      <c r="A35" t="s">
        <v>36</v>
      </c>
      <c r="B35">
        <v>24</v>
      </c>
      <c r="C35">
        <v>1</v>
      </c>
      <c r="D35">
        <v>2320.9075499999999</v>
      </c>
      <c r="E35">
        <v>2.0340799999999999</v>
      </c>
      <c r="F35">
        <v>920</v>
      </c>
    </row>
    <row r="36" spans="1:6" x14ac:dyDescent="0.2">
      <c r="A36" t="s">
        <v>36</v>
      </c>
      <c r="B36">
        <v>24</v>
      </c>
      <c r="C36">
        <v>1</v>
      </c>
      <c r="D36">
        <v>2330.3946900000001</v>
      </c>
      <c r="E36">
        <v>2.0316100000000001</v>
      </c>
      <c r="F36">
        <v>898</v>
      </c>
    </row>
    <row r="37" spans="1:6" x14ac:dyDescent="0.2">
      <c r="A37" t="s">
        <v>36</v>
      </c>
      <c r="B37">
        <v>24</v>
      </c>
      <c r="C37">
        <v>1</v>
      </c>
      <c r="D37">
        <v>2320.9075499999999</v>
      </c>
      <c r="E37">
        <v>2.0295399999999999</v>
      </c>
      <c r="F37">
        <v>913</v>
      </c>
    </row>
    <row r="38" spans="1:6" x14ac:dyDescent="0.2">
      <c r="A38" t="s">
        <v>36</v>
      </c>
      <c r="B38">
        <v>24</v>
      </c>
      <c r="C38">
        <v>1</v>
      </c>
      <c r="D38">
        <v>2320.9075499999999</v>
      </c>
      <c r="E38">
        <v>2.02881</v>
      </c>
      <c r="F38">
        <v>904</v>
      </c>
    </row>
    <row r="39" spans="1:6" x14ac:dyDescent="0.2">
      <c r="A39" t="s">
        <v>36</v>
      </c>
      <c r="B39">
        <v>24</v>
      </c>
      <c r="C39">
        <v>1</v>
      </c>
      <c r="D39">
        <v>2320.9075499999999</v>
      </c>
      <c r="E39">
        <v>2.0282399999999998</v>
      </c>
      <c r="F39">
        <v>913</v>
      </c>
    </row>
    <row r="40" spans="1:6" x14ac:dyDescent="0.2">
      <c r="A40" t="s">
        <v>36</v>
      </c>
      <c r="B40">
        <v>24</v>
      </c>
      <c r="C40">
        <v>1</v>
      </c>
      <c r="D40">
        <v>2320.9075499999999</v>
      </c>
      <c r="E40">
        <v>2.0305900000000001</v>
      </c>
      <c r="F40">
        <v>915</v>
      </c>
    </row>
    <row r="41" spans="1:6" x14ac:dyDescent="0.2">
      <c r="A41" t="s">
        <v>36</v>
      </c>
      <c r="B41">
        <v>47</v>
      </c>
      <c r="C41">
        <v>1</v>
      </c>
      <c r="D41">
        <v>4329.4256800000003</v>
      </c>
      <c r="E41">
        <v>7.2922099999999999</v>
      </c>
      <c r="F41">
        <v>826</v>
      </c>
    </row>
    <row r="42" spans="1:6" x14ac:dyDescent="0.2">
      <c r="A42" t="s">
        <v>36</v>
      </c>
      <c r="B42">
        <v>47</v>
      </c>
      <c r="C42">
        <v>1</v>
      </c>
      <c r="D42">
        <v>4343.8772200000003</v>
      </c>
      <c r="E42">
        <v>7.2693700000000003</v>
      </c>
      <c r="F42">
        <v>864</v>
      </c>
    </row>
    <row r="43" spans="1:6" x14ac:dyDescent="0.2">
      <c r="A43" t="s">
        <v>36</v>
      </c>
      <c r="B43">
        <v>47</v>
      </c>
      <c r="C43">
        <v>1</v>
      </c>
      <c r="D43">
        <v>4329.4256800000003</v>
      </c>
      <c r="E43">
        <v>7.2885499999999999</v>
      </c>
      <c r="F43">
        <v>834</v>
      </c>
    </row>
    <row r="44" spans="1:6" x14ac:dyDescent="0.2">
      <c r="A44" t="s">
        <v>36</v>
      </c>
      <c r="B44">
        <v>47</v>
      </c>
      <c r="C44">
        <v>1</v>
      </c>
      <c r="D44">
        <v>4321.0236500000001</v>
      </c>
      <c r="E44">
        <v>7.2698299999999998</v>
      </c>
      <c r="F44">
        <v>821</v>
      </c>
    </row>
    <row r="45" spans="1:6" x14ac:dyDescent="0.2">
      <c r="A45" t="s">
        <v>36</v>
      </c>
      <c r="B45">
        <v>47</v>
      </c>
      <c r="C45">
        <v>1</v>
      </c>
      <c r="D45">
        <v>4333.09483</v>
      </c>
      <c r="E45">
        <v>7.2920100000000003</v>
      </c>
      <c r="F45">
        <v>844</v>
      </c>
    </row>
    <row r="46" spans="1:6" x14ac:dyDescent="0.2">
      <c r="A46" t="s">
        <v>36</v>
      </c>
      <c r="B46">
        <v>47</v>
      </c>
      <c r="C46">
        <v>1</v>
      </c>
      <c r="D46">
        <v>4329.4256800000003</v>
      </c>
      <c r="E46">
        <v>7.2811500000000002</v>
      </c>
      <c r="F46">
        <v>812</v>
      </c>
    </row>
    <row r="47" spans="1:6" x14ac:dyDescent="0.2">
      <c r="A47" t="s">
        <v>36</v>
      </c>
      <c r="B47">
        <v>47</v>
      </c>
      <c r="C47">
        <v>1</v>
      </c>
      <c r="D47">
        <v>4321.0236500000001</v>
      </c>
      <c r="E47">
        <v>7.2885299999999997</v>
      </c>
      <c r="F47">
        <v>854</v>
      </c>
    </row>
    <row r="48" spans="1:6" x14ac:dyDescent="0.2">
      <c r="A48" t="s">
        <v>36</v>
      </c>
      <c r="B48">
        <v>47</v>
      </c>
      <c r="C48">
        <v>1</v>
      </c>
      <c r="D48">
        <v>4321.0236500000001</v>
      </c>
      <c r="E48">
        <v>7.2715500000000004</v>
      </c>
      <c r="F48">
        <v>810</v>
      </c>
    </row>
    <row r="49" spans="1:6" x14ac:dyDescent="0.2">
      <c r="A49" t="s">
        <v>36</v>
      </c>
      <c r="B49">
        <v>47</v>
      </c>
      <c r="C49">
        <v>1</v>
      </c>
      <c r="D49">
        <v>4329.4256800000003</v>
      </c>
      <c r="E49">
        <v>7.2758599999999998</v>
      </c>
      <c r="F49">
        <v>815</v>
      </c>
    </row>
    <row r="50" spans="1:6" x14ac:dyDescent="0.2">
      <c r="A50" t="s">
        <v>36</v>
      </c>
      <c r="B50">
        <v>47</v>
      </c>
      <c r="C50">
        <v>1</v>
      </c>
      <c r="D50">
        <v>4325.7879000000003</v>
      </c>
      <c r="E50">
        <v>7.2922500000000001</v>
      </c>
      <c r="F50">
        <v>812</v>
      </c>
    </row>
    <row r="51" spans="1:6" x14ac:dyDescent="0.2">
      <c r="A51" t="s">
        <v>36</v>
      </c>
      <c r="B51">
        <v>100</v>
      </c>
      <c r="C51">
        <v>1</v>
      </c>
      <c r="D51">
        <v>35636.87889</v>
      </c>
      <c r="E51">
        <v>33.930230000000002</v>
      </c>
      <c r="F51">
        <v>720</v>
      </c>
    </row>
    <row r="52" spans="1:6" x14ac:dyDescent="0.2">
      <c r="A52" t="s">
        <v>36</v>
      </c>
      <c r="B52">
        <v>100</v>
      </c>
      <c r="C52">
        <v>1</v>
      </c>
      <c r="D52">
        <v>35669.694770000002</v>
      </c>
      <c r="E52">
        <v>33.921950000000002</v>
      </c>
      <c r="F52">
        <v>719</v>
      </c>
    </row>
    <row r="53" spans="1:6" x14ac:dyDescent="0.2">
      <c r="A53" t="s">
        <v>36</v>
      </c>
      <c r="B53">
        <v>100</v>
      </c>
      <c r="C53">
        <v>1</v>
      </c>
      <c r="D53">
        <v>35453.299830000004</v>
      </c>
      <c r="E53">
        <v>33.938450000000003</v>
      </c>
      <c r="F53">
        <v>721</v>
      </c>
    </row>
    <row r="54" spans="1:6" x14ac:dyDescent="0.2">
      <c r="A54" t="s">
        <v>36</v>
      </c>
      <c r="B54">
        <v>100</v>
      </c>
      <c r="C54">
        <v>1</v>
      </c>
      <c r="D54">
        <v>35652.637159999998</v>
      </c>
      <c r="E54">
        <v>33.948799999999999</v>
      </c>
      <c r="F54">
        <v>735</v>
      </c>
    </row>
    <row r="55" spans="1:6" x14ac:dyDescent="0.2">
      <c r="A55" t="s">
        <v>36</v>
      </c>
      <c r="B55">
        <v>100</v>
      </c>
      <c r="C55">
        <v>1</v>
      </c>
      <c r="D55">
        <v>35669.694770000002</v>
      </c>
      <c r="E55">
        <v>33.898200000000003</v>
      </c>
      <c r="F55">
        <v>729</v>
      </c>
    </row>
    <row r="56" spans="1:6" x14ac:dyDescent="0.2">
      <c r="A56" t="s">
        <v>36</v>
      </c>
      <c r="B56">
        <v>100</v>
      </c>
      <c r="C56">
        <v>1</v>
      </c>
      <c r="D56">
        <v>35585.215340000002</v>
      </c>
      <c r="E56">
        <v>33.945259999999998</v>
      </c>
      <c r="F56">
        <v>722</v>
      </c>
    </row>
    <row r="57" spans="1:6" x14ac:dyDescent="0.2">
      <c r="A57" t="s">
        <v>36</v>
      </c>
      <c r="B57">
        <v>100</v>
      </c>
      <c r="C57">
        <v>1</v>
      </c>
      <c r="D57">
        <v>35669.694770000002</v>
      </c>
      <c r="E57">
        <v>33.947960000000002</v>
      </c>
      <c r="F57">
        <v>741</v>
      </c>
    </row>
    <row r="58" spans="1:6" x14ac:dyDescent="0.2">
      <c r="A58" t="s">
        <v>36</v>
      </c>
      <c r="B58">
        <v>100</v>
      </c>
      <c r="C58">
        <v>1</v>
      </c>
      <c r="D58">
        <v>35643.04868</v>
      </c>
      <c r="E58">
        <v>33.882829999999998</v>
      </c>
      <c r="F58">
        <v>727</v>
      </c>
    </row>
    <row r="59" spans="1:6" x14ac:dyDescent="0.2">
      <c r="A59" t="s">
        <v>36</v>
      </c>
      <c r="B59">
        <v>100</v>
      </c>
      <c r="C59">
        <v>1</v>
      </c>
      <c r="D59">
        <v>35669.694770000002</v>
      </c>
      <c r="E59">
        <v>33.927399999999999</v>
      </c>
      <c r="F59">
        <v>751</v>
      </c>
    </row>
    <row r="60" spans="1:6" x14ac:dyDescent="0.2">
      <c r="A60" t="s">
        <v>36</v>
      </c>
      <c r="B60">
        <v>100</v>
      </c>
      <c r="C60">
        <v>1</v>
      </c>
      <c r="D60">
        <v>35669.694770000002</v>
      </c>
      <c r="E60">
        <v>33.948529999999998</v>
      </c>
      <c r="F60">
        <v>724</v>
      </c>
    </row>
    <row r="61" spans="1:6" x14ac:dyDescent="0.2">
      <c r="A61" t="s">
        <v>1</v>
      </c>
      <c r="B61">
        <v>30</v>
      </c>
      <c r="C61">
        <v>1</v>
      </c>
      <c r="D61">
        <v>660.62148999999999</v>
      </c>
      <c r="E61">
        <v>2.90537</v>
      </c>
      <c r="F61">
        <v>844</v>
      </c>
    </row>
    <row r="62" spans="1:6" x14ac:dyDescent="0.2">
      <c r="A62" t="s">
        <v>1</v>
      </c>
      <c r="B62">
        <v>30</v>
      </c>
      <c r="C62">
        <v>1</v>
      </c>
      <c r="D62">
        <v>661.73414000000002</v>
      </c>
      <c r="E62">
        <v>2.9042699999999999</v>
      </c>
      <c r="F62">
        <v>837</v>
      </c>
    </row>
    <row r="63" spans="1:6" x14ac:dyDescent="0.2">
      <c r="A63" t="s">
        <v>1</v>
      </c>
      <c r="B63">
        <v>30</v>
      </c>
      <c r="C63">
        <v>1</v>
      </c>
      <c r="D63">
        <v>660.62148999999999</v>
      </c>
      <c r="E63">
        <v>2.9051399999999998</v>
      </c>
      <c r="F63">
        <v>848</v>
      </c>
    </row>
    <row r="64" spans="1:6" x14ac:dyDescent="0.2">
      <c r="A64" t="s">
        <v>1</v>
      </c>
      <c r="B64">
        <v>30</v>
      </c>
      <c r="C64">
        <v>1</v>
      </c>
      <c r="D64">
        <v>664.05556000000001</v>
      </c>
      <c r="E64">
        <v>2.9071400000000001</v>
      </c>
      <c r="F64">
        <v>851</v>
      </c>
    </row>
    <row r="65" spans="1:6" x14ac:dyDescent="0.2">
      <c r="A65" t="s">
        <v>1</v>
      </c>
      <c r="B65">
        <v>30</v>
      </c>
      <c r="C65">
        <v>1</v>
      </c>
      <c r="D65">
        <v>660.62148999999999</v>
      </c>
      <c r="E65">
        <v>2.9097499999999998</v>
      </c>
      <c r="F65">
        <v>843</v>
      </c>
    </row>
    <row r="66" spans="1:6" x14ac:dyDescent="0.2">
      <c r="A66" t="s">
        <v>1</v>
      </c>
      <c r="B66">
        <v>30</v>
      </c>
      <c r="C66">
        <v>1</v>
      </c>
      <c r="D66">
        <v>660.62148999999999</v>
      </c>
      <c r="E66">
        <v>2.9060800000000002</v>
      </c>
      <c r="F66">
        <v>836</v>
      </c>
    </row>
    <row r="67" spans="1:6" x14ac:dyDescent="0.2">
      <c r="A67" t="s">
        <v>1</v>
      </c>
      <c r="B67">
        <v>30</v>
      </c>
      <c r="C67">
        <v>1</v>
      </c>
      <c r="D67">
        <v>660.62148999999999</v>
      </c>
      <c r="E67">
        <v>2.90849</v>
      </c>
      <c r="F67">
        <v>836</v>
      </c>
    </row>
    <row r="68" spans="1:6" x14ac:dyDescent="0.2">
      <c r="A68" t="s">
        <v>1</v>
      </c>
      <c r="B68">
        <v>30</v>
      </c>
      <c r="C68">
        <v>1</v>
      </c>
      <c r="D68">
        <v>660.62148999999999</v>
      </c>
      <c r="E68">
        <v>2.9075500000000001</v>
      </c>
      <c r="F68">
        <v>837</v>
      </c>
    </row>
    <row r="69" spans="1:6" x14ac:dyDescent="0.2">
      <c r="A69" t="s">
        <v>1</v>
      </c>
      <c r="B69">
        <v>30</v>
      </c>
      <c r="C69">
        <v>1</v>
      </c>
      <c r="D69">
        <v>660.62148999999999</v>
      </c>
      <c r="E69">
        <v>2.90862</v>
      </c>
      <c r="F69">
        <v>846</v>
      </c>
    </row>
    <row r="70" spans="1:6" x14ac:dyDescent="0.2">
      <c r="A70" t="s">
        <v>1</v>
      </c>
      <c r="B70">
        <v>30</v>
      </c>
      <c r="C70">
        <v>1</v>
      </c>
      <c r="D70">
        <v>664.53556000000003</v>
      </c>
      <c r="E70">
        <v>2.90551</v>
      </c>
      <c r="F70">
        <v>858</v>
      </c>
    </row>
    <row r="71" spans="1:6" x14ac:dyDescent="0.2">
      <c r="A71" t="s">
        <v>1</v>
      </c>
      <c r="B71">
        <v>50</v>
      </c>
      <c r="C71">
        <v>1</v>
      </c>
      <c r="D71">
        <v>1015.02139</v>
      </c>
      <c r="E71">
        <v>6.3642300000000001</v>
      </c>
      <c r="F71">
        <v>663</v>
      </c>
    </row>
    <row r="72" spans="1:6" x14ac:dyDescent="0.2">
      <c r="A72" t="s">
        <v>1</v>
      </c>
      <c r="B72">
        <v>50</v>
      </c>
      <c r="C72">
        <v>1</v>
      </c>
      <c r="D72">
        <v>1017.24734</v>
      </c>
      <c r="E72">
        <v>6.3635200000000003</v>
      </c>
      <c r="F72">
        <v>676</v>
      </c>
    </row>
    <row r="73" spans="1:6" x14ac:dyDescent="0.2">
      <c r="A73" t="s">
        <v>1</v>
      </c>
      <c r="B73">
        <v>50</v>
      </c>
      <c r="C73">
        <v>1</v>
      </c>
      <c r="D73">
        <v>1015.02139</v>
      </c>
      <c r="E73">
        <v>6.3645699999999996</v>
      </c>
      <c r="F73">
        <v>669</v>
      </c>
    </row>
    <row r="74" spans="1:6" x14ac:dyDescent="0.2">
      <c r="A74" t="s">
        <v>1</v>
      </c>
      <c r="B74">
        <v>50</v>
      </c>
      <c r="C74">
        <v>1</v>
      </c>
      <c r="D74">
        <v>1015.09473</v>
      </c>
      <c r="E74">
        <v>6.3508500000000003</v>
      </c>
      <c r="F74">
        <v>676</v>
      </c>
    </row>
    <row r="75" spans="1:6" x14ac:dyDescent="0.2">
      <c r="A75" t="s">
        <v>1</v>
      </c>
      <c r="B75">
        <v>50</v>
      </c>
      <c r="C75">
        <v>1</v>
      </c>
      <c r="D75">
        <v>1017.24734</v>
      </c>
      <c r="E75">
        <v>6.3569800000000001</v>
      </c>
      <c r="F75">
        <v>668</v>
      </c>
    </row>
    <row r="76" spans="1:6" x14ac:dyDescent="0.2">
      <c r="A76" t="s">
        <v>1</v>
      </c>
      <c r="B76">
        <v>50</v>
      </c>
      <c r="C76">
        <v>1</v>
      </c>
      <c r="D76">
        <v>1016.14338</v>
      </c>
      <c r="E76">
        <v>6.3640299999999996</v>
      </c>
      <c r="F76">
        <v>665</v>
      </c>
    </row>
    <row r="77" spans="1:6" x14ac:dyDescent="0.2">
      <c r="A77" t="s">
        <v>1</v>
      </c>
      <c r="B77">
        <v>50</v>
      </c>
      <c r="C77">
        <v>1</v>
      </c>
      <c r="D77">
        <v>1027.0157400000001</v>
      </c>
      <c r="E77">
        <v>6.3469699999999998</v>
      </c>
      <c r="F77">
        <v>660</v>
      </c>
    </row>
    <row r="78" spans="1:6" x14ac:dyDescent="0.2">
      <c r="A78" t="s">
        <v>1</v>
      </c>
      <c r="B78">
        <v>50</v>
      </c>
      <c r="C78">
        <v>1</v>
      </c>
      <c r="D78">
        <v>1027.0157400000001</v>
      </c>
      <c r="E78">
        <v>6.3566799999999999</v>
      </c>
      <c r="F78">
        <v>666</v>
      </c>
    </row>
    <row r="79" spans="1:6" x14ac:dyDescent="0.2">
      <c r="A79" t="s">
        <v>1</v>
      </c>
      <c r="B79">
        <v>50</v>
      </c>
      <c r="C79">
        <v>1</v>
      </c>
      <c r="D79">
        <v>1019.35806</v>
      </c>
      <c r="E79">
        <v>6.3679500000000004</v>
      </c>
      <c r="F79">
        <v>686</v>
      </c>
    </row>
    <row r="80" spans="1:6" x14ac:dyDescent="0.2">
      <c r="A80" t="s">
        <v>1</v>
      </c>
      <c r="B80">
        <v>50</v>
      </c>
      <c r="C80">
        <v>1</v>
      </c>
      <c r="D80">
        <v>1027.0157400000001</v>
      </c>
      <c r="E80">
        <v>6.3674999999999997</v>
      </c>
      <c r="F80">
        <v>661</v>
      </c>
    </row>
    <row r="81" spans="1:6" x14ac:dyDescent="0.2">
      <c r="A81" t="s">
        <v>1</v>
      </c>
      <c r="B81">
        <v>100</v>
      </c>
      <c r="C81">
        <v>1</v>
      </c>
      <c r="D81">
        <v>1762.15</v>
      </c>
      <c r="E81">
        <v>20.39959</v>
      </c>
      <c r="F81">
        <v>552</v>
      </c>
    </row>
    <row r="82" spans="1:6" x14ac:dyDescent="0.2">
      <c r="A82" t="s">
        <v>1</v>
      </c>
      <c r="B82">
        <v>100</v>
      </c>
      <c r="C82">
        <v>1</v>
      </c>
      <c r="D82">
        <v>1774.48</v>
      </c>
      <c r="E82">
        <v>20.367730000000002</v>
      </c>
      <c r="F82">
        <v>531</v>
      </c>
    </row>
    <row r="83" spans="1:6" x14ac:dyDescent="0.2">
      <c r="A83" t="s">
        <v>1</v>
      </c>
      <c r="B83">
        <v>100</v>
      </c>
      <c r="C83">
        <v>1</v>
      </c>
      <c r="D83">
        <v>1774.48</v>
      </c>
      <c r="E83">
        <v>20.418130000000001</v>
      </c>
      <c r="F83">
        <v>542</v>
      </c>
    </row>
    <row r="84" spans="1:6" x14ac:dyDescent="0.2">
      <c r="A84" t="s">
        <v>1</v>
      </c>
      <c r="B84">
        <v>100</v>
      </c>
      <c r="C84">
        <v>1</v>
      </c>
      <c r="D84">
        <v>1766.6498200000001</v>
      </c>
      <c r="E84">
        <v>20.388860000000001</v>
      </c>
      <c r="F84">
        <v>566</v>
      </c>
    </row>
    <row r="85" spans="1:6" x14ac:dyDescent="0.2">
      <c r="A85" t="s">
        <v>1</v>
      </c>
      <c r="B85">
        <v>100</v>
      </c>
      <c r="C85">
        <v>1</v>
      </c>
      <c r="D85">
        <v>1774.48</v>
      </c>
      <c r="E85">
        <v>20.371569999999998</v>
      </c>
      <c r="F85">
        <v>534</v>
      </c>
    </row>
    <row r="86" spans="1:6" x14ac:dyDescent="0.2">
      <c r="A86" t="s">
        <v>1</v>
      </c>
      <c r="B86">
        <v>100</v>
      </c>
      <c r="C86">
        <v>1</v>
      </c>
      <c r="D86">
        <v>1761.8036500000001</v>
      </c>
      <c r="E86">
        <v>20.402329999999999</v>
      </c>
      <c r="F86">
        <v>550</v>
      </c>
    </row>
    <row r="87" spans="1:6" x14ac:dyDescent="0.2">
      <c r="A87" t="s">
        <v>1</v>
      </c>
      <c r="B87">
        <v>100</v>
      </c>
      <c r="C87">
        <v>1</v>
      </c>
      <c r="D87">
        <v>1760.32917</v>
      </c>
      <c r="E87">
        <v>20.39913</v>
      </c>
      <c r="F87">
        <v>589</v>
      </c>
    </row>
    <row r="88" spans="1:6" x14ac:dyDescent="0.2">
      <c r="A88" t="s">
        <v>1</v>
      </c>
      <c r="B88">
        <v>100</v>
      </c>
      <c r="C88">
        <v>1</v>
      </c>
      <c r="D88">
        <v>1770.22776</v>
      </c>
      <c r="E88">
        <v>20.375029999999999</v>
      </c>
      <c r="F88">
        <v>543</v>
      </c>
    </row>
    <row r="89" spans="1:6" x14ac:dyDescent="0.2">
      <c r="A89" t="s">
        <v>1</v>
      </c>
      <c r="B89">
        <v>100</v>
      </c>
      <c r="C89">
        <v>1</v>
      </c>
      <c r="D89">
        <v>1774.48</v>
      </c>
      <c r="E89">
        <v>20.380790000000001</v>
      </c>
      <c r="F89">
        <v>562</v>
      </c>
    </row>
    <row r="90" spans="1:6" x14ac:dyDescent="0.2">
      <c r="A90" t="s">
        <v>1</v>
      </c>
      <c r="B90">
        <v>100</v>
      </c>
      <c r="C90">
        <v>1</v>
      </c>
      <c r="D90">
        <v>1762.8459</v>
      </c>
      <c r="E90">
        <v>20.352630000000001</v>
      </c>
      <c r="F90">
        <v>535</v>
      </c>
    </row>
    <row r="91" spans="1:6" x14ac:dyDescent="0.2">
      <c r="A91" t="s">
        <v>0</v>
      </c>
      <c r="B91">
        <v>25</v>
      </c>
      <c r="C91">
        <v>1</v>
      </c>
      <c r="D91">
        <v>28.65213</v>
      </c>
      <c r="E91">
        <v>2.1470199999999999</v>
      </c>
      <c r="F91">
        <v>781</v>
      </c>
    </row>
    <row r="92" spans="1:6" x14ac:dyDescent="0.2">
      <c r="A92" t="s">
        <v>0</v>
      </c>
      <c r="B92">
        <v>25</v>
      </c>
      <c r="C92">
        <v>1</v>
      </c>
      <c r="D92">
        <v>28.669799999999999</v>
      </c>
      <c r="E92">
        <v>2.1465900000000002</v>
      </c>
      <c r="F92">
        <v>779</v>
      </c>
    </row>
    <row r="93" spans="1:6" x14ac:dyDescent="0.2">
      <c r="A93" t="s">
        <v>0</v>
      </c>
      <c r="B93">
        <v>25</v>
      </c>
      <c r="C93">
        <v>1</v>
      </c>
      <c r="D93">
        <v>28.65213</v>
      </c>
      <c r="E93">
        <v>2.1433200000000001</v>
      </c>
      <c r="F93">
        <v>782</v>
      </c>
    </row>
    <row r="94" spans="1:6" x14ac:dyDescent="0.2">
      <c r="A94" t="s">
        <v>0</v>
      </c>
      <c r="B94">
        <v>25</v>
      </c>
      <c r="C94">
        <v>1</v>
      </c>
      <c r="D94">
        <v>28.669799999999999</v>
      </c>
      <c r="E94">
        <v>2.1438700000000002</v>
      </c>
      <c r="F94">
        <v>783</v>
      </c>
    </row>
    <row r="95" spans="1:6" x14ac:dyDescent="0.2">
      <c r="A95" t="s">
        <v>0</v>
      </c>
      <c r="B95">
        <v>25</v>
      </c>
      <c r="C95">
        <v>1</v>
      </c>
      <c r="D95">
        <v>28.65213</v>
      </c>
      <c r="E95">
        <v>2.1488800000000001</v>
      </c>
      <c r="F95">
        <v>779</v>
      </c>
    </row>
    <row r="96" spans="1:6" x14ac:dyDescent="0.2">
      <c r="A96" t="s">
        <v>0</v>
      </c>
      <c r="B96">
        <v>25</v>
      </c>
      <c r="C96">
        <v>1</v>
      </c>
      <c r="D96">
        <v>28.65213</v>
      </c>
      <c r="E96">
        <v>2.1481400000000002</v>
      </c>
      <c r="F96">
        <v>786</v>
      </c>
    </row>
    <row r="97" spans="1:6" x14ac:dyDescent="0.2">
      <c r="A97" t="s">
        <v>0</v>
      </c>
      <c r="B97">
        <v>25</v>
      </c>
      <c r="C97">
        <v>1</v>
      </c>
      <c r="D97">
        <v>28.65213</v>
      </c>
      <c r="E97">
        <v>2.14392</v>
      </c>
      <c r="F97">
        <v>780</v>
      </c>
    </row>
    <row r="98" spans="1:6" x14ac:dyDescent="0.2">
      <c r="A98" t="s">
        <v>0</v>
      </c>
      <c r="B98">
        <v>25</v>
      </c>
      <c r="C98">
        <v>1</v>
      </c>
      <c r="D98">
        <v>28.65213</v>
      </c>
      <c r="E98">
        <v>2.1476500000000001</v>
      </c>
      <c r="F98">
        <v>781</v>
      </c>
    </row>
    <row r="99" spans="1:6" x14ac:dyDescent="0.2">
      <c r="A99" t="s">
        <v>0</v>
      </c>
      <c r="B99">
        <v>25</v>
      </c>
      <c r="C99">
        <v>1</v>
      </c>
      <c r="D99">
        <v>28.65213</v>
      </c>
      <c r="E99">
        <v>2.1463100000000002</v>
      </c>
      <c r="F99">
        <v>780</v>
      </c>
    </row>
    <row r="100" spans="1:6" x14ac:dyDescent="0.2">
      <c r="A100" t="s">
        <v>0</v>
      </c>
      <c r="B100">
        <v>25</v>
      </c>
      <c r="C100">
        <v>1</v>
      </c>
      <c r="D100">
        <v>28.65213</v>
      </c>
      <c r="E100">
        <v>2.1458699999999999</v>
      </c>
      <c r="F100">
        <v>784</v>
      </c>
    </row>
    <row r="101" spans="1:6" x14ac:dyDescent="0.2">
      <c r="A101" t="s">
        <v>0</v>
      </c>
      <c r="B101">
        <v>50</v>
      </c>
      <c r="C101">
        <v>1</v>
      </c>
      <c r="D101">
        <v>57.917070000000002</v>
      </c>
      <c r="E101">
        <v>10.23457</v>
      </c>
      <c r="F101">
        <v>1053</v>
      </c>
    </row>
    <row r="102" spans="1:6" x14ac:dyDescent="0.2">
      <c r="A102" t="s">
        <v>0</v>
      </c>
      <c r="B102">
        <v>50</v>
      </c>
      <c r="C102">
        <v>1</v>
      </c>
      <c r="D102">
        <v>57.917070000000002</v>
      </c>
      <c r="E102">
        <v>10.24319</v>
      </c>
      <c r="F102">
        <v>1054</v>
      </c>
    </row>
    <row r="103" spans="1:6" x14ac:dyDescent="0.2">
      <c r="A103" t="s">
        <v>0</v>
      </c>
      <c r="B103">
        <v>50</v>
      </c>
      <c r="C103">
        <v>1</v>
      </c>
      <c r="D103">
        <v>57.917070000000002</v>
      </c>
      <c r="E103">
        <v>10.23326</v>
      </c>
      <c r="F103">
        <v>1063</v>
      </c>
    </row>
    <row r="104" spans="1:6" x14ac:dyDescent="0.2">
      <c r="A104" t="s">
        <v>0</v>
      </c>
      <c r="B104">
        <v>50</v>
      </c>
      <c r="C104">
        <v>1</v>
      </c>
      <c r="D104">
        <v>57.917070000000002</v>
      </c>
      <c r="E104">
        <v>10.23673</v>
      </c>
      <c r="F104">
        <v>1057</v>
      </c>
    </row>
    <row r="105" spans="1:6" x14ac:dyDescent="0.2">
      <c r="A105" t="s">
        <v>0</v>
      </c>
      <c r="B105">
        <v>50</v>
      </c>
      <c r="C105">
        <v>1</v>
      </c>
      <c r="D105">
        <v>57.917070000000002</v>
      </c>
      <c r="E105">
        <v>10.23138</v>
      </c>
      <c r="F105">
        <v>1045</v>
      </c>
    </row>
    <row r="106" spans="1:6" x14ac:dyDescent="0.2">
      <c r="A106" t="s">
        <v>0</v>
      </c>
      <c r="B106">
        <v>50</v>
      </c>
      <c r="C106">
        <v>1</v>
      </c>
      <c r="D106">
        <v>57.917070000000002</v>
      </c>
      <c r="E106">
        <v>10.24361</v>
      </c>
      <c r="F106">
        <v>1050</v>
      </c>
    </row>
    <row r="107" spans="1:6" x14ac:dyDescent="0.2">
      <c r="A107" t="s">
        <v>0</v>
      </c>
      <c r="B107">
        <v>50</v>
      </c>
      <c r="C107">
        <v>1</v>
      </c>
      <c r="D107">
        <v>57.917070000000002</v>
      </c>
      <c r="E107">
        <v>10.25192</v>
      </c>
      <c r="F107">
        <v>1054</v>
      </c>
    </row>
    <row r="108" spans="1:6" x14ac:dyDescent="0.2">
      <c r="A108" t="s">
        <v>0</v>
      </c>
      <c r="B108">
        <v>50</v>
      </c>
      <c r="C108">
        <v>1</v>
      </c>
      <c r="D108">
        <v>57.917070000000002</v>
      </c>
      <c r="E108">
        <v>10.23629</v>
      </c>
      <c r="F108">
        <v>1042</v>
      </c>
    </row>
    <row r="109" spans="1:6" x14ac:dyDescent="0.2">
      <c r="A109" t="s">
        <v>0</v>
      </c>
      <c r="B109">
        <v>50</v>
      </c>
      <c r="C109">
        <v>1</v>
      </c>
      <c r="D109">
        <v>57.917070000000002</v>
      </c>
      <c r="E109">
        <v>10.241770000000001</v>
      </c>
      <c r="F109">
        <v>1053</v>
      </c>
    </row>
    <row r="110" spans="1:6" x14ac:dyDescent="0.2">
      <c r="A110" t="s">
        <v>0</v>
      </c>
      <c r="B110">
        <v>50</v>
      </c>
      <c r="C110">
        <v>1</v>
      </c>
      <c r="D110">
        <v>57.917070000000002</v>
      </c>
      <c r="E110">
        <v>10.25023</v>
      </c>
      <c r="F110">
        <v>1045</v>
      </c>
    </row>
    <row r="111" spans="1:6" x14ac:dyDescent="0.2">
      <c r="A111" t="s">
        <v>0</v>
      </c>
      <c r="B111">
        <v>100</v>
      </c>
      <c r="C111">
        <v>1</v>
      </c>
      <c r="D111">
        <v>104.23692</v>
      </c>
      <c r="E111">
        <v>24.493690000000001</v>
      </c>
      <c r="F111">
        <v>608</v>
      </c>
    </row>
    <row r="112" spans="1:6" x14ac:dyDescent="0.2">
      <c r="A112" t="s">
        <v>0</v>
      </c>
      <c r="B112">
        <v>100</v>
      </c>
      <c r="C112">
        <v>1</v>
      </c>
      <c r="D112">
        <v>104.25261</v>
      </c>
      <c r="E112">
        <v>24.50235</v>
      </c>
      <c r="F112">
        <v>605</v>
      </c>
    </row>
    <row r="113" spans="1:6" x14ac:dyDescent="0.2">
      <c r="A113" t="s">
        <v>0</v>
      </c>
      <c r="B113">
        <v>100</v>
      </c>
      <c r="C113">
        <v>1</v>
      </c>
      <c r="D113">
        <v>104.22095</v>
      </c>
      <c r="E113">
        <v>24.474409999999999</v>
      </c>
      <c r="F113">
        <v>607</v>
      </c>
    </row>
    <row r="114" spans="1:6" x14ac:dyDescent="0.2">
      <c r="A114" t="s">
        <v>0</v>
      </c>
      <c r="B114">
        <v>100</v>
      </c>
      <c r="C114">
        <v>1</v>
      </c>
      <c r="D114">
        <v>104.23359000000001</v>
      </c>
      <c r="E114">
        <v>24.453410000000002</v>
      </c>
      <c r="F114">
        <v>606</v>
      </c>
    </row>
    <row r="115" spans="1:6" x14ac:dyDescent="0.2">
      <c r="A115" t="s">
        <v>0</v>
      </c>
      <c r="B115">
        <v>100</v>
      </c>
      <c r="C115">
        <v>1</v>
      </c>
      <c r="D115">
        <v>104.25761</v>
      </c>
      <c r="E115">
        <v>24.477540000000001</v>
      </c>
      <c r="F115">
        <v>603</v>
      </c>
    </row>
    <row r="116" spans="1:6" x14ac:dyDescent="0.2">
      <c r="A116" t="s">
        <v>0</v>
      </c>
      <c r="B116">
        <v>100</v>
      </c>
      <c r="C116">
        <v>1</v>
      </c>
      <c r="D116">
        <v>104.18012</v>
      </c>
      <c r="E116">
        <v>24.477360000000001</v>
      </c>
      <c r="F116">
        <v>604</v>
      </c>
    </row>
    <row r="117" spans="1:6" x14ac:dyDescent="0.2">
      <c r="A117" t="s">
        <v>0</v>
      </c>
      <c r="B117">
        <v>100</v>
      </c>
      <c r="C117">
        <v>1</v>
      </c>
      <c r="D117">
        <v>104.20428</v>
      </c>
      <c r="E117">
        <v>24.47418</v>
      </c>
      <c r="F117">
        <v>607</v>
      </c>
    </row>
    <row r="118" spans="1:6" x14ac:dyDescent="0.2">
      <c r="A118" t="s">
        <v>0</v>
      </c>
      <c r="B118">
        <v>100</v>
      </c>
      <c r="C118">
        <v>1</v>
      </c>
      <c r="D118">
        <v>104.24692</v>
      </c>
      <c r="E118">
        <v>24.50956</v>
      </c>
      <c r="F118">
        <v>608</v>
      </c>
    </row>
    <row r="119" spans="1:6" x14ac:dyDescent="0.2">
      <c r="A119" t="s">
        <v>0</v>
      </c>
      <c r="B119">
        <v>100</v>
      </c>
      <c r="C119">
        <v>1</v>
      </c>
      <c r="D119">
        <v>104.16095</v>
      </c>
      <c r="E119">
        <v>24.45506</v>
      </c>
      <c r="F119">
        <v>605</v>
      </c>
    </row>
    <row r="120" spans="1:6" x14ac:dyDescent="0.2">
      <c r="A120" t="s">
        <v>0</v>
      </c>
      <c r="B120">
        <v>100</v>
      </c>
      <c r="C120">
        <v>1</v>
      </c>
      <c r="D120">
        <v>104.20095000000001</v>
      </c>
      <c r="E120">
        <v>24.483709999999999</v>
      </c>
      <c r="F120">
        <v>607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0"/>
  <sheetViews>
    <sheetView zoomScale="85" zoomScaleNormal="85" workbookViewId="0">
      <selection sqref="A1:F121"/>
    </sheetView>
  </sheetViews>
  <sheetFormatPr defaultRowHeight="14.25" x14ac:dyDescent="0.2"/>
  <sheetData>
    <row r="1" spans="1:37" x14ac:dyDescent="0.2">
      <c r="A1" t="s">
        <v>108</v>
      </c>
      <c r="B1">
        <v>30</v>
      </c>
      <c r="C1">
        <v>1</v>
      </c>
      <c r="D1">
        <v>156.12666999999999</v>
      </c>
      <c r="E1">
        <v>2.6814800000000001</v>
      </c>
      <c r="F1">
        <v>708</v>
      </c>
      <c r="H1" s="1" t="s">
        <v>2</v>
      </c>
      <c r="I1" s="1" t="s">
        <v>3</v>
      </c>
      <c r="J1" s="1" t="s">
        <v>4</v>
      </c>
      <c r="K1" s="2" t="s">
        <v>5</v>
      </c>
      <c r="L1" s="2" t="s">
        <v>6</v>
      </c>
      <c r="M1" s="2" t="s">
        <v>7</v>
      </c>
      <c r="N1" s="2" t="s">
        <v>109</v>
      </c>
      <c r="O1" s="2" t="s">
        <v>34</v>
      </c>
      <c r="P1" s="2" t="s">
        <v>35</v>
      </c>
      <c r="Q1" s="2" t="s">
        <v>110</v>
      </c>
      <c r="R1" s="2" t="s">
        <v>111</v>
      </c>
      <c r="S1" s="2" t="s">
        <v>112</v>
      </c>
      <c r="T1" s="2" t="s">
        <v>113</v>
      </c>
      <c r="U1" s="2" t="s">
        <v>114</v>
      </c>
      <c r="W1" s="2" t="s">
        <v>37</v>
      </c>
      <c r="AJ1" t="s">
        <v>38</v>
      </c>
    </row>
    <row r="2" spans="1:37" x14ac:dyDescent="0.2">
      <c r="A2" t="s">
        <v>108</v>
      </c>
      <c r="B2">
        <v>30</v>
      </c>
      <c r="C2">
        <v>1</v>
      </c>
      <c r="D2">
        <v>156.12666999999999</v>
      </c>
      <c r="E2">
        <v>2.6825299999999999</v>
      </c>
      <c r="F2">
        <v>704</v>
      </c>
      <c r="H2" t="s">
        <v>108</v>
      </c>
      <c r="I2">
        <v>30</v>
      </c>
      <c r="J2">
        <v>1</v>
      </c>
      <c r="L2">
        <f ca="1">INDIRECT("D"&amp;1+(ROW(D1)-1)*10+COLUMN(A1)-1)</f>
        <v>156.12666999999999</v>
      </c>
      <c r="M2">
        <f t="shared" ref="M2:U12" ca="1" si="0">INDIRECT("D"&amp;1+(ROW(E1)-1)*10+COLUMN(B1)-1)</f>
        <v>156.12666999999999</v>
      </c>
      <c r="N2">
        <f t="shared" ca="1" si="0"/>
        <v>156.12666999999999</v>
      </c>
      <c r="O2">
        <f t="shared" ca="1" si="0"/>
        <v>156.12666999999999</v>
      </c>
      <c r="P2">
        <f t="shared" ca="1" si="0"/>
        <v>156.12666999999999</v>
      </c>
      <c r="Q2">
        <f t="shared" ca="1" si="0"/>
        <v>156.12666999999999</v>
      </c>
      <c r="R2">
        <f t="shared" ca="1" si="0"/>
        <v>156.12666999999999</v>
      </c>
      <c r="S2">
        <f t="shared" ca="1" si="0"/>
        <v>156.12666999999999</v>
      </c>
      <c r="T2">
        <f t="shared" ca="1" si="0"/>
        <v>156.12666999999999</v>
      </c>
      <c r="U2">
        <f t="shared" ca="1" si="0"/>
        <v>156.12666999999999</v>
      </c>
      <c r="W2">
        <f ca="1">总!E2</f>
        <v>156.12666999999999</v>
      </c>
      <c r="Y2">
        <f ca="1">(L2-$W2)/$W2</f>
        <v>0</v>
      </c>
      <c r="Z2">
        <f t="shared" ref="Z2:AH13" ca="1" si="1">(M2-$W2)/$W2</f>
        <v>0</v>
      </c>
      <c r="AA2">
        <f t="shared" ca="1" si="1"/>
        <v>0</v>
      </c>
      <c r="AB2">
        <f t="shared" ca="1" si="1"/>
        <v>0</v>
      </c>
      <c r="AC2">
        <f t="shared" ca="1" si="1"/>
        <v>0</v>
      </c>
      <c r="AD2">
        <f t="shared" ca="1" si="1"/>
        <v>0</v>
      </c>
      <c r="AE2">
        <f t="shared" ca="1" si="1"/>
        <v>0</v>
      </c>
      <c r="AF2">
        <f t="shared" ca="1" si="1"/>
        <v>0</v>
      </c>
      <c r="AG2">
        <f t="shared" ca="1" si="1"/>
        <v>0</v>
      </c>
      <c r="AH2">
        <f t="shared" ca="1" si="1"/>
        <v>0</v>
      </c>
      <c r="AJ2">
        <f ca="1">SUM(Y2:AH2)</f>
        <v>0</v>
      </c>
      <c r="AK2" s="9"/>
    </row>
    <row r="3" spans="1:37" x14ac:dyDescent="0.2">
      <c r="A3" t="s">
        <v>108</v>
      </c>
      <c r="B3">
        <v>30</v>
      </c>
      <c r="C3">
        <v>1</v>
      </c>
      <c r="D3">
        <v>156.12666999999999</v>
      </c>
      <c r="E3">
        <v>2.6831200000000002</v>
      </c>
      <c r="F3">
        <v>700</v>
      </c>
      <c r="H3" t="s">
        <v>108</v>
      </c>
      <c r="I3">
        <v>50</v>
      </c>
      <c r="J3">
        <v>1</v>
      </c>
      <c r="L3">
        <f t="shared" ref="L3:U13" ca="1" si="2">INDIRECT("D"&amp;1+(ROW(D2)-1)*10+COLUMN(A2)-1)</f>
        <v>181.59674000000001</v>
      </c>
      <c r="M3">
        <f t="shared" ca="1" si="0"/>
        <v>182.85333</v>
      </c>
      <c r="N3">
        <f t="shared" ca="1" si="0"/>
        <v>183.61332999999999</v>
      </c>
      <c r="O3">
        <f t="shared" ca="1" si="0"/>
        <v>183.68666999999999</v>
      </c>
      <c r="P3">
        <f t="shared" ca="1" si="0"/>
        <v>182.34269</v>
      </c>
      <c r="Q3">
        <f t="shared" ca="1" si="0"/>
        <v>185.9</v>
      </c>
      <c r="R3">
        <f t="shared" ca="1" si="0"/>
        <v>182.34583000000001</v>
      </c>
      <c r="S3">
        <f t="shared" ca="1" si="0"/>
        <v>181.40834000000001</v>
      </c>
      <c r="T3">
        <f t="shared" ca="1" si="0"/>
        <v>181.40834000000001</v>
      </c>
      <c r="U3">
        <f t="shared" ca="1" si="0"/>
        <v>182.85333</v>
      </c>
      <c r="W3">
        <f ca="1">总!E3</f>
        <v>179.67332999999999</v>
      </c>
      <c r="Y3">
        <f t="shared" ref="Y3:Y13" ca="1" si="3">(L3-$W3)/$W3</f>
        <v>1.0705038972673454E-2</v>
      </c>
      <c r="Z3">
        <f t="shared" ca="1" si="1"/>
        <v>1.7698787015301642E-2</v>
      </c>
      <c r="AA3">
        <f t="shared" ca="1" si="1"/>
        <v>2.1928685798832791E-2</v>
      </c>
      <c r="AB3">
        <f t="shared" ca="1" si="1"/>
        <v>2.2336871031443564E-2</v>
      </c>
      <c r="AC3">
        <f t="shared" ca="1" si="1"/>
        <v>1.4856740285272231E-2</v>
      </c>
      <c r="AD3">
        <f t="shared" ca="1" si="1"/>
        <v>3.4655505076908261E-2</v>
      </c>
      <c r="AE3">
        <f t="shared" ca="1" si="1"/>
        <v>1.4874216446035779E-2</v>
      </c>
      <c r="AF3">
        <f t="shared" ca="1" si="1"/>
        <v>9.6564693268612369E-3</v>
      </c>
      <c r="AG3">
        <f t="shared" ca="1" si="1"/>
        <v>9.6564693268612369E-3</v>
      </c>
      <c r="AH3">
        <f t="shared" ca="1" si="1"/>
        <v>1.7698787015301642E-2</v>
      </c>
      <c r="AJ3">
        <f t="shared" ref="AJ3:AJ13" ca="1" si="4">SUM(Y3:AH3)</f>
        <v>0.17406757029549183</v>
      </c>
      <c r="AK3" s="9"/>
    </row>
    <row r="4" spans="1:37" x14ac:dyDescent="0.2">
      <c r="A4" t="s">
        <v>108</v>
      </c>
      <c r="B4">
        <v>30</v>
      </c>
      <c r="C4">
        <v>1</v>
      </c>
      <c r="D4">
        <v>156.12666999999999</v>
      </c>
      <c r="E4">
        <v>2.6819199999999999</v>
      </c>
      <c r="F4">
        <v>644</v>
      </c>
      <c r="H4" t="s">
        <v>108</v>
      </c>
      <c r="I4">
        <v>100</v>
      </c>
      <c r="J4">
        <v>1</v>
      </c>
      <c r="L4">
        <f t="shared" ca="1" si="2"/>
        <v>244.1052</v>
      </c>
      <c r="M4">
        <f t="shared" ca="1" si="2"/>
        <v>242.16007999999999</v>
      </c>
      <c r="N4">
        <f t="shared" ca="1" si="2"/>
        <v>244.768</v>
      </c>
      <c r="O4">
        <f t="shared" ca="1" si="2"/>
        <v>243.75333000000001</v>
      </c>
      <c r="P4">
        <f t="shared" ca="1" si="2"/>
        <v>243.37487999999999</v>
      </c>
      <c r="Q4">
        <f t="shared" ca="1" si="2"/>
        <v>244.02373</v>
      </c>
      <c r="R4">
        <f t="shared" ca="1" si="2"/>
        <v>244.87338</v>
      </c>
      <c r="S4">
        <f t="shared" ca="1" si="2"/>
        <v>241.64</v>
      </c>
      <c r="T4">
        <f t="shared" ca="1" si="2"/>
        <v>241.99734000000001</v>
      </c>
      <c r="U4">
        <f t="shared" ca="1" si="2"/>
        <v>243.19671</v>
      </c>
      <c r="W4">
        <f ca="1">总!E4</f>
        <v>239.59333000000001</v>
      </c>
      <c r="Y4">
        <f t="shared" ca="1" si="3"/>
        <v>1.8831367300583816E-2</v>
      </c>
      <c r="Z4">
        <f t="shared" ca="1" si="1"/>
        <v>1.0712944304417759E-2</v>
      </c>
      <c r="AA4">
        <f t="shared" ca="1" si="1"/>
        <v>2.1597721439073417E-2</v>
      </c>
      <c r="AB4">
        <f t="shared" ca="1" si="1"/>
        <v>1.7362753796192891E-2</v>
      </c>
      <c r="AC4">
        <f t="shared" ca="1" si="1"/>
        <v>1.578320231201754E-2</v>
      </c>
      <c r="AD4">
        <f t="shared" ca="1" si="1"/>
        <v>1.849133279294541E-2</v>
      </c>
      <c r="AE4">
        <f t="shared" ca="1" si="1"/>
        <v>2.2037550043650999E-2</v>
      </c>
      <c r="AF4">
        <f t="shared" ca="1" si="1"/>
        <v>8.5422661807821511E-3</v>
      </c>
      <c r="AG4">
        <f t="shared" ca="1" si="1"/>
        <v>1.003371003691964E-2</v>
      </c>
      <c r="AH4">
        <f t="shared" ca="1" si="1"/>
        <v>1.5039567253395522E-2</v>
      </c>
      <c r="AJ4">
        <f t="shared" ca="1" si="4"/>
        <v>0.15843241545997913</v>
      </c>
      <c r="AK4" s="9"/>
    </row>
    <row r="5" spans="1:37" x14ac:dyDescent="0.2">
      <c r="A5" t="s">
        <v>108</v>
      </c>
      <c r="B5">
        <v>30</v>
      </c>
      <c r="C5">
        <v>1</v>
      </c>
      <c r="D5">
        <v>156.12666999999999</v>
      </c>
      <c r="E5">
        <v>2.6775799999999998</v>
      </c>
      <c r="F5">
        <v>658</v>
      </c>
      <c r="H5" t="s">
        <v>36</v>
      </c>
      <c r="I5">
        <v>24</v>
      </c>
      <c r="J5">
        <v>1</v>
      </c>
      <c r="L5">
        <f t="shared" ca="1" si="2"/>
        <v>2320.9075499999999</v>
      </c>
      <c r="M5">
        <f t="shared" ca="1" si="0"/>
        <v>2320.9075499999999</v>
      </c>
      <c r="N5">
        <f t="shared" ca="1" si="0"/>
        <v>2320.9075499999999</v>
      </c>
      <c r="O5">
        <f t="shared" ca="1" si="0"/>
        <v>2320.9075499999999</v>
      </c>
      <c r="P5">
        <f t="shared" ca="1" si="0"/>
        <v>2320.9075499999999</v>
      </c>
      <c r="Q5">
        <f t="shared" ca="1" si="0"/>
        <v>2320.9075499999999</v>
      </c>
      <c r="R5">
        <f t="shared" ca="1" si="0"/>
        <v>2320.9075499999999</v>
      </c>
      <c r="S5">
        <f t="shared" ca="1" si="0"/>
        <v>2320.9075499999999</v>
      </c>
      <c r="T5">
        <f t="shared" ca="1" si="0"/>
        <v>2540.1985</v>
      </c>
      <c r="U5">
        <f t="shared" ca="1" si="0"/>
        <v>2320.9075499999999</v>
      </c>
      <c r="W5">
        <f ca="1">总!E5</f>
        <v>2320.9075499999999</v>
      </c>
      <c r="Y5">
        <f t="shared" ca="1" si="3"/>
        <v>0</v>
      </c>
      <c r="Z5">
        <f t="shared" ca="1" si="1"/>
        <v>0</v>
      </c>
      <c r="AA5">
        <f t="shared" ca="1" si="1"/>
        <v>0</v>
      </c>
      <c r="AB5">
        <f t="shared" ca="1" si="1"/>
        <v>0</v>
      </c>
      <c r="AC5">
        <f t="shared" ca="1" si="1"/>
        <v>0</v>
      </c>
      <c r="AD5">
        <f t="shared" ca="1" si="1"/>
        <v>0</v>
      </c>
      <c r="AE5">
        <f t="shared" ca="1" si="1"/>
        <v>0</v>
      </c>
      <c r="AF5">
        <f t="shared" ca="1" si="1"/>
        <v>0</v>
      </c>
      <c r="AG5">
        <f t="shared" ca="1" si="1"/>
        <v>9.4485000059567253E-2</v>
      </c>
      <c r="AH5">
        <f t="shared" ca="1" si="1"/>
        <v>0</v>
      </c>
      <c r="AJ5">
        <f t="shared" ca="1" si="4"/>
        <v>9.4485000059567253E-2</v>
      </c>
      <c r="AK5" s="9"/>
    </row>
    <row r="6" spans="1:37" x14ac:dyDescent="0.2">
      <c r="A6" t="s">
        <v>108</v>
      </c>
      <c r="B6">
        <v>30</v>
      </c>
      <c r="C6">
        <v>1</v>
      </c>
      <c r="D6">
        <v>156.12666999999999</v>
      </c>
      <c r="E6">
        <v>2.6772</v>
      </c>
      <c r="F6">
        <v>674</v>
      </c>
      <c r="H6" t="s">
        <v>36</v>
      </c>
      <c r="I6">
        <v>47</v>
      </c>
      <c r="J6">
        <v>1</v>
      </c>
      <c r="L6">
        <f t="shared" ca="1" si="2"/>
        <v>4329.4256800000003</v>
      </c>
      <c r="M6">
        <f t="shared" ca="1" si="0"/>
        <v>4329.4256800000003</v>
      </c>
      <c r="N6">
        <f t="shared" ca="1" si="0"/>
        <v>4343.8772200000003</v>
      </c>
      <c r="O6">
        <f t="shared" ca="1" si="0"/>
        <v>4329.4256800000003</v>
      </c>
      <c r="P6">
        <f t="shared" ca="1" si="0"/>
        <v>4343.8772200000003</v>
      </c>
      <c r="Q6">
        <f t="shared" ca="1" si="0"/>
        <v>4321.0236500000001</v>
      </c>
      <c r="R6">
        <f t="shared" ca="1" si="0"/>
        <v>4324.3000099999999</v>
      </c>
      <c r="S6">
        <f t="shared" ca="1" si="0"/>
        <v>4343.8772200000003</v>
      </c>
      <c r="T6">
        <f t="shared" ca="1" si="0"/>
        <v>4329.4256800000003</v>
      </c>
      <c r="U6">
        <f t="shared" ca="1" si="0"/>
        <v>4321.0236500000001</v>
      </c>
      <c r="W6">
        <f ca="1">总!E6</f>
        <v>4313.60977</v>
      </c>
      <c r="Y6">
        <f t="shared" ca="1" si="3"/>
        <v>3.6665138580674762E-3</v>
      </c>
      <c r="Z6">
        <f t="shared" ca="1" si="1"/>
        <v>3.6665138580674762E-3</v>
      </c>
      <c r="AA6">
        <f t="shared" ca="1" si="1"/>
        <v>7.0167334584834923E-3</v>
      </c>
      <c r="AB6">
        <f t="shared" ca="1" si="1"/>
        <v>3.6665138580674762E-3</v>
      </c>
      <c r="AC6">
        <f t="shared" ca="1" si="1"/>
        <v>7.0167334584834923E-3</v>
      </c>
      <c r="AD6">
        <f t="shared" ca="1" si="1"/>
        <v>1.71871828823312E-3</v>
      </c>
      <c r="AE6">
        <f t="shared" ca="1" si="1"/>
        <v>2.4782584818746605E-3</v>
      </c>
      <c r="AF6">
        <f t="shared" ca="1" si="1"/>
        <v>7.0167334584834923E-3</v>
      </c>
      <c r="AG6">
        <f t="shared" ca="1" si="1"/>
        <v>3.6665138580674762E-3</v>
      </c>
      <c r="AH6">
        <f t="shared" ca="1" si="1"/>
        <v>1.71871828823312E-3</v>
      </c>
      <c r="AJ6">
        <f t="shared" ca="1" si="4"/>
        <v>4.1631950866061279E-2</v>
      </c>
      <c r="AK6" s="9"/>
    </row>
    <row r="7" spans="1:37" x14ac:dyDescent="0.2">
      <c r="A7" t="s">
        <v>108</v>
      </c>
      <c r="B7">
        <v>30</v>
      </c>
      <c r="C7">
        <v>1</v>
      </c>
      <c r="D7">
        <v>156.12666999999999</v>
      </c>
      <c r="E7">
        <v>2.68208</v>
      </c>
      <c r="F7">
        <v>678</v>
      </c>
      <c r="H7" t="s">
        <v>36</v>
      </c>
      <c r="I7">
        <v>100</v>
      </c>
      <c r="J7">
        <v>1</v>
      </c>
      <c r="L7">
        <f t="shared" ca="1" si="2"/>
        <v>35669.694770000002</v>
      </c>
      <c r="M7">
        <f t="shared" ca="1" si="2"/>
        <v>35582.944510000001</v>
      </c>
      <c r="N7">
        <f t="shared" ca="1" si="2"/>
        <v>35669.694770000002</v>
      </c>
      <c r="O7">
        <f t="shared" ca="1" si="2"/>
        <v>35554.682769999999</v>
      </c>
      <c r="P7">
        <f t="shared" ca="1" si="2"/>
        <v>35515.913330000003</v>
      </c>
      <c r="Q7">
        <f t="shared" ca="1" si="2"/>
        <v>35467.760040000001</v>
      </c>
      <c r="R7">
        <f t="shared" ca="1" si="2"/>
        <v>35628.640050000002</v>
      </c>
      <c r="S7">
        <f t="shared" ca="1" si="2"/>
        <v>35669.694770000002</v>
      </c>
      <c r="T7">
        <f t="shared" ca="1" si="2"/>
        <v>35639.295140000002</v>
      </c>
      <c r="U7">
        <f t="shared" ca="1" si="2"/>
        <v>35416.258159999998</v>
      </c>
      <c r="W7">
        <f ca="1">总!E7</f>
        <v>35334.484790000002</v>
      </c>
      <c r="Y7">
        <f t="shared" ca="1" si="3"/>
        <v>9.4867657471792901E-3</v>
      </c>
      <c r="Z7">
        <f t="shared" ca="1" si="1"/>
        <v>7.0316497177373705E-3</v>
      </c>
      <c r="AA7">
        <f t="shared" ca="1" si="1"/>
        <v>9.4867657471792901E-3</v>
      </c>
      <c r="AB7">
        <f t="shared" ca="1" si="1"/>
        <v>6.2318152170232101E-3</v>
      </c>
      <c r="AC7">
        <f t="shared" ca="1" si="1"/>
        <v>5.134602671533697E-3</v>
      </c>
      <c r="AD7">
        <f t="shared" ca="1" si="1"/>
        <v>3.7718181202324179E-3</v>
      </c>
      <c r="AE7">
        <f t="shared" ca="1" si="1"/>
        <v>8.3248775735156131E-3</v>
      </c>
      <c r="AF7">
        <f t="shared" ca="1" si="1"/>
        <v>9.4867657471792901E-3</v>
      </c>
      <c r="AG7">
        <f t="shared" ca="1" si="1"/>
        <v>8.6264268974501641E-3</v>
      </c>
      <c r="AH7">
        <f t="shared" ca="1" si="1"/>
        <v>2.3142652421845409E-3</v>
      </c>
      <c r="AJ7">
        <f t="shared" ca="1" si="4"/>
        <v>6.9895752681214895E-2</v>
      </c>
      <c r="AK7" s="9"/>
    </row>
    <row r="8" spans="1:37" x14ac:dyDescent="0.2">
      <c r="A8" t="s">
        <v>108</v>
      </c>
      <c r="B8">
        <v>30</v>
      </c>
      <c r="C8">
        <v>1</v>
      </c>
      <c r="D8">
        <v>156.12666999999999</v>
      </c>
      <c r="E8">
        <v>2.6835100000000001</v>
      </c>
      <c r="F8">
        <v>693</v>
      </c>
      <c r="H8" t="s">
        <v>1</v>
      </c>
      <c r="I8">
        <v>30</v>
      </c>
      <c r="J8">
        <v>1</v>
      </c>
      <c r="L8">
        <f t="shared" ca="1" si="2"/>
        <v>660.62148999999999</v>
      </c>
      <c r="M8">
        <f t="shared" ca="1" si="0"/>
        <v>664.45555999999999</v>
      </c>
      <c r="N8">
        <f t="shared" ca="1" si="0"/>
        <v>660.62148999999999</v>
      </c>
      <c r="O8">
        <f t="shared" ca="1" si="0"/>
        <v>660.62148999999999</v>
      </c>
      <c r="P8">
        <f t="shared" ref="P8:U10" ca="1" si="5">INDIRECT("D"&amp;1+(ROW(H7)-1)*10+COLUMN(E7)-1)</f>
        <v>681.45290999999997</v>
      </c>
      <c r="Q8">
        <f t="shared" ca="1" si="5"/>
        <v>660.62148999999999</v>
      </c>
      <c r="R8">
        <f t="shared" ca="1" si="5"/>
        <v>660.62148999999999</v>
      </c>
      <c r="S8">
        <f t="shared" ca="1" si="5"/>
        <v>664.45555999999999</v>
      </c>
      <c r="T8">
        <f t="shared" ca="1" si="5"/>
        <v>660.62148999999999</v>
      </c>
      <c r="U8">
        <f t="shared" ca="1" si="5"/>
        <v>677.61883999999998</v>
      </c>
      <c r="W8">
        <f ca="1">总!E8</f>
        <v>659.84542999999996</v>
      </c>
      <c r="Y8">
        <f t="shared" ca="1" si="3"/>
        <v>1.1761239295088087E-3</v>
      </c>
      <c r="Z8">
        <f t="shared" ca="1" si="1"/>
        <v>6.9866817142312052E-3</v>
      </c>
      <c r="AA8">
        <f t="shared" ca="1" si="1"/>
        <v>1.1761239295088087E-3</v>
      </c>
      <c r="AB8">
        <f t="shared" ca="1" si="1"/>
        <v>1.1761239295088087E-3</v>
      </c>
      <c r="AC8">
        <f t="shared" ca="1" si="1"/>
        <v>3.2746275139012494E-2</v>
      </c>
      <c r="AD8">
        <f t="shared" ca="1" si="1"/>
        <v>1.1761239295088087E-3</v>
      </c>
      <c r="AE8">
        <f t="shared" ca="1" si="1"/>
        <v>1.1761239295088087E-3</v>
      </c>
      <c r="AF8">
        <f t="shared" ca="1" si="1"/>
        <v>6.9866817142312052E-3</v>
      </c>
      <c r="AG8">
        <f t="shared" ca="1" si="1"/>
        <v>1.1761239295088087E-3</v>
      </c>
      <c r="AH8">
        <f t="shared" ca="1" si="1"/>
        <v>2.6935717354290099E-2</v>
      </c>
      <c r="AJ8">
        <f t="shared" ca="1" si="4"/>
        <v>8.0712099498817858E-2</v>
      </c>
      <c r="AK8" s="9"/>
    </row>
    <row r="9" spans="1:37" x14ac:dyDescent="0.2">
      <c r="A9" t="s">
        <v>108</v>
      </c>
      <c r="B9">
        <v>30</v>
      </c>
      <c r="C9">
        <v>1</v>
      </c>
      <c r="D9">
        <v>156.12666999999999</v>
      </c>
      <c r="E9">
        <v>2.6865999999999999</v>
      </c>
      <c r="F9">
        <v>719</v>
      </c>
      <c r="H9" t="s">
        <v>1</v>
      </c>
      <c r="I9">
        <v>50</v>
      </c>
      <c r="J9">
        <v>1</v>
      </c>
      <c r="L9">
        <f t="shared" ca="1" si="2"/>
        <v>1003.58074</v>
      </c>
      <c r="M9">
        <f t="shared" ca="1" si="0"/>
        <v>1017.60888</v>
      </c>
      <c r="N9">
        <f t="shared" ca="1" si="0"/>
        <v>1003.80771</v>
      </c>
      <c r="O9">
        <f t="shared" ca="1" si="0"/>
        <v>1003.80771</v>
      </c>
      <c r="P9">
        <f t="shared" ca="1" si="5"/>
        <v>1003.80771</v>
      </c>
      <c r="Q9">
        <f t="shared" ca="1" si="5"/>
        <v>1015.01969</v>
      </c>
      <c r="R9">
        <f t="shared" ca="1" si="5"/>
        <v>1006.03536</v>
      </c>
      <c r="S9">
        <f t="shared" ca="1" si="5"/>
        <v>1015.02473</v>
      </c>
      <c r="T9">
        <f t="shared" ca="1" si="5"/>
        <v>1013.57139</v>
      </c>
      <c r="U9">
        <f t="shared" ca="1" si="5"/>
        <v>1015.0622100000001</v>
      </c>
      <c r="W9">
        <f ca="1">总!E9</f>
        <v>1003.58074</v>
      </c>
      <c r="Y9">
        <f t="shared" ca="1" si="3"/>
        <v>0</v>
      </c>
      <c r="Z9">
        <f t="shared" ca="1" si="1"/>
        <v>1.3978088100813899E-2</v>
      </c>
      <c r="AA9">
        <f t="shared" ca="1" si="1"/>
        <v>2.2616017919998264E-4</v>
      </c>
      <c r="AB9">
        <f t="shared" ca="1" si="1"/>
        <v>2.2616017919998264E-4</v>
      </c>
      <c r="AC9">
        <f t="shared" ca="1" si="1"/>
        <v>2.2616017919998264E-4</v>
      </c>
      <c r="AD9">
        <f t="shared" ca="1" si="1"/>
        <v>1.139813623764838E-2</v>
      </c>
      <c r="AE9">
        <f t="shared" ca="1" si="1"/>
        <v>2.4458620040874609E-3</v>
      </c>
      <c r="AF9">
        <f t="shared" ca="1" si="1"/>
        <v>1.1403158255109585E-2</v>
      </c>
      <c r="AG9">
        <f t="shared" ca="1" si="1"/>
        <v>9.9550037199796805E-3</v>
      </c>
      <c r="AH9">
        <f t="shared" ca="1" si="1"/>
        <v>1.1440504527817122E-2</v>
      </c>
      <c r="AJ9">
        <f t="shared" ca="1" si="4"/>
        <v>6.1299233383056075E-2</v>
      </c>
      <c r="AK9" s="9"/>
    </row>
    <row r="10" spans="1:37" x14ac:dyDescent="0.2">
      <c r="A10" t="s">
        <v>108</v>
      </c>
      <c r="B10">
        <v>30</v>
      </c>
      <c r="C10">
        <v>1</v>
      </c>
      <c r="D10">
        <v>156.12666999999999</v>
      </c>
      <c r="E10">
        <v>2.67916</v>
      </c>
      <c r="F10">
        <v>721</v>
      </c>
      <c r="H10" t="s">
        <v>1</v>
      </c>
      <c r="I10">
        <v>100</v>
      </c>
      <c r="J10">
        <v>1</v>
      </c>
      <c r="L10">
        <f t="shared" ca="1" si="2"/>
        <v>1774.48</v>
      </c>
      <c r="M10">
        <f t="shared" ca="1" si="2"/>
        <v>1774.48</v>
      </c>
      <c r="N10">
        <f t="shared" ca="1" si="2"/>
        <v>1774.48</v>
      </c>
      <c r="O10">
        <f t="shared" ca="1" si="2"/>
        <v>1774.48</v>
      </c>
      <c r="P10">
        <f t="shared" ca="1" si="5"/>
        <v>1774.48</v>
      </c>
      <c r="Q10">
        <f t="shared" ca="1" si="5"/>
        <v>1774.48</v>
      </c>
      <c r="R10">
        <f t="shared" ca="1" si="5"/>
        <v>1755.33</v>
      </c>
      <c r="S10">
        <f t="shared" ca="1" si="5"/>
        <v>1774.48</v>
      </c>
      <c r="T10">
        <f t="shared" ca="1" si="5"/>
        <v>1774.48</v>
      </c>
      <c r="U10">
        <f t="shared" ca="1" si="5"/>
        <v>1774.48</v>
      </c>
      <c r="W10">
        <f ca="1">总!E10</f>
        <v>1755.1166700000001</v>
      </c>
      <c r="Y10">
        <f t="shared" ca="1" si="3"/>
        <v>1.1032503041521396E-2</v>
      </c>
      <c r="Z10">
        <f t="shared" ca="1" si="1"/>
        <v>1.1032503041521396E-2</v>
      </c>
      <c r="AA10">
        <f t="shared" ca="1" si="1"/>
        <v>1.1032503041521396E-2</v>
      </c>
      <c r="AB10">
        <f t="shared" ca="1" si="1"/>
        <v>1.1032503041521396E-2</v>
      </c>
      <c r="AC10">
        <f t="shared" ca="1" si="1"/>
        <v>1.1032503041521396E-2</v>
      </c>
      <c r="AD10">
        <f t="shared" ca="1" si="1"/>
        <v>1.1032503041521396E-2</v>
      </c>
      <c r="AE10">
        <f t="shared" ca="1" si="1"/>
        <v>1.2154747524551424E-4</v>
      </c>
      <c r="AF10">
        <f t="shared" ca="1" si="1"/>
        <v>1.1032503041521396E-2</v>
      </c>
      <c r="AG10">
        <f t="shared" ca="1" si="1"/>
        <v>1.1032503041521396E-2</v>
      </c>
      <c r="AH10">
        <f t="shared" ca="1" si="1"/>
        <v>1.1032503041521396E-2</v>
      </c>
      <c r="AJ10">
        <f t="shared" ca="1" si="4"/>
        <v>9.9414074848938078E-2</v>
      </c>
      <c r="AK10" s="9"/>
    </row>
    <row r="11" spans="1:37" x14ac:dyDescent="0.2">
      <c r="A11" t="s">
        <v>108</v>
      </c>
      <c r="B11">
        <v>50</v>
      </c>
      <c r="C11">
        <v>1</v>
      </c>
      <c r="D11">
        <v>181.59674000000001</v>
      </c>
      <c r="E11">
        <v>7.3577500000000002</v>
      </c>
      <c r="F11">
        <v>667</v>
      </c>
      <c r="H11" t="s">
        <v>0</v>
      </c>
      <c r="I11">
        <v>25</v>
      </c>
      <c r="J11">
        <v>1</v>
      </c>
      <c r="L11">
        <f t="shared" ca="1" si="2"/>
        <v>28.65213</v>
      </c>
      <c r="M11">
        <f t="shared" ca="1" si="0"/>
        <v>28.65213</v>
      </c>
      <c r="N11">
        <f t="shared" ca="1" si="0"/>
        <v>28.65213</v>
      </c>
      <c r="O11">
        <f t="shared" ca="1" si="0"/>
        <v>28.65213</v>
      </c>
      <c r="P11">
        <f t="shared" ca="1" si="0"/>
        <v>28.65213</v>
      </c>
      <c r="Q11">
        <f t="shared" ca="1" si="0"/>
        <v>28.65213</v>
      </c>
      <c r="R11">
        <f t="shared" ca="1" si="0"/>
        <v>28.65213</v>
      </c>
      <c r="S11">
        <f t="shared" ca="1" si="0"/>
        <v>28.65213</v>
      </c>
      <c r="T11">
        <f t="shared" ca="1" si="0"/>
        <v>28.65213</v>
      </c>
      <c r="U11">
        <f t="shared" ca="1" si="0"/>
        <v>28.65213</v>
      </c>
      <c r="W11">
        <f ca="1">总!E11</f>
        <v>28.65213</v>
      </c>
      <c r="Y11">
        <f t="shared" ca="1" si="3"/>
        <v>0</v>
      </c>
      <c r="Z11">
        <f t="shared" ca="1" si="1"/>
        <v>0</v>
      </c>
      <c r="AA11">
        <f t="shared" ca="1" si="1"/>
        <v>0</v>
      </c>
      <c r="AB11">
        <f t="shared" ca="1" si="1"/>
        <v>0</v>
      </c>
      <c r="AC11">
        <f t="shared" ca="1" si="1"/>
        <v>0</v>
      </c>
      <c r="AD11">
        <f t="shared" ca="1" si="1"/>
        <v>0</v>
      </c>
      <c r="AE11">
        <f t="shared" ca="1" si="1"/>
        <v>0</v>
      </c>
      <c r="AF11">
        <f t="shared" ca="1" si="1"/>
        <v>0</v>
      </c>
      <c r="AG11">
        <f t="shared" ca="1" si="1"/>
        <v>0</v>
      </c>
      <c r="AH11">
        <f t="shared" ca="1" si="1"/>
        <v>0</v>
      </c>
      <c r="AJ11">
        <f t="shared" ca="1" si="4"/>
        <v>0</v>
      </c>
      <c r="AK11" s="9"/>
    </row>
    <row r="12" spans="1:37" x14ac:dyDescent="0.2">
      <c r="A12" t="s">
        <v>108</v>
      </c>
      <c r="B12">
        <v>50</v>
      </c>
      <c r="C12">
        <v>1</v>
      </c>
      <c r="D12">
        <v>182.85333</v>
      </c>
      <c r="E12">
        <v>7.3808100000000003</v>
      </c>
      <c r="F12">
        <v>678</v>
      </c>
      <c r="H12" t="s">
        <v>0</v>
      </c>
      <c r="I12">
        <v>50</v>
      </c>
      <c r="J12">
        <v>1</v>
      </c>
      <c r="L12">
        <f t="shared" ca="1" si="2"/>
        <v>57.917070000000002</v>
      </c>
      <c r="M12">
        <f t="shared" ca="1" si="0"/>
        <v>57.917070000000002</v>
      </c>
      <c r="N12">
        <f t="shared" ca="1" si="0"/>
        <v>57.917070000000002</v>
      </c>
      <c r="O12">
        <f t="shared" ca="1" si="0"/>
        <v>57.917070000000002</v>
      </c>
      <c r="P12">
        <f t="shared" ca="1" si="0"/>
        <v>57.917070000000002</v>
      </c>
      <c r="Q12">
        <f t="shared" ca="1" si="0"/>
        <v>57.917070000000002</v>
      </c>
      <c r="R12">
        <f t="shared" ca="1" si="0"/>
        <v>57.917070000000002</v>
      </c>
      <c r="S12">
        <f t="shared" ca="1" si="0"/>
        <v>57.917070000000002</v>
      </c>
      <c r="T12">
        <f t="shared" ca="1" si="0"/>
        <v>57.917070000000002</v>
      </c>
      <c r="U12">
        <f t="shared" ca="1" si="0"/>
        <v>57.917070000000002</v>
      </c>
      <c r="W12">
        <f ca="1">总!E12</f>
        <v>57.917070000000002</v>
      </c>
      <c r="Y12">
        <f t="shared" ca="1" si="3"/>
        <v>0</v>
      </c>
      <c r="Z12">
        <f t="shared" ca="1" si="1"/>
        <v>0</v>
      </c>
      <c r="AA12">
        <f t="shared" ca="1" si="1"/>
        <v>0</v>
      </c>
      <c r="AB12">
        <f t="shared" ca="1" si="1"/>
        <v>0</v>
      </c>
      <c r="AC12">
        <f t="shared" ca="1" si="1"/>
        <v>0</v>
      </c>
      <c r="AD12">
        <f t="shared" ca="1" si="1"/>
        <v>0</v>
      </c>
      <c r="AE12">
        <f t="shared" ca="1" si="1"/>
        <v>0</v>
      </c>
      <c r="AF12">
        <f t="shared" ca="1" si="1"/>
        <v>0</v>
      </c>
      <c r="AG12">
        <f t="shared" ca="1" si="1"/>
        <v>0</v>
      </c>
      <c r="AH12">
        <f t="shared" ca="1" si="1"/>
        <v>0</v>
      </c>
      <c r="AJ12">
        <f t="shared" ca="1" si="4"/>
        <v>0</v>
      </c>
      <c r="AK12" s="9"/>
    </row>
    <row r="13" spans="1:37" x14ac:dyDescent="0.2">
      <c r="A13" t="s">
        <v>108</v>
      </c>
      <c r="B13">
        <v>50</v>
      </c>
      <c r="C13">
        <v>1</v>
      </c>
      <c r="D13">
        <v>183.61332999999999</v>
      </c>
      <c r="E13">
        <v>7.3610699999999998</v>
      </c>
      <c r="F13">
        <v>669</v>
      </c>
      <c r="H13" t="s">
        <v>0</v>
      </c>
      <c r="I13">
        <v>100</v>
      </c>
      <c r="J13">
        <v>1</v>
      </c>
      <c r="L13">
        <f t="shared" ca="1" si="2"/>
        <v>104.22928</v>
      </c>
      <c r="M13">
        <f t="shared" ca="1" si="2"/>
        <v>104.22761</v>
      </c>
      <c r="N13">
        <f t="shared" ca="1" si="2"/>
        <v>104.18095</v>
      </c>
      <c r="O13">
        <f t="shared" ca="1" si="2"/>
        <v>104.20276</v>
      </c>
      <c r="P13">
        <f t="shared" ca="1" si="2"/>
        <v>104.21428</v>
      </c>
      <c r="Q13">
        <f t="shared" ca="1" si="2"/>
        <v>104.17761</v>
      </c>
      <c r="R13">
        <f t="shared" ca="1" si="2"/>
        <v>104.21608999999999</v>
      </c>
      <c r="S13">
        <f t="shared" ca="1" si="2"/>
        <v>104.1845</v>
      </c>
      <c r="T13">
        <f t="shared" ca="1" si="2"/>
        <v>104.22692000000001</v>
      </c>
      <c r="U13">
        <f t="shared" ca="1" si="2"/>
        <v>104.21428</v>
      </c>
      <c r="W13">
        <f ca="1">总!E13</f>
        <v>104.10428</v>
      </c>
      <c r="Y13">
        <f t="shared" ca="1" si="3"/>
        <v>1.2007191250926474E-3</v>
      </c>
      <c r="Z13">
        <f t="shared" ca="1" si="1"/>
        <v>1.1846775175813687E-3</v>
      </c>
      <c r="AA13">
        <f t="shared" ca="1" si="1"/>
        <v>7.3647308256675819E-4</v>
      </c>
      <c r="AB13">
        <f t="shared" ca="1" si="1"/>
        <v>9.4597455551294351E-4</v>
      </c>
      <c r="AC13">
        <f t="shared" ca="1" si="1"/>
        <v>1.0566328300815244E-3</v>
      </c>
      <c r="AD13">
        <f t="shared" ca="1" si="1"/>
        <v>7.0438986754433686E-4</v>
      </c>
      <c r="AE13">
        <f t="shared" ca="1" si="1"/>
        <v>1.0740192430127877E-3</v>
      </c>
      <c r="AF13">
        <f t="shared" ca="1" si="1"/>
        <v>7.7057350571942932E-4</v>
      </c>
      <c r="AG13">
        <f t="shared" ca="1" si="1"/>
        <v>1.1780495480109374E-3</v>
      </c>
      <c r="AH13">
        <f t="shared" ca="1" si="1"/>
        <v>1.0566328300815244E-3</v>
      </c>
      <c r="AJ13">
        <f t="shared" ca="1" si="4"/>
        <v>9.9081421052042585E-3</v>
      </c>
      <c r="AK13" s="9"/>
    </row>
    <row r="14" spans="1:37" x14ac:dyDescent="0.2">
      <c r="A14" t="s">
        <v>108</v>
      </c>
      <c r="B14">
        <v>50</v>
      </c>
      <c r="C14">
        <v>1</v>
      </c>
      <c r="D14">
        <v>183.68666999999999</v>
      </c>
      <c r="E14">
        <v>7.3537699999999999</v>
      </c>
      <c r="F14">
        <v>690</v>
      </c>
      <c r="AK14" s="9"/>
    </row>
    <row r="15" spans="1:37" x14ac:dyDescent="0.2">
      <c r="A15" t="s">
        <v>108</v>
      </c>
      <c r="B15">
        <v>50</v>
      </c>
      <c r="C15">
        <v>1</v>
      </c>
      <c r="D15">
        <v>182.34269</v>
      </c>
      <c r="E15">
        <v>7.36958</v>
      </c>
      <c r="F15">
        <v>680</v>
      </c>
      <c r="AK15" s="9"/>
    </row>
    <row r="16" spans="1:37" x14ac:dyDescent="0.2">
      <c r="A16" t="s">
        <v>108</v>
      </c>
      <c r="B16">
        <v>50</v>
      </c>
      <c r="C16">
        <v>1</v>
      </c>
      <c r="D16">
        <v>185.9</v>
      </c>
      <c r="E16">
        <v>7.3606800000000003</v>
      </c>
      <c r="F16">
        <v>686</v>
      </c>
      <c r="AK16" s="9"/>
    </row>
    <row r="17" spans="1:37" x14ac:dyDescent="0.2">
      <c r="A17" t="s">
        <v>108</v>
      </c>
      <c r="B17">
        <v>50</v>
      </c>
      <c r="C17">
        <v>1</v>
      </c>
      <c r="D17">
        <v>182.34583000000001</v>
      </c>
      <c r="E17">
        <v>7.36449</v>
      </c>
      <c r="F17">
        <v>663</v>
      </c>
      <c r="AK17" s="9"/>
    </row>
    <row r="18" spans="1:37" x14ac:dyDescent="0.2">
      <c r="A18" t="s">
        <v>108</v>
      </c>
      <c r="B18">
        <v>50</v>
      </c>
      <c r="C18">
        <v>1</v>
      </c>
      <c r="D18">
        <v>181.40834000000001</v>
      </c>
      <c r="E18">
        <v>7.3642500000000002</v>
      </c>
      <c r="F18">
        <v>682</v>
      </c>
      <c r="AK18" s="9"/>
    </row>
    <row r="19" spans="1:37" x14ac:dyDescent="0.2">
      <c r="A19" t="s">
        <v>108</v>
      </c>
      <c r="B19">
        <v>50</v>
      </c>
      <c r="C19">
        <v>1</v>
      </c>
      <c r="D19">
        <v>181.40834000000001</v>
      </c>
      <c r="E19">
        <v>7.3675100000000002</v>
      </c>
      <c r="F19">
        <v>669</v>
      </c>
      <c r="AK19" s="9"/>
    </row>
    <row r="20" spans="1:37" x14ac:dyDescent="0.2">
      <c r="A20" t="s">
        <v>108</v>
      </c>
      <c r="B20">
        <v>50</v>
      </c>
      <c r="C20">
        <v>1</v>
      </c>
      <c r="D20">
        <v>182.85333</v>
      </c>
      <c r="E20">
        <v>7.3677299999999999</v>
      </c>
      <c r="F20">
        <v>677</v>
      </c>
      <c r="AK20" s="9"/>
    </row>
    <row r="21" spans="1:37" x14ac:dyDescent="0.2">
      <c r="A21" t="s">
        <v>108</v>
      </c>
      <c r="B21">
        <v>100</v>
      </c>
      <c r="C21">
        <v>1</v>
      </c>
      <c r="D21">
        <v>244.1052</v>
      </c>
      <c r="E21">
        <v>21.248729999999998</v>
      </c>
      <c r="F21">
        <v>434</v>
      </c>
      <c r="AK21" s="9"/>
    </row>
    <row r="22" spans="1:37" x14ac:dyDescent="0.2">
      <c r="A22" t="s">
        <v>108</v>
      </c>
      <c r="B22">
        <v>100</v>
      </c>
      <c r="C22">
        <v>1</v>
      </c>
      <c r="D22">
        <v>242.16007999999999</v>
      </c>
      <c r="E22">
        <v>21.261369999999999</v>
      </c>
      <c r="F22">
        <v>439</v>
      </c>
      <c r="AK22" s="9"/>
    </row>
    <row r="23" spans="1:37" x14ac:dyDescent="0.2">
      <c r="A23" t="s">
        <v>108</v>
      </c>
      <c r="B23">
        <v>100</v>
      </c>
      <c r="C23">
        <v>1</v>
      </c>
      <c r="D23">
        <v>244.768</v>
      </c>
      <c r="E23">
        <v>21.265650000000001</v>
      </c>
      <c r="F23">
        <v>429</v>
      </c>
      <c r="AK23" s="9"/>
    </row>
    <row r="24" spans="1:37" x14ac:dyDescent="0.2">
      <c r="A24" t="s">
        <v>108</v>
      </c>
      <c r="B24">
        <v>100</v>
      </c>
      <c r="C24">
        <v>1</v>
      </c>
      <c r="D24">
        <v>243.75333000000001</v>
      </c>
      <c r="E24">
        <v>21.20008</v>
      </c>
      <c r="F24">
        <v>443</v>
      </c>
      <c r="AK24" s="9"/>
    </row>
    <row r="25" spans="1:37" x14ac:dyDescent="0.2">
      <c r="A25" t="s">
        <v>108</v>
      </c>
      <c r="B25">
        <v>100</v>
      </c>
      <c r="C25">
        <v>1</v>
      </c>
      <c r="D25">
        <v>243.37487999999999</v>
      </c>
      <c r="E25">
        <v>21.259989999999998</v>
      </c>
      <c r="F25">
        <v>447</v>
      </c>
      <c r="AK25" s="9"/>
    </row>
    <row r="26" spans="1:37" x14ac:dyDescent="0.2">
      <c r="A26" t="s">
        <v>108</v>
      </c>
      <c r="B26">
        <v>100</v>
      </c>
      <c r="C26">
        <v>1</v>
      </c>
      <c r="D26">
        <v>244.02373</v>
      </c>
      <c r="E26">
        <v>21.22852</v>
      </c>
      <c r="F26">
        <v>438</v>
      </c>
      <c r="AK26" s="9"/>
    </row>
    <row r="27" spans="1:37" x14ac:dyDescent="0.2">
      <c r="A27" t="s">
        <v>108</v>
      </c>
      <c r="B27">
        <v>100</v>
      </c>
      <c r="C27">
        <v>1</v>
      </c>
      <c r="D27">
        <v>244.87338</v>
      </c>
      <c r="E27">
        <v>21.24071</v>
      </c>
      <c r="F27">
        <v>435</v>
      </c>
      <c r="AK27" s="9"/>
    </row>
    <row r="28" spans="1:37" x14ac:dyDescent="0.2">
      <c r="A28" t="s">
        <v>108</v>
      </c>
      <c r="B28">
        <v>100</v>
      </c>
      <c r="C28">
        <v>1</v>
      </c>
      <c r="D28">
        <v>241.64</v>
      </c>
      <c r="E28">
        <v>21.254709999999999</v>
      </c>
      <c r="F28">
        <v>444</v>
      </c>
      <c r="AK28" s="9"/>
    </row>
    <row r="29" spans="1:37" x14ac:dyDescent="0.2">
      <c r="A29" t="s">
        <v>108</v>
      </c>
      <c r="B29">
        <v>100</v>
      </c>
      <c r="C29">
        <v>1</v>
      </c>
      <c r="D29">
        <v>241.99734000000001</v>
      </c>
      <c r="E29">
        <v>21.25629</v>
      </c>
      <c r="F29">
        <v>432</v>
      </c>
    </row>
    <row r="30" spans="1:37" x14ac:dyDescent="0.2">
      <c r="A30" t="s">
        <v>108</v>
      </c>
      <c r="B30">
        <v>100</v>
      </c>
      <c r="C30">
        <v>1</v>
      </c>
      <c r="D30">
        <v>243.19671</v>
      </c>
      <c r="E30">
        <v>21.19774</v>
      </c>
      <c r="F30">
        <v>430</v>
      </c>
    </row>
    <row r="31" spans="1:37" x14ac:dyDescent="0.2">
      <c r="A31" t="s">
        <v>36</v>
      </c>
      <c r="B31">
        <v>24</v>
      </c>
      <c r="C31">
        <v>1</v>
      </c>
      <c r="D31">
        <v>2320.9075499999999</v>
      </c>
      <c r="E31">
        <v>2.0283099999999998</v>
      </c>
      <c r="F31">
        <v>961</v>
      </c>
    </row>
    <row r="32" spans="1:37" x14ac:dyDescent="0.2">
      <c r="A32" t="s">
        <v>36</v>
      </c>
      <c r="B32">
        <v>24</v>
      </c>
      <c r="C32">
        <v>1</v>
      </c>
      <c r="D32">
        <v>2320.9075499999999</v>
      </c>
      <c r="E32">
        <v>2.0287099999999998</v>
      </c>
      <c r="F32">
        <v>970</v>
      </c>
    </row>
    <row r="33" spans="1:6" x14ac:dyDescent="0.2">
      <c r="A33" t="s">
        <v>36</v>
      </c>
      <c r="B33">
        <v>24</v>
      </c>
      <c r="C33">
        <v>1</v>
      </c>
      <c r="D33">
        <v>2320.9075499999999</v>
      </c>
      <c r="E33">
        <v>2.0306000000000002</v>
      </c>
      <c r="F33">
        <v>970</v>
      </c>
    </row>
    <row r="34" spans="1:6" x14ac:dyDescent="0.2">
      <c r="A34" t="s">
        <v>36</v>
      </c>
      <c r="B34">
        <v>24</v>
      </c>
      <c r="C34">
        <v>1</v>
      </c>
      <c r="D34">
        <v>2320.9075499999999</v>
      </c>
      <c r="E34">
        <v>2.0309200000000001</v>
      </c>
      <c r="F34">
        <v>963</v>
      </c>
    </row>
    <row r="35" spans="1:6" x14ac:dyDescent="0.2">
      <c r="A35" t="s">
        <v>36</v>
      </c>
      <c r="B35">
        <v>24</v>
      </c>
      <c r="C35">
        <v>1</v>
      </c>
      <c r="D35">
        <v>2320.9075499999999</v>
      </c>
      <c r="E35">
        <v>2.0309900000000001</v>
      </c>
      <c r="F35">
        <v>926</v>
      </c>
    </row>
    <row r="36" spans="1:6" x14ac:dyDescent="0.2">
      <c r="A36" t="s">
        <v>36</v>
      </c>
      <c r="B36">
        <v>24</v>
      </c>
      <c r="C36">
        <v>1</v>
      </c>
      <c r="D36">
        <v>2320.9075499999999</v>
      </c>
      <c r="E36">
        <v>2.0282100000000001</v>
      </c>
      <c r="F36">
        <v>962</v>
      </c>
    </row>
    <row r="37" spans="1:6" x14ac:dyDescent="0.2">
      <c r="A37" t="s">
        <v>36</v>
      </c>
      <c r="B37">
        <v>24</v>
      </c>
      <c r="C37">
        <v>1</v>
      </c>
      <c r="D37">
        <v>2320.9075499999999</v>
      </c>
      <c r="E37">
        <v>2.0289799999999998</v>
      </c>
      <c r="F37">
        <v>960</v>
      </c>
    </row>
    <row r="38" spans="1:6" x14ac:dyDescent="0.2">
      <c r="A38" t="s">
        <v>36</v>
      </c>
      <c r="B38">
        <v>24</v>
      </c>
      <c r="C38">
        <v>1</v>
      </c>
      <c r="D38">
        <v>2320.9075499999999</v>
      </c>
      <c r="E38">
        <v>2.0318299999999998</v>
      </c>
      <c r="F38">
        <v>965</v>
      </c>
    </row>
    <row r="39" spans="1:6" x14ac:dyDescent="0.2">
      <c r="A39" t="s">
        <v>36</v>
      </c>
      <c r="B39">
        <v>24</v>
      </c>
      <c r="C39">
        <v>1</v>
      </c>
      <c r="D39">
        <v>2540.1985</v>
      </c>
      <c r="E39">
        <v>2.0296099999999999</v>
      </c>
      <c r="F39">
        <v>948</v>
      </c>
    </row>
    <row r="40" spans="1:6" x14ac:dyDescent="0.2">
      <c r="A40" t="s">
        <v>36</v>
      </c>
      <c r="B40">
        <v>24</v>
      </c>
      <c r="C40">
        <v>1</v>
      </c>
      <c r="D40">
        <v>2320.9075499999999</v>
      </c>
      <c r="E40">
        <v>2.0297499999999999</v>
      </c>
      <c r="F40">
        <v>957</v>
      </c>
    </row>
    <row r="41" spans="1:6" x14ac:dyDescent="0.2">
      <c r="A41" t="s">
        <v>36</v>
      </c>
      <c r="B41">
        <v>47</v>
      </c>
      <c r="C41">
        <v>1</v>
      </c>
      <c r="D41">
        <v>4329.4256800000003</v>
      </c>
      <c r="E41">
        <v>7.2773000000000003</v>
      </c>
      <c r="F41">
        <v>868</v>
      </c>
    </row>
    <row r="42" spans="1:6" x14ac:dyDescent="0.2">
      <c r="A42" t="s">
        <v>36</v>
      </c>
      <c r="B42">
        <v>47</v>
      </c>
      <c r="C42">
        <v>1</v>
      </c>
      <c r="D42">
        <v>4329.4256800000003</v>
      </c>
      <c r="E42">
        <v>7.2896099999999997</v>
      </c>
      <c r="F42">
        <v>898</v>
      </c>
    </row>
    <row r="43" spans="1:6" x14ac:dyDescent="0.2">
      <c r="A43" t="s">
        <v>36</v>
      </c>
      <c r="B43">
        <v>47</v>
      </c>
      <c r="C43">
        <v>1</v>
      </c>
      <c r="D43">
        <v>4343.8772200000003</v>
      </c>
      <c r="E43">
        <v>7.2733800000000004</v>
      </c>
      <c r="F43">
        <v>912</v>
      </c>
    </row>
    <row r="44" spans="1:6" x14ac:dyDescent="0.2">
      <c r="A44" t="s">
        <v>36</v>
      </c>
      <c r="B44">
        <v>47</v>
      </c>
      <c r="C44">
        <v>1</v>
      </c>
      <c r="D44">
        <v>4329.4256800000003</v>
      </c>
      <c r="E44">
        <v>7.2714400000000001</v>
      </c>
      <c r="F44">
        <v>890</v>
      </c>
    </row>
    <row r="45" spans="1:6" x14ac:dyDescent="0.2">
      <c r="A45" t="s">
        <v>36</v>
      </c>
      <c r="B45">
        <v>47</v>
      </c>
      <c r="C45">
        <v>1</v>
      </c>
      <c r="D45">
        <v>4343.8772200000003</v>
      </c>
      <c r="E45">
        <v>7.2691400000000002</v>
      </c>
      <c r="F45">
        <v>918</v>
      </c>
    </row>
    <row r="46" spans="1:6" x14ac:dyDescent="0.2">
      <c r="A46" t="s">
        <v>36</v>
      </c>
      <c r="B46">
        <v>47</v>
      </c>
      <c r="C46">
        <v>1</v>
      </c>
      <c r="D46">
        <v>4321.0236500000001</v>
      </c>
      <c r="E46">
        <v>7.29148</v>
      </c>
      <c r="F46">
        <v>869</v>
      </c>
    </row>
    <row r="47" spans="1:6" x14ac:dyDescent="0.2">
      <c r="A47" t="s">
        <v>36</v>
      </c>
      <c r="B47">
        <v>47</v>
      </c>
      <c r="C47">
        <v>1</v>
      </c>
      <c r="D47">
        <v>4324.3000099999999</v>
      </c>
      <c r="E47">
        <v>7.2855499999999997</v>
      </c>
      <c r="F47">
        <v>872</v>
      </c>
    </row>
    <row r="48" spans="1:6" x14ac:dyDescent="0.2">
      <c r="A48" t="s">
        <v>36</v>
      </c>
      <c r="B48">
        <v>47</v>
      </c>
      <c r="C48">
        <v>1</v>
      </c>
      <c r="D48">
        <v>4343.8772200000003</v>
      </c>
      <c r="E48">
        <v>7.2696399999999999</v>
      </c>
      <c r="F48">
        <v>926</v>
      </c>
    </row>
    <row r="49" spans="1:6" x14ac:dyDescent="0.2">
      <c r="A49" t="s">
        <v>36</v>
      </c>
      <c r="B49">
        <v>47</v>
      </c>
      <c r="C49">
        <v>1</v>
      </c>
      <c r="D49">
        <v>4329.4256800000003</v>
      </c>
      <c r="E49">
        <v>7.2813600000000003</v>
      </c>
      <c r="F49">
        <v>880</v>
      </c>
    </row>
    <row r="50" spans="1:6" x14ac:dyDescent="0.2">
      <c r="A50" t="s">
        <v>36</v>
      </c>
      <c r="B50">
        <v>47</v>
      </c>
      <c r="C50">
        <v>1</v>
      </c>
      <c r="D50">
        <v>4321.0236500000001</v>
      </c>
      <c r="E50">
        <v>7.2840299999999996</v>
      </c>
      <c r="F50">
        <v>874</v>
      </c>
    </row>
    <row r="51" spans="1:6" x14ac:dyDescent="0.2">
      <c r="A51" t="s">
        <v>36</v>
      </c>
      <c r="B51">
        <v>100</v>
      </c>
      <c r="C51">
        <v>1</v>
      </c>
      <c r="D51">
        <v>35669.694770000002</v>
      </c>
      <c r="E51">
        <v>33.898009999999999</v>
      </c>
      <c r="F51">
        <v>762</v>
      </c>
    </row>
    <row r="52" spans="1:6" x14ac:dyDescent="0.2">
      <c r="A52" t="s">
        <v>36</v>
      </c>
      <c r="B52">
        <v>100</v>
      </c>
      <c r="C52">
        <v>1</v>
      </c>
      <c r="D52">
        <v>35582.944510000001</v>
      </c>
      <c r="E52">
        <v>33.958280000000002</v>
      </c>
      <c r="F52">
        <v>768</v>
      </c>
    </row>
    <row r="53" spans="1:6" x14ac:dyDescent="0.2">
      <c r="A53" t="s">
        <v>36</v>
      </c>
      <c r="B53">
        <v>100</v>
      </c>
      <c r="C53">
        <v>1</v>
      </c>
      <c r="D53">
        <v>35669.694770000002</v>
      </c>
      <c r="E53">
        <v>33.92604</v>
      </c>
      <c r="F53">
        <v>771</v>
      </c>
    </row>
    <row r="54" spans="1:6" x14ac:dyDescent="0.2">
      <c r="A54" t="s">
        <v>36</v>
      </c>
      <c r="B54">
        <v>100</v>
      </c>
      <c r="C54">
        <v>1</v>
      </c>
      <c r="D54">
        <v>35554.682769999999</v>
      </c>
      <c r="E54">
        <v>33.940550000000002</v>
      </c>
      <c r="F54">
        <v>771</v>
      </c>
    </row>
    <row r="55" spans="1:6" x14ac:dyDescent="0.2">
      <c r="A55" t="s">
        <v>36</v>
      </c>
      <c r="B55">
        <v>100</v>
      </c>
      <c r="C55">
        <v>1</v>
      </c>
      <c r="D55">
        <v>35515.913330000003</v>
      </c>
      <c r="E55">
        <v>33.936279999999996</v>
      </c>
      <c r="F55">
        <v>761</v>
      </c>
    </row>
    <row r="56" spans="1:6" x14ac:dyDescent="0.2">
      <c r="A56" t="s">
        <v>36</v>
      </c>
      <c r="B56">
        <v>100</v>
      </c>
      <c r="C56">
        <v>1</v>
      </c>
      <c r="D56">
        <v>35467.760040000001</v>
      </c>
      <c r="E56">
        <v>33.926009999999998</v>
      </c>
      <c r="F56">
        <v>793</v>
      </c>
    </row>
    <row r="57" spans="1:6" x14ac:dyDescent="0.2">
      <c r="A57" t="s">
        <v>36</v>
      </c>
      <c r="B57">
        <v>100</v>
      </c>
      <c r="C57">
        <v>1</v>
      </c>
      <c r="D57">
        <v>35628.640050000002</v>
      </c>
      <c r="E57">
        <v>33.928440000000002</v>
      </c>
      <c r="F57">
        <v>764</v>
      </c>
    </row>
    <row r="58" spans="1:6" x14ac:dyDescent="0.2">
      <c r="A58" t="s">
        <v>36</v>
      </c>
      <c r="B58">
        <v>100</v>
      </c>
      <c r="C58">
        <v>1</v>
      </c>
      <c r="D58">
        <v>35669.694770000002</v>
      </c>
      <c r="E58">
        <v>33.884839999999997</v>
      </c>
      <c r="F58">
        <v>787</v>
      </c>
    </row>
    <row r="59" spans="1:6" x14ac:dyDescent="0.2">
      <c r="A59" t="s">
        <v>36</v>
      </c>
      <c r="B59">
        <v>100</v>
      </c>
      <c r="C59">
        <v>1</v>
      </c>
      <c r="D59">
        <v>35639.295140000002</v>
      </c>
      <c r="E59">
        <v>33.930689999999998</v>
      </c>
      <c r="F59">
        <v>758</v>
      </c>
    </row>
    <row r="60" spans="1:6" x14ac:dyDescent="0.2">
      <c r="A60" t="s">
        <v>36</v>
      </c>
      <c r="B60">
        <v>100</v>
      </c>
      <c r="C60">
        <v>1</v>
      </c>
      <c r="D60">
        <v>35416.258159999998</v>
      </c>
      <c r="E60">
        <v>33.914929999999998</v>
      </c>
      <c r="F60">
        <v>767</v>
      </c>
    </row>
    <row r="61" spans="1:6" x14ac:dyDescent="0.2">
      <c r="A61" t="s">
        <v>1</v>
      </c>
      <c r="B61">
        <v>30</v>
      </c>
      <c r="C61">
        <v>1</v>
      </c>
      <c r="D61">
        <v>660.62148999999999</v>
      </c>
      <c r="E61">
        <v>2.9037799999999998</v>
      </c>
      <c r="F61">
        <v>885</v>
      </c>
    </row>
    <row r="62" spans="1:6" x14ac:dyDescent="0.2">
      <c r="A62" t="s">
        <v>1</v>
      </c>
      <c r="B62">
        <v>30</v>
      </c>
      <c r="C62">
        <v>1</v>
      </c>
      <c r="D62">
        <v>664.45555999999999</v>
      </c>
      <c r="E62">
        <v>2.9085399999999999</v>
      </c>
      <c r="F62">
        <v>900</v>
      </c>
    </row>
    <row r="63" spans="1:6" x14ac:dyDescent="0.2">
      <c r="A63" t="s">
        <v>1</v>
      </c>
      <c r="B63">
        <v>30</v>
      </c>
      <c r="C63">
        <v>1</v>
      </c>
      <c r="D63">
        <v>660.62148999999999</v>
      </c>
      <c r="E63">
        <v>2.9057499999999998</v>
      </c>
      <c r="F63">
        <v>893</v>
      </c>
    </row>
    <row r="64" spans="1:6" x14ac:dyDescent="0.2">
      <c r="A64" t="s">
        <v>1</v>
      </c>
      <c r="B64">
        <v>30</v>
      </c>
      <c r="C64">
        <v>1</v>
      </c>
      <c r="D64">
        <v>660.62148999999999</v>
      </c>
      <c r="E64">
        <v>2.9060700000000002</v>
      </c>
      <c r="F64">
        <v>888</v>
      </c>
    </row>
    <row r="65" spans="1:6" x14ac:dyDescent="0.2">
      <c r="A65" t="s">
        <v>1</v>
      </c>
      <c r="B65">
        <v>30</v>
      </c>
      <c r="C65">
        <v>1</v>
      </c>
      <c r="D65">
        <v>681.45290999999997</v>
      </c>
      <c r="E65">
        <v>2.90842</v>
      </c>
      <c r="F65">
        <v>913</v>
      </c>
    </row>
    <row r="66" spans="1:6" x14ac:dyDescent="0.2">
      <c r="A66" t="s">
        <v>1</v>
      </c>
      <c r="B66">
        <v>30</v>
      </c>
      <c r="C66">
        <v>1</v>
      </c>
      <c r="D66">
        <v>660.62148999999999</v>
      </c>
      <c r="E66">
        <v>2.9095399999999998</v>
      </c>
      <c r="F66">
        <v>894</v>
      </c>
    </row>
    <row r="67" spans="1:6" x14ac:dyDescent="0.2">
      <c r="A67" t="s">
        <v>1</v>
      </c>
      <c r="B67">
        <v>30</v>
      </c>
      <c r="C67">
        <v>1</v>
      </c>
      <c r="D67">
        <v>660.62148999999999</v>
      </c>
      <c r="E67">
        <v>2.9070299999999998</v>
      </c>
      <c r="F67">
        <v>897</v>
      </c>
    </row>
    <row r="68" spans="1:6" x14ac:dyDescent="0.2">
      <c r="A68" t="s">
        <v>1</v>
      </c>
      <c r="B68">
        <v>30</v>
      </c>
      <c r="C68">
        <v>1</v>
      </c>
      <c r="D68">
        <v>664.45555999999999</v>
      </c>
      <c r="E68">
        <v>2.9062899999999998</v>
      </c>
      <c r="F68">
        <v>910</v>
      </c>
    </row>
    <row r="69" spans="1:6" x14ac:dyDescent="0.2">
      <c r="A69" t="s">
        <v>1</v>
      </c>
      <c r="B69">
        <v>30</v>
      </c>
      <c r="C69">
        <v>1</v>
      </c>
      <c r="D69">
        <v>660.62148999999999</v>
      </c>
      <c r="E69">
        <v>2.9064399999999999</v>
      </c>
      <c r="F69">
        <v>904</v>
      </c>
    </row>
    <row r="70" spans="1:6" x14ac:dyDescent="0.2">
      <c r="A70" t="s">
        <v>1</v>
      </c>
      <c r="B70">
        <v>30</v>
      </c>
      <c r="C70">
        <v>1</v>
      </c>
      <c r="D70">
        <v>677.61883999999998</v>
      </c>
      <c r="E70">
        <v>2.90869</v>
      </c>
      <c r="F70">
        <v>894</v>
      </c>
    </row>
    <row r="71" spans="1:6" x14ac:dyDescent="0.2">
      <c r="A71" t="s">
        <v>1</v>
      </c>
      <c r="B71">
        <v>50</v>
      </c>
      <c r="C71">
        <v>1</v>
      </c>
      <c r="D71">
        <v>1003.58074</v>
      </c>
      <c r="E71">
        <v>6.3536799999999998</v>
      </c>
      <c r="F71">
        <v>733</v>
      </c>
    </row>
    <row r="72" spans="1:6" x14ac:dyDescent="0.2">
      <c r="A72" t="s">
        <v>1</v>
      </c>
      <c r="B72">
        <v>50</v>
      </c>
      <c r="C72">
        <v>1</v>
      </c>
      <c r="D72">
        <v>1017.60888</v>
      </c>
      <c r="E72">
        <v>6.3640299999999996</v>
      </c>
      <c r="F72">
        <v>707</v>
      </c>
    </row>
    <row r="73" spans="1:6" x14ac:dyDescent="0.2">
      <c r="A73" t="s">
        <v>1</v>
      </c>
      <c r="B73">
        <v>50</v>
      </c>
      <c r="C73">
        <v>1</v>
      </c>
      <c r="D73">
        <v>1003.80771</v>
      </c>
      <c r="E73">
        <v>6.3470599999999999</v>
      </c>
      <c r="F73">
        <v>737</v>
      </c>
    </row>
    <row r="74" spans="1:6" x14ac:dyDescent="0.2">
      <c r="A74" t="s">
        <v>1</v>
      </c>
      <c r="B74">
        <v>50</v>
      </c>
      <c r="C74">
        <v>1</v>
      </c>
      <c r="D74">
        <v>1003.80771</v>
      </c>
      <c r="E74">
        <v>6.36768</v>
      </c>
      <c r="F74">
        <v>732</v>
      </c>
    </row>
    <row r="75" spans="1:6" x14ac:dyDescent="0.2">
      <c r="A75" t="s">
        <v>1</v>
      </c>
      <c r="B75">
        <v>50</v>
      </c>
      <c r="C75">
        <v>1</v>
      </c>
      <c r="D75">
        <v>1003.80771</v>
      </c>
      <c r="E75">
        <v>6.3507600000000002</v>
      </c>
      <c r="F75">
        <v>734</v>
      </c>
    </row>
    <row r="76" spans="1:6" x14ac:dyDescent="0.2">
      <c r="A76" t="s">
        <v>1</v>
      </c>
      <c r="B76">
        <v>50</v>
      </c>
      <c r="C76">
        <v>1</v>
      </c>
      <c r="D76">
        <v>1015.01969</v>
      </c>
      <c r="E76">
        <v>6.3566799999999999</v>
      </c>
      <c r="F76">
        <v>708</v>
      </c>
    </row>
    <row r="77" spans="1:6" x14ac:dyDescent="0.2">
      <c r="A77" t="s">
        <v>1</v>
      </c>
      <c r="B77">
        <v>50</v>
      </c>
      <c r="C77">
        <v>1</v>
      </c>
      <c r="D77">
        <v>1006.03536</v>
      </c>
      <c r="E77">
        <v>6.3476499999999998</v>
      </c>
      <c r="F77">
        <v>737</v>
      </c>
    </row>
    <row r="78" spans="1:6" x14ac:dyDescent="0.2">
      <c r="A78" t="s">
        <v>1</v>
      </c>
      <c r="B78">
        <v>50</v>
      </c>
      <c r="C78">
        <v>1</v>
      </c>
      <c r="D78">
        <v>1015.02473</v>
      </c>
      <c r="E78">
        <v>6.3618499999999996</v>
      </c>
      <c r="F78">
        <v>705</v>
      </c>
    </row>
    <row r="79" spans="1:6" x14ac:dyDescent="0.2">
      <c r="A79" t="s">
        <v>1</v>
      </c>
      <c r="B79">
        <v>50</v>
      </c>
      <c r="C79">
        <v>1</v>
      </c>
      <c r="D79">
        <v>1013.57139</v>
      </c>
      <c r="E79">
        <v>6.36782</v>
      </c>
      <c r="F79">
        <v>713</v>
      </c>
    </row>
    <row r="80" spans="1:6" x14ac:dyDescent="0.2">
      <c r="A80" t="s">
        <v>1</v>
      </c>
      <c r="B80">
        <v>50</v>
      </c>
      <c r="C80">
        <v>1</v>
      </c>
      <c r="D80">
        <v>1015.0622100000001</v>
      </c>
      <c r="E80">
        <v>6.3536299999999999</v>
      </c>
      <c r="F80">
        <v>706</v>
      </c>
    </row>
    <row r="81" spans="1:6" x14ac:dyDescent="0.2">
      <c r="A81" t="s">
        <v>1</v>
      </c>
      <c r="B81">
        <v>100</v>
      </c>
      <c r="C81">
        <v>1</v>
      </c>
      <c r="D81">
        <v>1774.48</v>
      </c>
      <c r="E81">
        <v>20.38749</v>
      </c>
      <c r="F81">
        <v>571</v>
      </c>
    </row>
    <row r="82" spans="1:6" x14ac:dyDescent="0.2">
      <c r="A82" t="s">
        <v>1</v>
      </c>
      <c r="B82">
        <v>100</v>
      </c>
      <c r="C82">
        <v>1</v>
      </c>
      <c r="D82">
        <v>1774.48</v>
      </c>
      <c r="E82">
        <v>20.413399999999999</v>
      </c>
      <c r="F82">
        <v>579</v>
      </c>
    </row>
    <row r="83" spans="1:6" x14ac:dyDescent="0.2">
      <c r="A83" t="s">
        <v>1</v>
      </c>
      <c r="B83">
        <v>100</v>
      </c>
      <c r="C83">
        <v>1</v>
      </c>
      <c r="D83">
        <v>1774.48</v>
      </c>
      <c r="E83">
        <v>20.40127</v>
      </c>
      <c r="F83">
        <v>563</v>
      </c>
    </row>
    <row r="84" spans="1:6" x14ac:dyDescent="0.2">
      <c r="A84" t="s">
        <v>1</v>
      </c>
      <c r="B84">
        <v>100</v>
      </c>
      <c r="C84">
        <v>1</v>
      </c>
      <c r="D84">
        <v>1774.48</v>
      </c>
      <c r="E84">
        <v>20.40748</v>
      </c>
      <c r="F84">
        <v>553</v>
      </c>
    </row>
    <row r="85" spans="1:6" x14ac:dyDescent="0.2">
      <c r="A85" t="s">
        <v>1</v>
      </c>
      <c r="B85">
        <v>100</v>
      </c>
      <c r="C85">
        <v>1</v>
      </c>
      <c r="D85">
        <v>1774.48</v>
      </c>
      <c r="E85">
        <v>20.353770000000001</v>
      </c>
      <c r="F85">
        <v>563</v>
      </c>
    </row>
    <row r="86" spans="1:6" x14ac:dyDescent="0.2">
      <c r="A86" t="s">
        <v>1</v>
      </c>
      <c r="B86">
        <v>100</v>
      </c>
      <c r="C86">
        <v>1</v>
      </c>
      <c r="D86">
        <v>1774.48</v>
      </c>
      <c r="E86">
        <v>20.39367</v>
      </c>
      <c r="F86">
        <v>579</v>
      </c>
    </row>
    <row r="87" spans="1:6" x14ac:dyDescent="0.2">
      <c r="A87" t="s">
        <v>1</v>
      </c>
      <c r="B87">
        <v>100</v>
      </c>
      <c r="C87">
        <v>1</v>
      </c>
      <c r="D87">
        <v>1755.33</v>
      </c>
      <c r="E87">
        <v>20.367629999999998</v>
      </c>
      <c r="F87">
        <v>593</v>
      </c>
    </row>
    <row r="88" spans="1:6" x14ac:dyDescent="0.2">
      <c r="A88" t="s">
        <v>1</v>
      </c>
      <c r="B88">
        <v>100</v>
      </c>
      <c r="C88">
        <v>1</v>
      </c>
      <c r="D88">
        <v>1774.48</v>
      </c>
      <c r="E88">
        <v>20.38148</v>
      </c>
      <c r="F88">
        <v>574</v>
      </c>
    </row>
    <row r="89" spans="1:6" x14ac:dyDescent="0.2">
      <c r="A89" t="s">
        <v>1</v>
      </c>
      <c r="B89">
        <v>100</v>
      </c>
      <c r="C89">
        <v>1</v>
      </c>
      <c r="D89">
        <v>1774.48</v>
      </c>
      <c r="E89">
        <v>20.382429999999999</v>
      </c>
      <c r="F89">
        <v>583</v>
      </c>
    </row>
    <row r="90" spans="1:6" x14ac:dyDescent="0.2">
      <c r="A90" t="s">
        <v>1</v>
      </c>
      <c r="B90">
        <v>100</v>
      </c>
      <c r="C90">
        <v>1</v>
      </c>
      <c r="D90">
        <v>1774.48</v>
      </c>
      <c r="E90">
        <v>20.366689999999998</v>
      </c>
      <c r="F90">
        <v>608</v>
      </c>
    </row>
    <row r="91" spans="1:6" x14ac:dyDescent="0.2">
      <c r="A91" t="s">
        <v>0</v>
      </c>
      <c r="B91">
        <v>25</v>
      </c>
      <c r="C91">
        <v>1</v>
      </c>
      <c r="D91">
        <v>28.65213</v>
      </c>
      <c r="E91">
        <v>2.14608</v>
      </c>
      <c r="F91">
        <v>821</v>
      </c>
    </row>
    <row r="92" spans="1:6" x14ac:dyDescent="0.2">
      <c r="A92" t="s">
        <v>0</v>
      </c>
      <c r="B92">
        <v>25</v>
      </c>
      <c r="C92">
        <v>1</v>
      </c>
      <c r="D92">
        <v>28.65213</v>
      </c>
      <c r="E92">
        <v>2.1460699999999999</v>
      </c>
      <c r="F92">
        <v>822</v>
      </c>
    </row>
    <row r="93" spans="1:6" x14ac:dyDescent="0.2">
      <c r="A93" t="s">
        <v>0</v>
      </c>
      <c r="B93">
        <v>25</v>
      </c>
      <c r="C93">
        <v>1</v>
      </c>
      <c r="D93">
        <v>28.65213</v>
      </c>
      <c r="E93">
        <v>2.14662</v>
      </c>
      <c r="F93">
        <v>827</v>
      </c>
    </row>
    <row r="94" spans="1:6" x14ac:dyDescent="0.2">
      <c r="A94" t="s">
        <v>0</v>
      </c>
      <c r="B94">
        <v>25</v>
      </c>
      <c r="C94">
        <v>1</v>
      </c>
      <c r="D94">
        <v>28.65213</v>
      </c>
      <c r="E94">
        <v>2.1438000000000001</v>
      </c>
      <c r="F94">
        <v>816</v>
      </c>
    </row>
    <row r="95" spans="1:6" x14ac:dyDescent="0.2">
      <c r="A95" t="s">
        <v>0</v>
      </c>
      <c r="B95">
        <v>25</v>
      </c>
      <c r="C95">
        <v>1</v>
      </c>
      <c r="D95">
        <v>28.65213</v>
      </c>
      <c r="E95">
        <v>2.1449600000000002</v>
      </c>
      <c r="F95">
        <v>833</v>
      </c>
    </row>
    <row r="96" spans="1:6" x14ac:dyDescent="0.2">
      <c r="A96" t="s">
        <v>0</v>
      </c>
      <c r="B96">
        <v>25</v>
      </c>
      <c r="C96">
        <v>1</v>
      </c>
      <c r="D96">
        <v>28.65213</v>
      </c>
      <c r="E96">
        <v>2.1457299999999999</v>
      </c>
      <c r="F96">
        <v>791</v>
      </c>
    </row>
    <row r="97" spans="1:6" x14ac:dyDescent="0.2">
      <c r="A97" t="s">
        <v>0</v>
      </c>
      <c r="B97">
        <v>25</v>
      </c>
      <c r="C97">
        <v>1</v>
      </c>
      <c r="D97">
        <v>28.65213</v>
      </c>
      <c r="E97">
        <v>2.1461999999999999</v>
      </c>
      <c r="F97">
        <v>821</v>
      </c>
    </row>
    <row r="98" spans="1:6" x14ac:dyDescent="0.2">
      <c r="A98" t="s">
        <v>0</v>
      </c>
      <c r="B98">
        <v>25</v>
      </c>
      <c r="C98">
        <v>1</v>
      </c>
      <c r="D98">
        <v>28.65213</v>
      </c>
      <c r="E98">
        <v>2.1447699999999998</v>
      </c>
      <c r="F98">
        <v>817</v>
      </c>
    </row>
    <row r="99" spans="1:6" x14ac:dyDescent="0.2">
      <c r="A99" t="s">
        <v>0</v>
      </c>
      <c r="B99">
        <v>25</v>
      </c>
      <c r="C99">
        <v>1</v>
      </c>
      <c r="D99">
        <v>28.65213</v>
      </c>
      <c r="E99">
        <v>2.1471800000000001</v>
      </c>
      <c r="F99">
        <v>827</v>
      </c>
    </row>
    <row r="100" spans="1:6" x14ac:dyDescent="0.2">
      <c r="A100" t="s">
        <v>0</v>
      </c>
      <c r="B100">
        <v>25</v>
      </c>
      <c r="C100">
        <v>1</v>
      </c>
      <c r="D100">
        <v>28.65213</v>
      </c>
      <c r="E100">
        <v>2.1476899999999999</v>
      </c>
      <c r="F100">
        <v>825</v>
      </c>
    </row>
    <row r="101" spans="1:6" x14ac:dyDescent="0.2">
      <c r="A101" t="s">
        <v>0</v>
      </c>
      <c r="B101">
        <v>50</v>
      </c>
      <c r="C101">
        <v>1</v>
      </c>
      <c r="D101">
        <v>57.917070000000002</v>
      </c>
      <c r="E101">
        <v>10.24802</v>
      </c>
      <c r="F101">
        <v>1098</v>
      </c>
    </row>
    <row r="102" spans="1:6" x14ac:dyDescent="0.2">
      <c r="A102" t="s">
        <v>0</v>
      </c>
      <c r="B102">
        <v>50</v>
      </c>
      <c r="C102">
        <v>1</v>
      </c>
      <c r="D102">
        <v>57.917070000000002</v>
      </c>
      <c r="E102">
        <v>10.233790000000001</v>
      </c>
      <c r="F102">
        <v>1098</v>
      </c>
    </row>
    <row r="103" spans="1:6" x14ac:dyDescent="0.2">
      <c r="A103" t="s">
        <v>0</v>
      </c>
      <c r="B103">
        <v>50</v>
      </c>
      <c r="C103">
        <v>1</v>
      </c>
      <c r="D103">
        <v>57.917070000000002</v>
      </c>
      <c r="E103">
        <v>10.24811</v>
      </c>
      <c r="F103">
        <v>1097</v>
      </c>
    </row>
    <row r="104" spans="1:6" x14ac:dyDescent="0.2">
      <c r="A104" t="s">
        <v>0</v>
      </c>
      <c r="B104">
        <v>50</v>
      </c>
      <c r="C104">
        <v>1</v>
      </c>
      <c r="D104">
        <v>57.917070000000002</v>
      </c>
      <c r="E104">
        <v>10.25189</v>
      </c>
      <c r="F104">
        <v>1103</v>
      </c>
    </row>
    <row r="105" spans="1:6" x14ac:dyDescent="0.2">
      <c r="A105" t="s">
        <v>0</v>
      </c>
      <c r="B105">
        <v>50</v>
      </c>
      <c r="C105">
        <v>1</v>
      </c>
      <c r="D105">
        <v>57.917070000000002</v>
      </c>
      <c r="E105">
        <v>10.25196</v>
      </c>
      <c r="F105">
        <v>1101</v>
      </c>
    </row>
    <row r="106" spans="1:6" x14ac:dyDescent="0.2">
      <c r="A106" t="s">
        <v>0</v>
      </c>
      <c r="B106">
        <v>50</v>
      </c>
      <c r="C106">
        <v>1</v>
      </c>
      <c r="D106">
        <v>57.917070000000002</v>
      </c>
      <c r="E106">
        <v>10.24629</v>
      </c>
      <c r="F106">
        <v>1110</v>
      </c>
    </row>
    <row r="107" spans="1:6" x14ac:dyDescent="0.2">
      <c r="A107" t="s">
        <v>0</v>
      </c>
      <c r="B107">
        <v>50</v>
      </c>
      <c r="C107">
        <v>1</v>
      </c>
      <c r="D107">
        <v>57.917070000000002</v>
      </c>
      <c r="E107">
        <v>10.2323</v>
      </c>
      <c r="F107">
        <v>1110</v>
      </c>
    </row>
    <row r="108" spans="1:6" x14ac:dyDescent="0.2">
      <c r="A108" t="s">
        <v>0</v>
      </c>
      <c r="B108">
        <v>50</v>
      </c>
      <c r="C108">
        <v>1</v>
      </c>
      <c r="D108">
        <v>57.917070000000002</v>
      </c>
      <c r="E108">
        <v>10.245889999999999</v>
      </c>
      <c r="F108">
        <v>1107</v>
      </c>
    </row>
    <row r="109" spans="1:6" x14ac:dyDescent="0.2">
      <c r="A109" t="s">
        <v>0</v>
      </c>
      <c r="B109">
        <v>50</v>
      </c>
      <c r="C109">
        <v>1</v>
      </c>
      <c r="D109">
        <v>57.917070000000002</v>
      </c>
      <c r="E109">
        <v>10.249079999999999</v>
      </c>
      <c r="F109">
        <v>1100</v>
      </c>
    </row>
    <row r="110" spans="1:6" x14ac:dyDescent="0.2">
      <c r="A110" t="s">
        <v>0</v>
      </c>
      <c r="B110">
        <v>50</v>
      </c>
      <c r="C110">
        <v>1</v>
      </c>
      <c r="D110">
        <v>57.917070000000002</v>
      </c>
      <c r="E110">
        <v>10.251300000000001</v>
      </c>
      <c r="F110">
        <v>1106</v>
      </c>
    </row>
    <row r="111" spans="1:6" x14ac:dyDescent="0.2">
      <c r="A111" t="s">
        <v>0</v>
      </c>
      <c r="B111">
        <v>100</v>
      </c>
      <c r="C111">
        <v>1</v>
      </c>
      <c r="D111">
        <v>104.22928</v>
      </c>
      <c r="E111">
        <v>24.48536</v>
      </c>
      <c r="F111">
        <v>626</v>
      </c>
    </row>
    <row r="112" spans="1:6" x14ac:dyDescent="0.2">
      <c r="A112" t="s">
        <v>0</v>
      </c>
      <c r="B112">
        <v>100</v>
      </c>
      <c r="C112">
        <v>1</v>
      </c>
      <c r="D112">
        <v>104.22761</v>
      </c>
      <c r="E112">
        <v>24.443619999999999</v>
      </c>
      <c r="F112">
        <v>626</v>
      </c>
    </row>
    <row r="113" spans="1:6" x14ac:dyDescent="0.2">
      <c r="A113" t="s">
        <v>0</v>
      </c>
      <c r="B113">
        <v>100</v>
      </c>
      <c r="C113">
        <v>1</v>
      </c>
      <c r="D113">
        <v>104.18095</v>
      </c>
      <c r="E113">
        <v>24.448440000000002</v>
      </c>
      <c r="F113">
        <v>624</v>
      </c>
    </row>
    <row r="114" spans="1:6" x14ac:dyDescent="0.2">
      <c r="A114" t="s">
        <v>0</v>
      </c>
      <c r="B114">
        <v>100</v>
      </c>
      <c r="C114">
        <v>1</v>
      </c>
      <c r="D114">
        <v>104.20276</v>
      </c>
      <c r="E114">
        <v>24.45064</v>
      </c>
      <c r="F114">
        <v>617</v>
      </c>
    </row>
    <row r="115" spans="1:6" x14ac:dyDescent="0.2">
      <c r="A115" t="s">
        <v>0</v>
      </c>
      <c r="B115">
        <v>100</v>
      </c>
      <c r="C115">
        <v>1</v>
      </c>
      <c r="D115">
        <v>104.21428</v>
      </c>
      <c r="E115">
        <v>24.466950000000001</v>
      </c>
      <c r="F115">
        <v>618</v>
      </c>
    </row>
    <row r="116" spans="1:6" x14ac:dyDescent="0.2">
      <c r="A116" t="s">
        <v>0</v>
      </c>
      <c r="B116">
        <v>100</v>
      </c>
      <c r="C116">
        <v>1</v>
      </c>
      <c r="D116">
        <v>104.17761</v>
      </c>
      <c r="E116">
        <v>24.491350000000001</v>
      </c>
      <c r="F116">
        <v>630</v>
      </c>
    </row>
    <row r="117" spans="1:6" x14ac:dyDescent="0.2">
      <c r="A117" t="s">
        <v>0</v>
      </c>
      <c r="B117">
        <v>100</v>
      </c>
      <c r="C117">
        <v>1</v>
      </c>
      <c r="D117">
        <v>104.21608999999999</v>
      </c>
      <c r="E117">
        <v>24.51201</v>
      </c>
      <c r="F117">
        <v>624</v>
      </c>
    </row>
    <row r="118" spans="1:6" x14ac:dyDescent="0.2">
      <c r="A118" t="s">
        <v>0</v>
      </c>
      <c r="B118">
        <v>100</v>
      </c>
      <c r="C118">
        <v>1</v>
      </c>
      <c r="D118">
        <v>104.1845</v>
      </c>
      <c r="E118">
        <v>24.44595</v>
      </c>
      <c r="F118">
        <v>619</v>
      </c>
    </row>
    <row r="119" spans="1:6" x14ac:dyDescent="0.2">
      <c r="A119" t="s">
        <v>0</v>
      </c>
      <c r="B119">
        <v>100</v>
      </c>
      <c r="C119">
        <v>1</v>
      </c>
      <c r="D119">
        <v>104.22692000000001</v>
      </c>
      <c r="E119">
        <v>24.468859999999999</v>
      </c>
      <c r="F119">
        <v>625</v>
      </c>
    </row>
    <row r="120" spans="1:6" x14ac:dyDescent="0.2">
      <c r="A120" t="s">
        <v>0</v>
      </c>
      <c r="B120">
        <v>100</v>
      </c>
      <c r="C120">
        <v>1</v>
      </c>
      <c r="D120">
        <v>104.21428</v>
      </c>
      <c r="E120">
        <v>24.47157</v>
      </c>
      <c r="F120">
        <v>631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0"/>
  <sheetViews>
    <sheetView zoomScale="85" zoomScaleNormal="85" workbookViewId="0">
      <selection sqref="A1:F121"/>
    </sheetView>
  </sheetViews>
  <sheetFormatPr defaultRowHeight="14.25" x14ac:dyDescent="0.2"/>
  <sheetData>
    <row r="1" spans="1:37" x14ac:dyDescent="0.2">
      <c r="A1" t="s">
        <v>108</v>
      </c>
      <c r="B1">
        <v>30</v>
      </c>
      <c r="C1">
        <v>1</v>
      </c>
      <c r="D1">
        <v>156.12666999999999</v>
      </c>
      <c r="E1">
        <v>2.6854</v>
      </c>
      <c r="F1">
        <v>768</v>
      </c>
      <c r="H1" s="1" t="s">
        <v>2</v>
      </c>
      <c r="I1" s="1" t="s">
        <v>3</v>
      </c>
      <c r="J1" s="1" t="s">
        <v>4</v>
      </c>
      <c r="K1" s="2" t="s">
        <v>5</v>
      </c>
      <c r="L1" s="2" t="s">
        <v>6</v>
      </c>
      <c r="M1" s="2" t="s">
        <v>7</v>
      </c>
      <c r="N1" s="2" t="s">
        <v>109</v>
      </c>
      <c r="O1" s="2" t="s">
        <v>34</v>
      </c>
      <c r="P1" s="2" t="s">
        <v>35</v>
      </c>
      <c r="Q1" s="2" t="s">
        <v>110</v>
      </c>
      <c r="R1" s="2" t="s">
        <v>111</v>
      </c>
      <c r="S1" s="2" t="s">
        <v>112</v>
      </c>
      <c r="T1" s="2" t="s">
        <v>113</v>
      </c>
      <c r="U1" s="2" t="s">
        <v>114</v>
      </c>
      <c r="W1" s="2" t="s">
        <v>37</v>
      </c>
      <c r="AJ1" t="s">
        <v>38</v>
      </c>
    </row>
    <row r="2" spans="1:37" x14ac:dyDescent="0.2">
      <c r="A2" t="s">
        <v>108</v>
      </c>
      <c r="B2">
        <v>30</v>
      </c>
      <c r="C2">
        <v>1</v>
      </c>
      <c r="D2">
        <v>156.12666999999999</v>
      </c>
      <c r="E2">
        <v>2.68242</v>
      </c>
      <c r="F2">
        <v>773</v>
      </c>
      <c r="H2" t="s">
        <v>108</v>
      </c>
      <c r="I2">
        <v>30</v>
      </c>
      <c r="J2">
        <v>1</v>
      </c>
      <c r="L2">
        <f ca="1">INDIRECT("D"&amp;1+(ROW(D1)-1)*10+COLUMN(A1)-1)</f>
        <v>156.12666999999999</v>
      </c>
      <c r="M2">
        <f t="shared" ref="M2:U12" ca="1" si="0">INDIRECT("D"&amp;1+(ROW(E1)-1)*10+COLUMN(B1)-1)</f>
        <v>156.12666999999999</v>
      </c>
      <c r="N2">
        <f t="shared" ca="1" si="0"/>
        <v>156.12666999999999</v>
      </c>
      <c r="O2">
        <f t="shared" ca="1" si="0"/>
        <v>156.12666999999999</v>
      </c>
      <c r="P2">
        <f t="shared" ca="1" si="0"/>
        <v>156.12666999999999</v>
      </c>
      <c r="Q2">
        <f t="shared" ca="1" si="0"/>
        <v>156.12666999999999</v>
      </c>
      <c r="R2">
        <f t="shared" ca="1" si="0"/>
        <v>156.12666999999999</v>
      </c>
      <c r="S2">
        <f t="shared" ca="1" si="0"/>
        <v>156.12666999999999</v>
      </c>
      <c r="T2">
        <f t="shared" ca="1" si="0"/>
        <v>156.12666999999999</v>
      </c>
      <c r="U2">
        <f t="shared" ca="1" si="0"/>
        <v>156.12666999999999</v>
      </c>
      <c r="W2">
        <f ca="1">总!E2</f>
        <v>156.12666999999999</v>
      </c>
      <c r="Y2">
        <f ca="1">(L2-$W2)/$W2</f>
        <v>0</v>
      </c>
      <c r="Z2">
        <f t="shared" ref="Z2:AH13" ca="1" si="1">(M2-$W2)/$W2</f>
        <v>0</v>
      </c>
      <c r="AA2">
        <f t="shared" ca="1" si="1"/>
        <v>0</v>
      </c>
      <c r="AB2">
        <f t="shared" ca="1" si="1"/>
        <v>0</v>
      </c>
      <c r="AC2">
        <f t="shared" ca="1" si="1"/>
        <v>0</v>
      </c>
      <c r="AD2">
        <f t="shared" ca="1" si="1"/>
        <v>0</v>
      </c>
      <c r="AE2">
        <f t="shared" ca="1" si="1"/>
        <v>0</v>
      </c>
      <c r="AF2">
        <f t="shared" ca="1" si="1"/>
        <v>0</v>
      </c>
      <c r="AG2">
        <f t="shared" ca="1" si="1"/>
        <v>0</v>
      </c>
      <c r="AH2">
        <f t="shared" ca="1" si="1"/>
        <v>0</v>
      </c>
      <c r="AJ2">
        <f ca="1">SUM(Y2:AH2)</f>
        <v>0</v>
      </c>
      <c r="AK2" s="9"/>
    </row>
    <row r="3" spans="1:37" x14ac:dyDescent="0.2">
      <c r="A3" t="s">
        <v>108</v>
      </c>
      <c r="B3">
        <v>30</v>
      </c>
      <c r="C3">
        <v>1</v>
      </c>
      <c r="D3">
        <v>156.12666999999999</v>
      </c>
      <c r="E3">
        <v>2.6832799999999999</v>
      </c>
      <c r="F3">
        <v>779</v>
      </c>
      <c r="H3" t="s">
        <v>108</v>
      </c>
      <c r="I3">
        <v>50</v>
      </c>
      <c r="J3">
        <v>1</v>
      </c>
      <c r="L3">
        <f t="shared" ref="L3:U13" ca="1" si="2">INDIRECT("D"&amp;1+(ROW(D2)-1)*10+COLUMN(A2)-1)</f>
        <v>180.24666999999999</v>
      </c>
      <c r="M3">
        <f t="shared" ca="1" si="0"/>
        <v>182.34269</v>
      </c>
      <c r="N3">
        <f t="shared" ca="1" si="0"/>
        <v>181.89</v>
      </c>
      <c r="O3">
        <f t="shared" ca="1" si="0"/>
        <v>181.40834000000001</v>
      </c>
      <c r="P3">
        <f t="shared" ca="1" si="0"/>
        <v>181.81</v>
      </c>
      <c r="Q3">
        <f t="shared" ca="1" si="0"/>
        <v>182.34583000000001</v>
      </c>
      <c r="R3">
        <f t="shared" ca="1" si="0"/>
        <v>181.89</v>
      </c>
      <c r="S3">
        <f t="shared" ca="1" si="0"/>
        <v>180.05332999999999</v>
      </c>
      <c r="T3">
        <f t="shared" ca="1" si="0"/>
        <v>182.34269</v>
      </c>
      <c r="U3">
        <f t="shared" ca="1" si="0"/>
        <v>181.9</v>
      </c>
      <c r="W3">
        <f ca="1">总!E3</f>
        <v>179.67332999999999</v>
      </c>
      <c r="Y3">
        <f t="shared" ref="Y3:Y13" ca="1" si="3">(L3-$W3)/$W3</f>
        <v>3.1910133796707713E-3</v>
      </c>
      <c r="Z3">
        <f t="shared" ca="1" si="1"/>
        <v>1.4856740285272231E-2</v>
      </c>
      <c r="AA3">
        <f t="shared" ca="1" si="1"/>
        <v>1.2337223337486946E-2</v>
      </c>
      <c r="AB3">
        <f t="shared" ca="1" si="1"/>
        <v>9.6564693268612369E-3</v>
      </c>
      <c r="AC3">
        <f t="shared" ca="1" si="1"/>
        <v>1.1891970833957436E-2</v>
      </c>
      <c r="AD3">
        <f t="shared" ca="1" si="1"/>
        <v>1.4874216446035779E-2</v>
      </c>
      <c r="AE3">
        <f t="shared" ca="1" si="1"/>
        <v>1.2337223337486946E-2</v>
      </c>
      <c r="AF3">
        <f t="shared" ca="1" si="1"/>
        <v>2.1149493917655754E-3</v>
      </c>
      <c r="AG3">
        <f t="shared" ca="1" si="1"/>
        <v>1.4856740285272231E-2</v>
      </c>
      <c r="AH3">
        <f t="shared" ca="1" si="1"/>
        <v>1.2392879900428254E-2</v>
      </c>
      <c r="AJ3">
        <f t="shared" ref="AJ3:AJ13" ca="1" si="4">SUM(Y3:AH3)</f>
        <v>0.1085094265242374</v>
      </c>
      <c r="AK3" s="9"/>
    </row>
    <row r="4" spans="1:37" x14ac:dyDescent="0.2">
      <c r="A4" t="s">
        <v>108</v>
      </c>
      <c r="B4">
        <v>30</v>
      </c>
      <c r="C4">
        <v>1</v>
      </c>
      <c r="D4">
        <v>156.12666999999999</v>
      </c>
      <c r="E4">
        <v>2.68886</v>
      </c>
      <c r="F4">
        <v>781</v>
      </c>
      <c r="H4" t="s">
        <v>108</v>
      </c>
      <c r="I4">
        <v>100</v>
      </c>
      <c r="J4">
        <v>1</v>
      </c>
      <c r="L4">
        <f t="shared" ca="1" si="2"/>
        <v>241.45</v>
      </c>
      <c r="M4">
        <f t="shared" ca="1" si="2"/>
        <v>242.23154</v>
      </c>
      <c r="N4">
        <f t="shared" ca="1" si="2"/>
        <v>242.98756</v>
      </c>
      <c r="O4">
        <f t="shared" ca="1" si="2"/>
        <v>241.93572</v>
      </c>
      <c r="P4">
        <f t="shared" ca="1" si="2"/>
        <v>239.81506999999999</v>
      </c>
      <c r="Q4">
        <f t="shared" ca="1" si="2"/>
        <v>242.07979</v>
      </c>
      <c r="R4">
        <f t="shared" ca="1" si="2"/>
        <v>240.52</v>
      </c>
      <c r="S4">
        <f t="shared" ca="1" si="2"/>
        <v>241.36873</v>
      </c>
      <c r="T4">
        <f t="shared" ca="1" si="2"/>
        <v>243.70572000000001</v>
      </c>
      <c r="U4">
        <f t="shared" ca="1" si="2"/>
        <v>241.11418</v>
      </c>
      <c r="W4">
        <f ca="1">总!E4</f>
        <v>239.59333000000001</v>
      </c>
      <c r="Y4">
        <f t="shared" ca="1" si="3"/>
        <v>7.749255791052196E-3</v>
      </c>
      <c r="Z4">
        <f t="shared" ca="1" si="1"/>
        <v>1.1011199685734101E-2</v>
      </c>
      <c r="AA4">
        <f t="shared" ca="1" si="1"/>
        <v>1.4166629763858589E-2</v>
      </c>
      <c r="AB4">
        <f t="shared" ca="1" si="1"/>
        <v>9.7765242463135112E-3</v>
      </c>
      <c r="AC4">
        <f t="shared" ca="1" si="1"/>
        <v>9.254848622037296E-4</v>
      </c>
      <c r="AD4">
        <f t="shared" ca="1" si="1"/>
        <v>1.0377834808673488E-2</v>
      </c>
      <c r="AE4">
        <f t="shared" ca="1" si="1"/>
        <v>3.8676786202687754E-3</v>
      </c>
      <c r="AF4">
        <f t="shared" ca="1" si="1"/>
        <v>7.4100560311924817E-3</v>
      </c>
      <c r="AG4">
        <f t="shared" ca="1" si="1"/>
        <v>1.7164042087482172E-2</v>
      </c>
      <c r="AH4">
        <f t="shared" ca="1" si="1"/>
        <v>6.3476307958990168E-3</v>
      </c>
      <c r="AJ4">
        <f t="shared" ca="1" si="4"/>
        <v>8.8796336692678071E-2</v>
      </c>
      <c r="AK4" s="9"/>
    </row>
    <row r="5" spans="1:37" x14ac:dyDescent="0.2">
      <c r="A5" t="s">
        <v>108</v>
      </c>
      <c r="B5">
        <v>30</v>
      </c>
      <c r="C5">
        <v>1</v>
      </c>
      <c r="D5">
        <v>156.12666999999999</v>
      </c>
      <c r="E5">
        <v>2.68309</v>
      </c>
      <c r="F5">
        <v>774</v>
      </c>
      <c r="H5" t="s">
        <v>36</v>
      </c>
      <c r="I5">
        <v>24</v>
      </c>
      <c r="J5">
        <v>1</v>
      </c>
      <c r="L5">
        <f t="shared" ca="1" si="2"/>
        <v>2320.9075499999999</v>
      </c>
      <c r="M5">
        <f t="shared" ca="1" si="0"/>
        <v>2320.9075499999999</v>
      </c>
      <c r="N5">
        <f t="shared" ca="1" si="0"/>
        <v>2320.9075499999999</v>
      </c>
      <c r="O5">
        <f t="shared" ca="1" si="0"/>
        <v>2320.9075499999999</v>
      </c>
      <c r="P5">
        <f t="shared" ca="1" si="0"/>
        <v>2320.9075499999999</v>
      </c>
      <c r="Q5">
        <f t="shared" ca="1" si="0"/>
        <v>2320.9075499999999</v>
      </c>
      <c r="R5">
        <f t="shared" ca="1" si="0"/>
        <v>2320.9075499999999</v>
      </c>
      <c r="S5">
        <f t="shared" ca="1" si="0"/>
        <v>2320.9075499999999</v>
      </c>
      <c r="T5">
        <f t="shared" ca="1" si="0"/>
        <v>2320.9075499999999</v>
      </c>
      <c r="U5">
        <f t="shared" ca="1" si="0"/>
        <v>2320.9075499999999</v>
      </c>
      <c r="W5">
        <f ca="1">总!E5</f>
        <v>2320.9075499999999</v>
      </c>
      <c r="Y5">
        <f t="shared" ca="1" si="3"/>
        <v>0</v>
      </c>
      <c r="Z5">
        <f t="shared" ca="1" si="1"/>
        <v>0</v>
      </c>
      <c r="AA5">
        <f t="shared" ca="1" si="1"/>
        <v>0</v>
      </c>
      <c r="AB5">
        <f t="shared" ca="1" si="1"/>
        <v>0</v>
      </c>
      <c r="AC5">
        <f t="shared" ca="1" si="1"/>
        <v>0</v>
      </c>
      <c r="AD5">
        <f t="shared" ca="1" si="1"/>
        <v>0</v>
      </c>
      <c r="AE5">
        <f t="shared" ca="1" si="1"/>
        <v>0</v>
      </c>
      <c r="AF5">
        <f t="shared" ca="1" si="1"/>
        <v>0</v>
      </c>
      <c r="AG5">
        <f t="shared" ca="1" si="1"/>
        <v>0</v>
      </c>
      <c r="AH5">
        <f t="shared" ca="1" si="1"/>
        <v>0</v>
      </c>
      <c r="AJ5">
        <f t="shared" ca="1" si="4"/>
        <v>0</v>
      </c>
      <c r="AK5" s="9"/>
    </row>
    <row r="6" spans="1:37" x14ac:dyDescent="0.2">
      <c r="A6" t="s">
        <v>108</v>
      </c>
      <c r="B6">
        <v>30</v>
      </c>
      <c r="C6">
        <v>1</v>
      </c>
      <c r="D6">
        <v>156.12666999999999</v>
      </c>
      <c r="E6">
        <v>2.6848200000000002</v>
      </c>
      <c r="F6">
        <v>766</v>
      </c>
      <c r="H6" t="s">
        <v>36</v>
      </c>
      <c r="I6">
        <v>47</v>
      </c>
      <c r="J6">
        <v>1</v>
      </c>
      <c r="L6">
        <f t="shared" ca="1" si="2"/>
        <v>4321.0236500000001</v>
      </c>
      <c r="M6">
        <f t="shared" ca="1" si="0"/>
        <v>4321.0236500000001</v>
      </c>
      <c r="N6">
        <f t="shared" ca="1" si="0"/>
        <v>4321.0236500000001</v>
      </c>
      <c r="O6">
        <f t="shared" ca="1" si="0"/>
        <v>4329.4256800000003</v>
      </c>
      <c r="P6">
        <f t="shared" ca="1" si="0"/>
        <v>4321.0236500000001</v>
      </c>
      <c r="Q6">
        <f t="shared" ca="1" si="0"/>
        <v>4321.0236500000001</v>
      </c>
      <c r="R6">
        <f t="shared" ca="1" si="0"/>
        <v>4321.0236500000001</v>
      </c>
      <c r="S6">
        <f t="shared" ca="1" si="0"/>
        <v>4329.4256800000003</v>
      </c>
      <c r="T6">
        <f t="shared" ca="1" si="0"/>
        <v>4321.0236500000001</v>
      </c>
      <c r="U6">
        <f t="shared" ca="1" si="0"/>
        <v>4321.0236500000001</v>
      </c>
      <c r="W6">
        <f ca="1">总!E6</f>
        <v>4313.60977</v>
      </c>
      <c r="Y6">
        <f t="shared" ca="1" si="3"/>
        <v>1.71871828823312E-3</v>
      </c>
      <c r="Z6">
        <f t="shared" ca="1" si="1"/>
        <v>1.71871828823312E-3</v>
      </c>
      <c r="AA6">
        <f t="shared" ca="1" si="1"/>
        <v>1.71871828823312E-3</v>
      </c>
      <c r="AB6">
        <f t="shared" ca="1" si="1"/>
        <v>3.6665138580674762E-3</v>
      </c>
      <c r="AC6">
        <f t="shared" ca="1" si="1"/>
        <v>1.71871828823312E-3</v>
      </c>
      <c r="AD6">
        <f t="shared" ca="1" si="1"/>
        <v>1.71871828823312E-3</v>
      </c>
      <c r="AE6">
        <f t="shared" ca="1" si="1"/>
        <v>1.71871828823312E-3</v>
      </c>
      <c r="AF6">
        <f t="shared" ca="1" si="1"/>
        <v>3.6665138580674762E-3</v>
      </c>
      <c r="AG6">
        <f t="shared" ca="1" si="1"/>
        <v>1.71871828823312E-3</v>
      </c>
      <c r="AH6">
        <f t="shared" ca="1" si="1"/>
        <v>1.71871828823312E-3</v>
      </c>
      <c r="AJ6">
        <f t="shared" ca="1" si="4"/>
        <v>2.1082774021999914E-2</v>
      </c>
      <c r="AK6" s="9"/>
    </row>
    <row r="7" spans="1:37" x14ac:dyDescent="0.2">
      <c r="A7" t="s">
        <v>108</v>
      </c>
      <c r="B7">
        <v>30</v>
      </c>
      <c r="C7">
        <v>1</v>
      </c>
      <c r="D7">
        <v>156.12666999999999</v>
      </c>
      <c r="E7">
        <v>2.6922100000000002</v>
      </c>
      <c r="F7">
        <v>780</v>
      </c>
      <c r="H7" t="s">
        <v>36</v>
      </c>
      <c r="I7">
        <v>100</v>
      </c>
      <c r="J7">
        <v>1</v>
      </c>
      <c r="L7">
        <f t="shared" ca="1" si="2"/>
        <v>35606.446929999998</v>
      </c>
      <c r="M7">
        <f t="shared" ca="1" si="2"/>
        <v>35669.694770000002</v>
      </c>
      <c r="N7">
        <f t="shared" ca="1" si="2"/>
        <v>35669.694770000002</v>
      </c>
      <c r="O7">
        <f t="shared" ca="1" si="2"/>
        <v>35669.694770000002</v>
      </c>
      <c r="P7">
        <f t="shared" ca="1" si="2"/>
        <v>35335.528830000003</v>
      </c>
      <c r="Q7">
        <f t="shared" ca="1" si="2"/>
        <v>35666.468269999998</v>
      </c>
      <c r="R7">
        <f t="shared" ca="1" si="2"/>
        <v>35581.909119999997</v>
      </c>
      <c r="S7">
        <f t="shared" ca="1" si="2"/>
        <v>35669.694770000002</v>
      </c>
      <c r="T7">
        <f t="shared" ca="1" si="2"/>
        <v>35669.694770000002</v>
      </c>
      <c r="U7">
        <f t="shared" ca="1" si="2"/>
        <v>35669.694770000002</v>
      </c>
      <c r="W7">
        <f ca="1">总!E7</f>
        <v>35334.484790000002</v>
      </c>
      <c r="Y7">
        <f t="shared" ca="1" si="3"/>
        <v>7.6967908720424836E-3</v>
      </c>
      <c r="Z7">
        <f t="shared" ca="1" si="1"/>
        <v>9.4867657471792901E-3</v>
      </c>
      <c r="AA7">
        <f t="shared" ca="1" si="1"/>
        <v>9.4867657471792901E-3</v>
      </c>
      <c r="AB7">
        <f t="shared" ca="1" si="1"/>
        <v>9.4867657471792901E-3</v>
      </c>
      <c r="AC7">
        <f t="shared" ca="1" si="1"/>
        <v>2.95473389864213E-5</v>
      </c>
      <c r="AD7">
        <f t="shared" ca="1" si="1"/>
        <v>9.3954526851895634E-3</v>
      </c>
      <c r="AE7">
        <f t="shared" ca="1" si="1"/>
        <v>7.002347182093846E-3</v>
      </c>
      <c r="AF7">
        <f t="shared" ca="1" si="1"/>
        <v>9.4867657471792901E-3</v>
      </c>
      <c r="AG7">
        <f t="shared" ca="1" si="1"/>
        <v>9.4867657471792901E-3</v>
      </c>
      <c r="AH7">
        <f t="shared" ca="1" si="1"/>
        <v>9.4867657471792901E-3</v>
      </c>
      <c r="AJ7">
        <f t="shared" ca="1" si="4"/>
        <v>8.1044732561388055E-2</v>
      </c>
      <c r="AK7" s="9"/>
    </row>
    <row r="8" spans="1:37" x14ac:dyDescent="0.2">
      <c r="A8" t="s">
        <v>108</v>
      </c>
      <c r="B8">
        <v>30</v>
      </c>
      <c r="C8">
        <v>1</v>
      </c>
      <c r="D8">
        <v>156.12666999999999</v>
      </c>
      <c r="E8">
        <v>2.6792500000000001</v>
      </c>
      <c r="F8">
        <v>770</v>
      </c>
      <c r="H8" t="s">
        <v>1</v>
      </c>
      <c r="I8">
        <v>30</v>
      </c>
      <c r="J8">
        <v>1</v>
      </c>
      <c r="L8">
        <f t="shared" ca="1" si="2"/>
        <v>660.62148999999999</v>
      </c>
      <c r="M8">
        <f t="shared" ca="1" si="0"/>
        <v>660.62148999999999</v>
      </c>
      <c r="N8">
        <f t="shared" ca="1" si="0"/>
        <v>660.62148999999999</v>
      </c>
      <c r="O8">
        <f t="shared" ca="1" si="0"/>
        <v>660.62148999999999</v>
      </c>
      <c r="P8">
        <f t="shared" ref="P8:U10" ca="1" si="5">INDIRECT("D"&amp;1+(ROW(H7)-1)*10+COLUMN(E7)-1)</f>
        <v>660.62148999999999</v>
      </c>
      <c r="Q8">
        <f t="shared" ca="1" si="5"/>
        <v>660.62148999999999</v>
      </c>
      <c r="R8">
        <f t="shared" ca="1" si="5"/>
        <v>660.62148999999999</v>
      </c>
      <c r="S8">
        <f t="shared" ca="1" si="5"/>
        <v>659.84542999999996</v>
      </c>
      <c r="T8">
        <f t="shared" ca="1" si="5"/>
        <v>660.62148999999999</v>
      </c>
      <c r="U8">
        <f t="shared" ca="1" si="5"/>
        <v>660.62148999999999</v>
      </c>
      <c r="W8">
        <f ca="1">总!E8</f>
        <v>659.84542999999996</v>
      </c>
      <c r="Y8">
        <f t="shared" ca="1" si="3"/>
        <v>1.1761239295088087E-3</v>
      </c>
      <c r="Z8">
        <f t="shared" ca="1" si="1"/>
        <v>1.1761239295088087E-3</v>
      </c>
      <c r="AA8">
        <f t="shared" ca="1" si="1"/>
        <v>1.1761239295088087E-3</v>
      </c>
      <c r="AB8">
        <f t="shared" ca="1" si="1"/>
        <v>1.1761239295088087E-3</v>
      </c>
      <c r="AC8">
        <f t="shared" ca="1" si="1"/>
        <v>1.1761239295088087E-3</v>
      </c>
      <c r="AD8">
        <f t="shared" ca="1" si="1"/>
        <v>1.1761239295088087E-3</v>
      </c>
      <c r="AE8">
        <f t="shared" ca="1" si="1"/>
        <v>1.1761239295088087E-3</v>
      </c>
      <c r="AF8">
        <f t="shared" ca="1" si="1"/>
        <v>0</v>
      </c>
      <c r="AG8">
        <f t="shared" ca="1" si="1"/>
        <v>1.1761239295088087E-3</v>
      </c>
      <c r="AH8">
        <f t="shared" ca="1" si="1"/>
        <v>1.1761239295088087E-3</v>
      </c>
      <c r="AJ8">
        <f t="shared" ca="1" si="4"/>
        <v>1.0585115365579278E-2</v>
      </c>
      <c r="AK8" s="9"/>
    </row>
    <row r="9" spans="1:37" x14ac:dyDescent="0.2">
      <c r="A9" t="s">
        <v>108</v>
      </c>
      <c r="B9">
        <v>30</v>
      </c>
      <c r="C9">
        <v>1</v>
      </c>
      <c r="D9">
        <v>156.12666999999999</v>
      </c>
      <c r="E9">
        <v>2.68208</v>
      </c>
      <c r="F9">
        <v>797</v>
      </c>
      <c r="H9" t="s">
        <v>1</v>
      </c>
      <c r="I9">
        <v>50</v>
      </c>
      <c r="J9">
        <v>1</v>
      </c>
      <c r="L9">
        <f t="shared" ca="1" si="2"/>
        <v>1026.2758200000001</v>
      </c>
      <c r="M9">
        <f t="shared" ca="1" si="0"/>
        <v>1027.0157400000001</v>
      </c>
      <c r="N9">
        <f t="shared" ca="1" si="0"/>
        <v>1027.0157400000001</v>
      </c>
      <c r="O9">
        <f t="shared" ca="1" si="0"/>
        <v>1027.0157400000001</v>
      </c>
      <c r="P9">
        <f t="shared" ca="1" si="5"/>
        <v>1013.34442</v>
      </c>
      <c r="Q9">
        <f t="shared" ca="1" si="5"/>
        <v>1027.0157400000001</v>
      </c>
      <c r="R9">
        <f t="shared" ca="1" si="5"/>
        <v>1018.19902</v>
      </c>
      <c r="S9">
        <f t="shared" ca="1" si="5"/>
        <v>1015.01969</v>
      </c>
      <c r="T9">
        <f t="shared" ca="1" si="5"/>
        <v>1012.02238</v>
      </c>
      <c r="U9">
        <f t="shared" ca="1" si="5"/>
        <v>1015.01969</v>
      </c>
      <c r="W9">
        <f ca="1">总!E9</f>
        <v>1003.58074</v>
      </c>
      <c r="Y9">
        <f t="shared" ca="1" si="3"/>
        <v>2.2614104770484211E-2</v>
      </c>
      <c r="Z9">
        <f t="shared" ca="1" si="1"/>
        <v>2.3351384762525493E-2</v>
      </c>
      <c r="AA9">
        <f t="shared" ca="1" si="1"/>
        <v>2.3351384762525493E-2</v>
      </c>
      <c r="AB9">
        <f t="shared" ca="1" si="1"/>
        <v>2.3351384762525493E-2</v>
      </c>
      <c r="AC9">
        <f t="shared" ca="1" si="1"/>
        <v>9.7288435407798107E-3</v>
      </c>
      <c r="AD9">
        <f t="shared" ca="1" si="1"/>
        <v>2.3351384762525493E-2</v>
      </c>
      <c r="AE9">
        <f t="shared" ca="1" si="1"/>
        <v>1.4566122502510388E-2</v>
      </c>
      <c r="AF9">
        <f t="shared" ca="1" si="1"/>
        <v>1.139813623764838E-2</v>
      </c>
      <c r="AG9">
        <f t="shared" ca="1" si="1"/>
        <v>8.4115205319703588E-3</v>
      </c>
      <c r="AH9">
        <f t="shared" ca="1" si="1"/>
        <v>1.139813623764838E-2</v>
      </c>
      <c r="AJ9">
        <f t="shared" ca="1" si="4"/>
        <v>0.17152240287114348</v>
      </c>
      <c r="AK9" s="9"/>
    </row>
    <row r="10" spans="1:37" x14ac:dyDescent="0.2">
      <c r="A10" t="s">
        <v>108</v>
      </c>
      <c r="B10">
        <v>30</v>
      </c>
      <c r="C10">
        <v>1</v>
      </c>
      <c r="D10">
        <v>156.12666999999999</v>
      </c>
      <c r="E10">
        <v>2.6816200000000001</v>
      </c>
      <c r="F10">
        <v>764</v>
      </c>
      <c r="H10" t="s">
        <v>1</v>
      </c>
      <c r="I10">
        <v>100</v>
      </c>
      <c r="J10">
        <v>1</v>
      </c>
      <c r="L10">
        <f t="shared" ca="1" si="2"/>
        <v>1774.48</v>
      </c>
      <c r="M10">
        <f t="shared" ca="1" si="2"/>
        <v>1769.27134</v>
      </c>
      <c r="N10">
        <f t="shared" ca="1" si="2"/>
        <v>1760.76</v>
      </c>
      <c r="O10">
        <f t="shared" ca="1" si="2"/>
        <v>1769.6134300000001</v>
      </c>
      <c r="P10">
        <f t="shared" ca="1" si="5"/>
        <v>1774.48</v>
      </c>
      <c r="Q10">
        <f t="shared" ca="1" si="5"/>
        <v>1774.3610699999999</v>
      </c>
      <c r="R10">
        <f t="shared" ca="1" si="5"/>
        <v>1774.48</v>
      </c>
      <c r="S10">
        <f t="shared" ca="1" si="5"/>
        <v>1761.6933200000001</v>
      </c>
      <c r="T10">
        <f t="shared" ca="1" si="5"/>
        <v>1762.3941199999999</v>
      </c>
      <c r="U10">
        <f t="shared" ca="1" si="5"/>
        <v>1774.48</v>
      </c>
      <c r="W10">
        <f ca="1">总!E10</f>
        <v>1755.1166700000001</v>
      </c>
      <c r="Y10">
        <f t="shared" ca="1" si="3"/>
        <v>1.1032503041521396E-2</v>
      </c>
      <c r="Z10">
        <f t="shared" ca="1" si="1"/>
        <v>8.0648028942713508E-3</v>
      </c>
      <c r="AA10">
        <f t="shared" ca="1" si="1"/>
        <v>3.2153588969101852E-3</v>
      </c>
      <c r="AB10">
        <f t="shared" ca="1" si="1"/>
        <v>8.2597130138362795E-3</v>
      </c>
      <c r="AC10">
        <f t="shared" ca="1" si="1"/>
        <v>1.1032503041521396E-2</v>
      </c>
      <c r="AD10">
        <f t="shared" ca="1" si="1"/>
        <v>1.0964741164471882E-2</v>
      </c>
      <c r="AE10">
        <f t="shared" ca="1" si="1"/>
        <v>1.1032503041521396E-2</v>
      </c>
      <c r="AF10">
        <f t="shared" ca="1" si="1"/>
        <v>3.7471298133131925E-3</v>
      </c>
      <c r="AG10">
        <f t="shared" ca="1" si="1"/>
        <v>4.146419508396451E-3</v>
      </c>
      <c r="AH10">
        <f t="shared" ca="1" si="1"/>
        <v>1.1032503041521396E-2</v>
      </c>
      <c r="AJ10">
        <f t="shared" ca="1" si="4"/>
        <v>8.2528177457284926E-2</v>
      </c>
      <c r="AK10" s="9"/>
    </row>
    <row r="11" spans="1:37" x14ac:dyDescent="0.2">
      <c r="A11" t="s">
        <v>108</v>
      </c>
      <c r="B11">
        <v>50</v>
      </c>
      <c r="C11">
        <v>1</v>
      </c>
      <c r="D11">
        <v>180.24666999999999</v>
      </c>
      <c r="E11">
        <v>7.3526199999999999</v>
      </c>
      <c r="F11">
        <v>704</v>
      </c>
      <c r="H11" t="s">
        <v>0</v>
      </c>
      <c r="I11">
        <v>25</v>
      </c>
      <c r="J11">
        <v>1</v>
      </c>
      <c r="L11">
        <f t="shared" ca="1" si="2"/>
        <v>28.65213</v>
      </c>
      <c r="M11">
        <f t="shared" ca="1" si="0"/>
        <v>28.65213</v>
      </c>
      <c r="N11">
        <f t="shared" ca="1" si="0"/>
        <v>28.65213</v>
      </c>
      <c r="O11">
        <f t="shared" ca="1" si="0"/>
        <v>28.65213</v>
      </c>
      <c r="P11">
        <f t="shared" ca="1" si="0"/>
        <v>28.65213</v>
      </c>
      <c r="Q11">
        <f t="shared" ca="1" si="0"/>
        <v>28.65213</v>
      </c>
      <c r="R11">
        <f t="shared" ca="1" si="0"/>
        <v>28.65213</v>
      </c>
      <c r="S11">
        <f t="shared" ca="1" si="0"/>
        <v>28.65213</v>
      </c>
      <c r="T11">
        <f t="shared" ca="1" si="0"/>
        <v>28.65213</v>
      </c>
      <c r="U11">
        <f t="shared" ca="1" si="0"/>
        <v>28.65213</v>
      </c>
      <c r="W11">
        <f ca="1">总!E11</f>
        <v>28.65213</v>
      </c>
      <c r="Y11">
        <f t="shared" ca="1" si="3"/>
        <v>0</v>
      </c>
      <c r="Z11">
        <f t="shared" ca="1" si="1"/>
        <v>0</v>
      </c>
      <c r="AA11">
        <f t="shared" ca="1" si="1"/>
        <v>0</v>
      </c>
      <c r="AB11">
        <f t="shared" ca="1" si="1"/>
        <v>0</v>
      </c>
      <c r="AC11">
        <f t="shared" ca="1" si="1"/>
        <v>0</v>
      </c>
      <c r="AD11">
        <f t="shared" ca="1" si="1"/>
        <v>0</v>
      </c>
      <c r="AE11">
        <f t="shared" ca="1" si="1"/>
        <v>0</v>
      </c>
      <c r="AF11">
        <f t="shared" ca="1" si="1"/>
        <v>0</v>
      </c>
      <c r="AG11">
        <f t="shared" ca="1" si="1"/>
        <v>0</v>
      </c>
      <c r="AH11">
        <f t="shared" ca="1" si="1"/>
        <v>0</v>
      </c>
      <c r="AJ11">
        <f t="shared" ca="1" si="4"/>
        <v>0</v>
      </c>
      <c r="AK11" s="9"/>
    </row>
    <row r="12" spans="1:37" x14ac:dyDescent="0.2">
      <c r="A12" t="s">
        <v>108</v>
      </c>
      <c r="B12">
        <v>50</v>
      </c>
      <c r="C12">
        <v>1</v>
      </c>
      <c r="D12">
        <v>182.34269</v>
      </c>
      <c r="E12">
        <v>7.37425</v>
      </c>
      <c r="F12">
        <v>710</v>
      </c>
      <c r="H12" t="s">
        <v>0</v>
      </c>
      <c r="I12">
        <v>50</v>
      </c>
      <c r="J12">
        <v>1</v>
      </c>
      <c r="L12">
        <f t="shared" ca="1" si="2"/>
        <v>57.917070000000002</v>
      </c>
      <c r="M12">
        <f t="shared" ca="1" si="0"/>
        <v>57.917070000000002</v>
      </c>
      <c r="N12">
        <f t="shared" ca="1" si="0"/>
        <v>57.917070000000002</v>
      </c>
      <c r="O12">
        <f t="shared" ca="1" si="0"/>
        <v>57.917070000000002</v>
      </c>
      <c r="P12">
        <f t="shared" ca="1" si="0"/>
        <v>57.917070000000002</v>
      </c>
      <c r="Q12">
        <f t="shared" ca="1" si="0"/>
        <v>57.917070000000002</v>
      </c>
      <c r="R12">
        <f t="shared" ca="1" si="0"/>
        <v>57.917070000000002</v>
      </c>
      <c r="S12">
        <f t="shared" ca="1" si="0"/>
        <v>57.917070000000002</v>
      </c>
      <c r="T12">
        <f t="shared" ca="1" si="0"/>
        <v>57.917070000000002</v>
      </c>
      <c r="U12">
        <f t="shared" ca="1" si="0"/>
        <v>57.917070000000002</v>
      </c>
      <c r="W12">
        <f ca="1">总!E12</f>
        <v>57.917070000000002</v>
      </c>
      <c r="Y12">
        <f t="shared" ca="1" si="3"/>
        <v>0</v>
      </c>
      <c r="Z12">
        <f t="shared" ca="1" si="1"/>
        <v>0</v>
      </c>
      <c r="AA12">
        <f t="shared" ca="1" si="1"/>
        <v>0</v>
      </c>
      <c r="AB12">
        <f t="shared" ca="1" si="1"/>
        <v>0</v>
      </c>
      <c r="AC12">
        <f t="shared" ca="1" si="1"/>
        <v>0</v>
      </c>
      <c r="AD12">
        <f t="shared" ca="1" si="1"/>
        <v>0</v>
      </c>
      <c r="AE12">
        <f t="shared" ca="1" si="1"/>
        <v>0</v>
      </c>
      <c r="AF12">
        <f t="shared" ca="1" si="1"/>
        <v>0</v>
      </c>
      <c r="AG12">
        <f t="shared" ca="1" si="1"/>
        <v>0</v>
      </c>
      <c r="AH12">
        <f t="shared" ca="1" si="1"/>
        <v>0</v>
      </c>
      <c r="AJ12">
        <f t="shared" ca="1" si="4"/>
        <v>0</v>
      </c>
      <c r="AK12" s="9"/>
    </row>
    <row r="13" spans="1:37" x14ac:dyDescent="0.2">
      <c r="A13" t="s">
        <v>108</v>
      </c>
      <c r="B13">
        <v>50</v>
      </c>
      <c r="C13">
        <v>1</v>
      </c>
      <c r="D13">
        <v>181.89</v>
      </c>
      <c r="E13">
        <v>7.34945</v>
      </c>
      <c r="F13">
        <v>703</v>
      </c>
      <c r="H13" t="s">
        <v>0</v>
      </c>
      <c r="I13">
        <v>100</v>
      </c>
      <c r="J13">
        <v>1</v>
      </c>
      <c r="L13">
        <f t="shared" ca="1" si="2"/>
        <v>104.19761</v>
      </c>
      <c r="M13">
        <f t="shared" ca="1" si="2"/>
        <v>104.26692</v>
      </c>
      <c r="N13">
        <f t="shared" ca="1" si="2"/>
        <v>104.27692</v>
      </c>
      <c r="O13">
        <f t="shared" ca="1" si="2"/>
        <v>104.24866</v>
      </c>
      <c r="P13">
        <f t="shared" ca="1" si="2"/>
        <v>104.26428</v>
      </c>
      <c r="Q13">
        <f t="shared" ca="1" si="2"/>
        <v>104.16761</v>
      </c>
      <c r="R13">
        <f t="shared" ca="1" si="2"/>
        <v>104.18678</v>
      </c>
      <c r="S13">
        <f t="shared" ca="1" si="2"/>
        <v>104.26358999999999</v>
      </c>
      <c r="T13">
        <f t="shared" ca="1" si="2"/>
        <v>104.22359</v>
      </c>
      <c r="U13">
        <f t="shared" ca="1" si="2"/>
        <v>104.19428000000001</v>
      </c>
      <c r="W13">
        <f ca="1">总!E13</f>
        <v>104.10428</v>
      </c>
      <c r="Y13">
        <f t="shared" ca="1" si="3"/>
        <v>8.9650492755912229E-4</v>
      </c>
      <c r="Z13">
        <f t="shared" ca="1" si="1"/>
        <v>1.5622796680405083E-3</v>
      </c>
      <c r="AA13">
        <f t="shared" ca="1" si="1"/>
        <v>1.658337198047969E-3</v>
      </c>
      <c r="AB13">
        <f t="shared" ca="1" si="1"/>
        <v>1.386878618246994E-3</v>
      </c>
      <c r="AC13">
        <f t="shared" ca="1" si="1"/>
        <v>1.536920480118556E-3</v>
      </c>
      <c r="AD13">
        <f t="shared" ca="1" si="1"/>
        <v>6.08332337536876E-4</v>
      </c>
      <c r="AE13">
        <f t="shared" ca="1" si="1"/>
        <v>7.9247462256110904E-4</v>
      </c>
      <c r="AF13">
        <f t="shared" ca="1" si="1"/>
        <v>1.5302925105479884E-3</v>
      </c>
      <c r="AG13">
        <f t="shared" ca="1" si="1"/>
        <v>1.1460623905184175E-3</v>
      </c>
      <c r="AH13">
        <f t="shared" ca="1" si="1"/>
        <v>8.6451777006673898E-4</v>
      </c>
      <c r="AJ13">
        <f t="shared" ca="1" si="4"/>
        <v>1.1982600523244279E-2</v>
      </c>
      <c r="AK13" s="9"/>
    </row>
    <row r="14" spans="1:37" x14ac:dyDescent="0.2">
      <c r="A14" t="s">
        <v>108</v>
      </c>
      <c r="B14">
        <v>50</v>
      </c>
      <c r="C14">
        <v>1</v>
      </c>
      <c r="D14">
        <v>181.40834000000001</v>
      </c>
      <c r="E14">
        <v>7.3536599999999996</v>
      </c>
      <c r="F14">
        <v>690</v>
      </c>
      <c r="AK14" s="9"/>
    </row>
    <row r="15" spans="1:37" x14ac:dyDescent="0.2">
      <c r="A15" t="s">
        <v>108</v>
      </c>
      <c r="B15">
        <v>50</v>
      </c>
      <c r="C15">
        <v>1</v>
      </c>
      <c r="D15">
        <v>181.81</v>
      </c>
      <c r="E15">
        <v>7.3567900000000002</v>
      </c>
      <c r="F15">
        <v>698</v>
      </c>
      <c r="AK15" s="9"/>
    </row>
    <row r="16" spans="1:37" x14ac:dyDescent="0.2">
      <c r="A16" t="s">
        <v>108</v>
      </c>
      <c r="B16">
        <v>50</v>
      </c>
      <c r="C16">
        <v>1</v>
      </c>
      <c r="D16">
        <v>182.34583000000001</v>
      </c>
      <c r="E16">
        <v>7.3570700000000002</v>
      </c>
      <c r="F16">
        <v>695</v>
      </c>
      <c r="AK16" s="9"/>
    </row>
    <row r="17" spans="1:37" x14ac:dyDescent="0.2">
      <c r="A17" t="s">
        <v>108</v>
      </c>
      <c r="B17">
        <v>50</v>
      </c>
      <c r="C17">
        <v>1</v>
      </c>
      <c r="D17">
        <v>181.89</v>
      </c>
      <c r="E17">
        <v>7.3560499999999998</v>
      </c>
      <c r="F17">
        <v>683</v>
      </c>
      <c r="AK17" s="9"/>
    </row>
    <row r="18" spans="1:37" x14ac:dyDescent="0.2">
      <c r="A18" t="s">
        <v>108</v>
      </c>
      <c r="B18">
        <v>50</v>
      </c>
      <c r="C18">
        <v>1</v>
      </c>
      <c r="D18">
        <v>180.05332999999999</v>
      </c>
      <c r="E18">
        <v>7.3721399999999999</v>
      </c>
      <c r="F18">
        <v>695</v>
      </c>
      <c r="AK18" s="9"/>
    </row>
    <row r="19" spans="1:37" x14ac:dyDescent="0.2">
      <c r="A19" t="s">
        <v>108</v>
      </c>
      <c r="B19">
        <v>50</v>
      </c>
      <c r="C19">
        <v>1</v>
      </c>
      <c r="D19">
        <v>182.34269</v>
      </c>
      <c r="E19">
        <v>7.3489899999999997</v>
      </c>
      <c r="F19">
        <v>689</v>
      </c>
      <c r="AK19" s="9"/>
    </row>
    <row r="20" spans="1:37" x14ac:dyDescent="0.2">
      <c r="A20" t="s">
        <v>108</v>
      </c>
      <c r="B20">
        <v>50</v>
      </c>
      <c r="C20">
        <v>1</v>
      </c>
      <c r="D20">
        <v>181.9</v>
      </c>
      <c r="E20">
        <v>7.3755699999999997</v>
      </c>
      <c r="F20">
        <v>698</v>
      </c>
      <c r="AK20" s="9"/>
    </row>
    <row r="21" spans="1:37" x14ac:dyDescent="0.2">
      <c r="A21" t="s">
        <v>108</v>
      </c>
      <c r="B21">
        <v>100</v>
      </c>
      <c r="C21">
        <v>1</v>
      </c>
      <c r="D21">
        <v>241.45</v>
      </c>
      <c r="E21">
        <v>21.24944</v>
      </c>
      <c r="F21">
        <v>446</v>
      </c>
      <c r="AK21" s="9"/>
    </row>
    <row r="22" spans="1:37" x14ac:dyDescent="0.2">
      <c r="A22" t="s">
        <v>108</v>
      </c>
      <c r="B22">
        <v>100</v>
      </c>
      <c r="C22">
        <v>1</v>
      </c>
      <c r="D22">
        <v>242.23154</v>
      </c>
      <c r="E22">
        <v>21.197790000000001</v>
      </c>
      <c r="F22">
        <v>436</v>
      </c>
      <c r="AK22" s="9"/>
    </row>
    <row r="23" spans="1:37" x14ac:dyDescent="0.2">
      <c r="A23" t="s">
        <v>108</v>
      </c>
      <c r="B23">
        <v>100</v>
      </c>
      <c r="C23">
        <v>1</v>
      </c>
      <c r="D23">
        <v>242.98756</v>
      </c>
      <c r="E23">
        <v>21.21706</v>
      </c>
      <c r="F23">
        <v>432</v>
      </c>
      <c r="AK23" s="9"/>
    </row>
    <row r="24" spans="1:37" x14ac:dyDescent="0.2">
      <c r="A24" t="s">
        <v>108</v>
      </c>
      <c r="B24">
        <v>100</v>
      </c>
      <c r="C24">
        <v>1</v>
      </c>
      <c r="D24">
        <v>241.93572</v>
      </c>
      <c r="E24">
        <v>21.2271</v>
      </c>
      <c r="F24">
        <v>446</v>
      </c>
      <c r="AK24" s="9"/>
    </row>
    <row r="25" spans="1:37" x14ac:dyDescent="0.2">
      <c r="A25" t="s">
        <v>108</v>
      </c>
      <c r="B25">
        <v>100</v>
      </c>
      <c r="C25">
        <v>1</v>
      </c>
      <c r="D25">
        <v>239.81506999999999</v>
      </c>
      <c r="E25">
        <v>21.207039999999999</v>
      </c>
      <c r="F25">
        <v>444</v>
      </c>
      <c r="AK25" s="9"/>
    </row>
    <row r="26" spans="1:37" x14ac:dyDescent="0.2">
      <c r="A26" t="s">
        <v>108</v>
      </c>
      <c r="B26">
        <v>100</v>
      </c>
      <c r="C26">
        <v>1</v>
      </c>
      <c r="D26">
        <v>242.07979</v>
      </c>
      <c r="E26">
        <v>21.258299999999998</v>
      </c>
      <c r="F26">
        <v>431</v>
      </c>
      <c r="AK26" s="9"/>
    </row>
    <row r="27" spans="1:37" x14ac:dyDescent="0.2">
      <c r="A27" t="s">
        <v>108</v>
      </c>
      <c r="B27">
        <v>100</v>
      </c>
      <c r="C27">
        <v>1</v>
      </c>
      <c r="D27">
        <v>240.52</v>
      </c>
      <c r="E27">
        <v>21.21237</v>
      </c>
      <c r="F27">
        <v>444</v>
      </c>
      <c r="AK27" s="9"/>
    </row>
    <row r="28" spans="1:37" x14ac:dyDescent="0.2">
      <c r="A28" t="s">
        <v>108</v>
      </c>
      <c r="B28">
        <v>100</v>
      </c>
      <c r="C28">
        <v>1</v>
      </c>
      <c r="D28">
        <v>241.36873</v>
      </c>
      <c r="E28">
        <v>21.228210000000001</v>
      </c>
      <c r="F28">
        <v>440</v>
      </c>
      <c r="AK28" s="9"/>
    </row>
    <row r="29" spans="1:37" x14ac:dyDescent="0.2">
      <c r="A29" t="s">
        <v>108</v>
      </c>
      <c r="B29">
        <v>100</v>
      </c>
      <c r="C29">
        <v>1</v>
      </c>
      <c r="D29">
        <v>243.70572000000001</v>
      </c>
      <c r="E29">
        <v>21.188500000000001</v>
      </c>
      <c r="F29">
        <v>437</v>
      </c>
    </row>
    <row r="30" spans="1:37" x14ac:dyDescent="0.2">
      <c r="A30" t="s">
        <v>108</v>
      </c>
      <c r="B30">
        <v>100</v>
      </c>
      <c r="C30">
        <v>1</v>
      </c>
      <c r="D30">
        <v>241.11418</v>
      </c>
      <c r="E30">
        <v>21.241330000000001</v>
      </c>
      <c r="F30">
        <v>446</v>
      </c>
    </row>
    <row r="31" spans="1:37" x14ac:dyDescent="0.2">
      <c r="A31" t="s">
        <v>36</v>
      </c>
      <c r="B31">
        <v>24</v>
      </c>
      <c r="C31">
        <v>1</v>
      </c>
      <c r="D31">
        <v>2320.9075499999999</v>
      </c>
      <c r="E31">
        <v>2.0409199999999998</v>
      </c>
      <c r="F31">
        <v>1004</v>
      </c>
    </row>
    <row r="32" spans="1:37" x14ac:dyDescent="0.2">
      <c r="A32" t="s">
        <v>36</v>
      </c>
      <c r="B32">
        <v>24</v>
      </c>
      <c r="C32">
        <v>1</v>
      </c>
      <c r="D32">
        <v>2320.9075499999999</v>
      </c>
      <c r="E32">
        <v>2.03403</v>
      </c>
      <c r="F32">
        <v>1003</v>
      </c>
    </row>
    <row r="33" spans="1:6" x14ac:dyDescent="0.2">
      <c r="A33" t="s">
        <v>36</v>
      </c>
      <c r="B33">
        <v>24</v>
      </c>
      <c r="C33">
        <v>1</v>
      </c>
      <c r="D33">
        <v>2320.9075499999999</v>
      </c>
      <c r="E33">
        <v>2.0337100000000001</v>
      </c>
      <c r="F33">
        <v>991</v>
      </c>
    </row>
    <row r="34" spans="1:6" x14ac:dyDescent="0.2">
      <c r="A34" t="s">
        <v>36</v>
      </c>
      <c r="B34">
        <v>24</v>
      </c>
      <c r="C34">
        <v>1</v>
      </c>
      <c r="D34">
        <v>2320.9075499999999</v>
      </c>
      <c r="E34">
        <v>2.032</v>
      </c>
      <c r="F34">
        <v>1009</v>
      </c>
    </row>
    <row r="35" spans="1:6" x14ac:dyDescent="0.2">
      <c r="A35" t="s">
        <v>36</v>
      </c>
      <c r="B35">
        <v>24</v>
      </c>
      <c r="C35">
        <v>1</v>
      </c>
      <c r="D35">
        <v>2320.9075499999999</v>
      </c>
      <c r="E35">
        <v>2.0321099999999999</v>
      </c>
      <c r="F35">
        <v>979</v>
      </c>
    </row>
    <row r="36" spans="1:6" x14ac:dyDescent="0.2">
      <c r="A36" t="s">
        <v>36</v>
      </c>
      <c r="B36">
        <v>24</v>
      </c>
      <c r="C36">
        <v>1</v>
      </c>
      <c r="D36">
        <v>2320.9075499999999</v>
      </c>
      <c r="E36">
        <v>2.0293299999999999</v>
      </c>
      <c r="F36">
        <v>1011</v>
      </c>
    </row>
    <row r="37" spans="1:6" x14ac:dyDescent="0.2">
      <c r="A37" t="s">
        <v>36</v>
      </c>
      <c r="B37">
        <v>24</v>
      </c>
      <c r="C37">
        <v>1</v>
      </c>
      <c r="D37">
        <v>2320.9075499999999</v>
      </c>
      <c r="E37">
        <v>2.0299499999999999</v>
      </c>
      <c r="F37">
        <v>1005</v>
      </c>
    </row>
    <row r="38" spans="1:6" x14ac:dyDescent="0.2">
      <c r="A38" t="s">
        <v>36</v>
      </c>
      <c r="B38">
        <v>24</v>
      </c>
      <c r="C38">
        <v>1</v>
      </c>
      <c r="D38">
        <v>2320.9075499999999</v>
      </c>
      <c r="E38">
        <v>2.0329000000000002</v>
      </c>
      <c r="F38">
        <v>1015</v>
      </c>
    </row>
    <row r="39" spans="1:6" x14ac:dyDescent="0.2">
      <c r="A39" t="s">
        <v>36</v>
      </c>
      <c r="B39">
        <v>24</v>
      </c>
      <c r="C39">
        <v>1</v>
      </c>
      <c r="D39">
        <v>2320.9075499999999</v>
      </c>
      <c r="E39">
        <v>2.0324800000000001</v>
      </c>
      <c r="F39">
        <v>1005</v>
      </c>
    </row>
    <row r="40" spans="1:6" x14ac:dyDescent="0.2">
      <c r="A40" t="s">
        <v>36</v>
      </c>
      <c r="B40">
        <v>24</v>
      </c>
      <c r="C40">
        <v>1</v>
      </c>
      <c r="D40">
        <v>2320.9075499999999</v>
      </c>
      <c r="E40">
        <v>2.03199</v>
      </c>
      <c r="F40">
        <v>1009</v>
      </c>
    </row>
    <row r="41" spans="1:6" x14ac:dyDescent="0.2">
      <c r="A41" t="s">
        <v>36</v>
      </c>
      <c r="B41">
        <v>47</v>
      </c>
      <c r="C41">
        <v>1</v>
      </c>
      <c r="D41">
        <v>4321.0236500000001</v>
      </c>
      <c r="E41">
        <v>7.2801400000000003</v>
      </c>
      <c r="F41">
        <v>949</v>
      </c>
    </row>
    <row r="42" spans="1:6" x14ac:dyDescent="0.2">
      <c r="A42" t="s">
        <v>36</v>
      </c>
      <c r="B42">
        <v>47</v>
      </c>
      <c r="C42">
        <v>1</v>
      </c>
      <c r="D42">
        <v>4321.0236500000001</v>
      </c>
      <c r="E42">
        <v>7.2779600000000002</v>
      </c>
      <c r="F42">
        <v>950</v>
      </c>
    </row>
    <row r="43" spans="1:6" x14ac:dyDescent="0.2">
      <c r="A43" t="s">
        <v>36</v>
      </c>
      <c r="B43">
        <v>47</v>
      </c>
      <c r="C43">
        <v>1</v>
      </c>
      <c r="D43">
        <v>4321.0236500000001</v>
      </c>
      <c r="E43">
        <v>7.2701000000000002</v>
      </c>
      <c r="F43">
        <v>922</v>
      </c>
    </row>
    <row r="44" spans="1:6" x14ac:dyDescent="0.2">
      <c r="A44" t="s">
        <v>36</v>
      </c>
      <c r="B44">
        <v>47</v>
      </c>
      <c r="C44">
        <v>1</v>
      </c>
      <c r="D44">
        <v>4329.4256800000003</v>
      </c>
      <c r="E44">
        <v>7.2856100000000001</v>
      </c>
      <c r="F44">
        <v>921</v>
      </c>
    </row>
    <row r="45" spans="1:6" x14ac:dyDescent="0.2">
      <c r="A45" t="s">
        <v>36</v>
      </c>
      <c r="B45">
        <v>47</v>
      </c>
      <c r="C45">
        <v>1</v>
      </c>
      <c r="D45">
        <v>4321.0236500000001</v>
      </c>
      <c r="E45">
        <v>7.28322</v>
      </c>
      <c r="F45">
        <v>942</v>
      </c>
    </row>
    <row r="46" spans="1:6" x14ac:dyDescent="0.2">
      <c r="A46" t="s">
        <v>36</v>
      </c>
      <c r="B46">
        <v>47</v>
      </c>
      <c r="C46">
        <v>1</v>
      </c>
      <c r="D46">
        <v>4321.0236500000001</v>
      </c>
      <c r="E46">
        <v>7.2819599999999998</v>
      </c>
      <c r="F46">
        <v>924</v>
      </c>
    </row>
    <row r="47" spans="1:6" x14ac:dyDescent="0.2">
      <c r="A47" t="s">
        <v>36</v>
      </c>
      <c r="B47">
        <v>47</v>
      </c>
      <c r="C47">
        <v>1</v>
      </c>
      <c r="D47">
        <v>4321.0236500000001</v>
      </c>
      <c r="E47">
        <v>7.2729400000000002</v>
      </c>
      <c r="F47">
        <v>904</v>
      </c>
    </row>
    <row r="48" spans="1:6" x14ac:dyDescent="0.2">
      <c r="A48" t="s">
        <v>36</v>
      </c>
      <c r="B48">
        <v>47</v>
      </c>
      <c r="C48">
        <v>1</v>
      </c>
      <c r="D48">
        <v>4329.4256800000003</v>
      </c>
      <c r="E48">
        <v>7.2837100000000001</v>
      </c>
      <c r="F48">
        <v>919</v>
      </c>
    </row>
    <row r="49" spans="1:6" x14ac:dyDescent="0.2">
      <c r="A49" t="s">
        <v>36</v>
      </c>
      <c r="B49">
        <v>47</v>
      </c>
      <c r="C49">
        <v>1</v>
      </c>
      <c r="D49">
        <v>4321.0236500000001</v>
      </c>
      <c r="E49">
        <v>7.2873400000000004</v>
      </c>
      <c r="F49">
        <v>933</v>
      </c>
    </row>
    <row r="50" spans="1:6" x14ac:dyDescent="0.2">
      <c r="A50" t="s">
        <v>36</v>
      </c>
      <c r="B50">
        <v>47</v>
      </c>
      <c r="C50">
        <v>1</v>
      </c>
      <c r="D50">
        <v>4321.0236500000001</v>
      </c>
      <c r="E50">
        <v>7.2698400000000003</v>
      </c>
      <c r="F50">
        <v>906</v>
      </c>
    </row>
    <row r="51" spans="1:6" x14ac:dyDescent="0.2">
      <c r="A51" t="s">
        <v>36</v>
      </c>
      <c r="B51">
        <v>100</v>
      </c>
      <c r="C51">
        <v>1</v>
      </c>
      <c r="D51">
        <v>35606.446929999998</v>
      </c>
      <c r="E51">
        <v>33.904640000000001</v>
      </c>
      <c r="F51">
        <v>782</v>
      </c>
    </row>
    <row r="52" spans="1:6" x14ac:dyDescent="0.2">
      <c r="A52" t="s">
        <v>36</v>
      </c>
      <c r="B52">
        <v>100</v>
      </c>
      <c r="C52">
        <v>1</v>
      </c>
      <c r="D52">
        <v>35669.694770000002</v>
      </c>
      <c r="E52">
        <v>33.944380000000002</v>
      </c>
      <c r="F52">
        <v>782</v>
      </c>
    </row>
    <row r="53" spans="1:6" x14ac:dyDescent="0.2">
      <c r="A53" t="s">
        <v>36</v>
      </c>
      <c r="B53">
        <v>100</v>
      </c>
      <c r="C53">
        <v>1</v>
      </c>
      <c r="D53">
        <v>35669.694770000002</v>
      </c>
      <c r="E53">
        <v>33.936549999999997</v>
      </c>
      <c r="F53">
        <v>774</v>
      </c>
    </row>
    <row r="54" spans="1:6" x14ac:dyDescent="0.2">
      <c r="A54" t="s">
        <v>36</v>
      </c>
      <c r="B54">
        <v>100</v>
      </c>
      <c r="C54">
        <v>1</v>
      </c>
      <c r="D54">
        <v>35669.694770000002</v>
      </c>
      <c r="E54">
        <v>33.913040000000002</v>
      </c>
      <c r="F54">
        <v>771</v>
      </c>
    </row>
    <row r="55" spans="1:6" x14ac:dyDescent="0.2">
      <c r="A55" t="s">
        <v>36</v>
      </c>
      <c r="B55">
        <v>100</v>
      </c>
      <c r="C55">
        <v>1</v>
      </c>
      <c r="D55">
        <v>35335.528830000003</v>
      </c>
      <c r="E55">
        <v>33.897019999999998</v>
      </c>
      <c r="F55">
        <v>804</v>
      </c>
    </row>
    <row r="56" spans="1:6" x14ac:dyDescent="0.2">
      <c r="A56" t="s">
        <v>36</v>
      </c>
      <c r="B56">
        <v>100</v>
      </c>
      <c r="C56">
        <v>1</v>
      </c>
      <c r="D56">
        <v>35666.468269999998</v>
      </c>
      <c r="E56">
        <v>33.932600000000001</v>
      </c>
      <c r="F56">
        <v>799</v>
      </c>
    </row>
    <row r="57" spans="1:6" x14ac:dyDescent="0.2">
      <c r="A57" t="s">
        <v>36</v>
      </c>
      <c r="B57">
        <v>100</v>
      </c>
      <c r="C57">
        <v>1</v>
      </c>
      <c r="D57">
        <v>35581.909119999997</v>
      </c>
      <c r="E57">
        <v>33.900060000000003</v>
      </c>
      <c r="F57">
        <v>772</v>
      </c>
    </row>
    <row r="58" spans="1:6" x14ac:dyDescent="0.2">
      <c r="A58" t="s">
        <v>36</v>
      </c>
      <c r="B58">
        <v>100</v>
      </c>
      <c r="C58">
        <v>1</v>
      </c>
      <c r="D58">
        <v>35669.694770000002</v>
      </c>
      <c r="E58">
        <v>33.886420000000001</v>
      </c>
      <c r="F58">
        <v>782</v>
      </c>
    </row>
    <row r="59" spans="1:6" x14ac:dyDescent="0.2">
      <c r="A59" t="s">
        <v>36</v>
      </c>
      <c r="B59">
        <v>100</v>
      </c>
      <c r="C59">
        <v>1</v>
      </c>
      <c r="D59">
        <v>35669.694770000002</v>
      </c>
      <c r="E59">
        <v>33.919589999999999</v>
      </c>
      <c r="F59">
        <v>782</v>
      </c>
    </row>
    <row r="60" spans="1:6" x14ac:dyDescent="0.2">
      <c r="A60" t="s">
        <v>36</v>
      </c>
      <c r="B60">
        <v>100</v>
      </c>
      <c r="C60">
        <v>1</v>
      </c>
      <c r="D60">
        <v>35669.694770000002</v>
      </c>
      <c r="E60">
        <v>33.889780000000002</v>
      </c>
      <c r="F60">
        <v>790</v>
      </c>
    </row>
    <row r="61" spans="1:6" x14ac:dyDescent="0.2">
      <c r="A61" t="s">
        <v>1</v>
      </c>
      <c r="B61">
        <v>30</v>
      </c>
      <c r="C61">
        <v>1</v>
      </c>
      <c r="D61">
        <v>660.62148999999999</v>
      </c>
      <c r="E61">
        <v>2.9097300000000001</v>
      </c>
      <c r="F61">
        <v>926</v>
      </c>
    </row>
    <row r="62" spans="1:6" x14ac:dyDescent="0.2">
      <c r="A62" t="s">
        <v>1</v>
      </c>
      <c r="B62">
        <v>30</v>
      </c>
      <c r="C62">
        <v>1</v>
      </c>
      <c r="D62">
        <v>660.62148999999999</v>
      </c>
      <c r="E62">
        <v>2.9033500000000001</v>
      </c>
      <c r="F62">
        <v>929</v>
      </c>
    </row>
    <row r="63" spans="1:6" x14ac:dyDescent="0.2">
      <c r="A63" t="s">
        <v>1</v>
      </c>
      <c r="B63">
        <v>30</v>
      </c>
      <c r="C63">
        <v>1</v>
      </c>
      <c r="D63">
        <v>660.62148999999999</v>
      </c>
      <c r="E63">
        <v>2.9017599999999999</v>
      </c>
      <c r="F63">
        <v>928</v>
      </c>
    </row>
    <row r="64" spans="1:6" x14ac:dyDescent="0.2">
      <c r="A64" t="s">
        <v>1</v>
      </c>
      <c r="B64">
        <v>30</v>
      </c>
      <c r="C64">
        <v>1</v>
      </c>
      <c r="D64">
        <v>660.62148999999999</v>
      </c>
      <c r="E64">
        <v>2.9091</v>
      </c>
      <c r="F64">
        <v>932</v>
      </c>
    </row>
    <row r="65" spans="1:6" x14ac:dyDescent="0.2">
      <c r="A65" t="s">
        <v>1</v>
      </c>
      <c r="B65">
        <v>30</v>
      </c>
      <c r="C65">
        <v>1</v>
      </c>
      <c r="D65">
        <v>660.62148999999999</v>
      </c>
      <c r="E65">
        <v>2.9030300000000002</v>
      </c>
      <c r="F65">
        <v>921</v>
      </c>
    </row>
    <row r="66" spans="1:6" x14ac:dyDescent="0.2">
      <c r="A66" t="s">
        <v>1</v>
      </c>
      <c r="B66">
        <v>30</v>
      </c>
      <c r="C66">
        <v>1</v>
      </c>
      <c r="D66">
        <v>660.62148999999999</v>
      </c>
      <c r="E66">
        <v>2.9038400000000002</v>
      </c>
      <c r="F66">
        <v>925</v>
      </c>
    </row>
    <row r="67" spans="1:6" x14ac:dyDescent="0.2">
      <c r="A67" t="s">
        <v>1</v>
      </c>
      <c r="B67">
        <v>30</v>
      </c>
      <c r="C67">
        <v>1</v>
      </c>
      <c r="D67">
        <v>660.62148999999999</v>
      </c>
      <c r="E67">
        <v>2.9024800000000002</v>
      </c>
      <c r="F67">
        <v>927</v>
      </c>
    </row>
    <row r="68" spans="1:6" x14ac:dyDescent="0.2">
      <c r="A68" t="s">
        <v>1</v>
      </c>
      <c r="B68">
        <v>30</v>
      </c>
      <c r="C68">
        <v>1</v>
      </c>
      <c r="D68">
        <v>659.84542999999996</v>
      </c>
      <c r="E68">
        <v>2.9014500000000001</v>
      </c>
      <c r="F68">
        <v>913</v>
      </c>
    </row>
    <row r="69" spans="1:6" x14ac:dyDescent="0.2">
      <c r="A69" t="s">
        <v>1</v>
      </c>
      <c r="B69">
        <v>30</v>
      </c>
      <c r="C69">
        <v>1</v>
      </c>
      <c r="D69">
        <v>660.62148999999999</v>
      </c>
      <c r="E69">
        <v>2.9050400000000001</v>
      </c>
      <c r="F69">
        <v>929</v>
      </c>
    </row>
    <row r="70" spans="1:6" x14ac:dyDescent="0.2">
      <c r="A70" t="s">
        <v>1</v>
      </c>
      <c r="B70">
        <v>30</v>
      </c>
      <c r="C70">
        <v>1</v>
      </c>
      <c r="D70">
        <v>660.62148999999999</v>
      </c>
      <c r="E70">
        <v>2.9081299999999999</v>
      </c>
      <c r="F70">
        <v>895</v>
      </c>
    </row>
    <row r="71" spans="1:6" x14ac:dyDescent="0.2">
      <c r="A71" t="s">
        <v>1</v>
      </c>
      <c r="B71">
        <v>50</v>
      </c>
      <c r="C71">
        <v>1</v>
      </c>
      <c r="D71">
        <v>1026.2758200000001</v>
      </c>
      <c r="E71">
        <v>6.35283</v>
      </c>
      <c r="F71">
        <v>731</v>
      </c>
    </row>
    <row r="72" spans="1:6" x14ac:dyDescent="0.2">
      <c r="A72" t="s">
        <v>1</v>
      </c>
      <c r="B72">
        <v>50</v>
      </c>
      <c r="C72">
        <v>1</v>
      </c>
      <c r="D72">
        <v>1027.0157400000001</v>
      </c>
      <c r="E72">
        <v>6.3641100000000002</v>
      </c>
      <c r="F72">
        <v>734</v>
      </c>
    </row>
    <row r="73" spans="1:6" x14ac:dyDescent="0.2">
      <c r="A73" t="s">
        <v>1</v>
      </c>
      <c r="B73">
        <v>50</v>
      </c>
      <c r="C73">
        <v>1</v>
      </c>
      <c r="D73">
        <v>1027.0157400000001</v>
      </c>
      <c r="E73">
        <v>6.3665900000000004</v>
      </c>
      <c r="F73">
        <v>736</v>
      </c>
    </row>
    <row r="74" spans="1:6" x14ac:dyDescent="0.2">
      <c r="A74" t="s">
        <v>1</v>
      </c>
      <c r="B74">
        <v>50</v>
      </c>
      <c r="C74">
        <v>1</v>
      </c>
      <c r="D74">
        <v>1027.0157400000001</v>
      </c>
      <c r="E74">
        <v>6.3649399999999998</v>
      </c>
      <c r="F74">
        <v>737</v>
      </c>
    </row>
    <row r="75" spans="1:6" x14ac:dyDescent="0.2">
      <c r="A75" t="s">
        <v>1</v>
      </c>
      <c r="B75">
        <v>50</v>
      </c>
      <c r="C75">
        <v>1</v>
      </c>
      <c r="D75">
        <v>1013.34442</v>
      </c>
      <c r="E75">
        <v>6.3493300000000001</v>
      </c>
      <c r="F75">
        <v>732</v>
      </c>
    </row>
    <row r="76" spans="1:6" x14ac:dyDescent="0.2">
      <c r="A76" t="s">
        <v>1</v>
      </c>
      <c r="B76">
        <v>50</v>
      </c>
      <c r="C76">
        <v>1</v>
      </c>
      <c r="D76">
        <v>1027.0157400000001</v>
      </c>
      <c r="E76">
        <v>6.3665500000000002</v>
      </c>
      <c r="F76">
        <v>720</v>
      </c>
    </row>
    <row r="77" spans="1:6" x14ac:dyDescent="0.2">
      <c r="A77" t="s">
        <v>1</v>
      </c>
      <c r="B77">
        <v>50</v>
      </c>
      <c r="C77">
        <v>1</v>
      </c>
      <c r="D77">
        <v>1018.19902</v>
      </c>
      <c r="E77">
        <v>6.3591600000000001</v>
      </c>
      <c r="F77">
        <v>729</v>
      </c>
    </row>
    <row r="78" spans="1:6" x14ac:dyDescent="0.2">
      <c r="A78" t="s">
        <v>1</v>
      </c>
      <c r="B78">
        <v>50</v>
      </c>
      <c r="C78">
        <v>1</v>
      </c>
      <c r="D78">
        <v>1015.01969</v>
      </c>
      <c r="E78">
        <v>6.3666099999999997</v>
      </c>
      <c r="F78">
        <v>735</v>
      </c>
    </row>
    <row r="79" spans="1:6" x14ac:dyDescent="0.2">
      <c r="A79" t="s">
        <v>1</v>
      </c>
      <c r="B79">
        <v>50</v>
      </c>
      <c r="C79">
        <v>1</v>
      </c>
      <c r="D79">
        <v>1012.02238</v>
      </c>
      <c r="E79">
        <v>6.3679399999999999</v>
      </c>
      <c r="F79">
        <v>741</v>
      </c>
    </row>
    <row r="80" spans="1:6" x14ac:dyDescent="0.2">
      <c r="A80" t="s">
        <v>1</v>
      </c>
      <c r="B80">
        <v>50</v>
      </c>
      <c r="C80">
        <v>1</v>
      </c>
      <c r="D80">
        <v>1015.01969</v>
      </c>
      <c r="E80">
        <v>6.3593500000000001</v>
      </c>
      <c r="F80">
        <v>738</v>
      </c>
    </row>
    <row r="81" spans="1:6" x14ac:dyDescent="0.2">
      <c r="A81" t="s">
        <v>1</v>
      </c>
      <c r="B81">
        <v>100</v>
      </c>
      <c r="C81">
        <v>1</v>
      </c>
      <c r="D81">
        <v>1774.48</v>
      </c>
      <c r="E81">
        <v>20.379460000000002</v>
      </c>
      <c r="F81">
        <v>590</v>
      </c>
    </row>
    <row r="82" spans="1:6" x14ac:dyDescent="0.2">
      <c r="A82" t="s">
        <v>1</v>
      </c>
      <c r="B82">
        <v>100</v>
      </c>
      <c r="C82">
        <v>1</v>
      </c>
      <c r="D82">
        <v>1769.27134</v>
      </c>
      <c r="E82">
        <v>20.36815</v>
      </c>
      <c r="F82">
        <v>584</v>
      </c>
    </row>
    <row r="83" spans="1:6" x14ac:dyDescent="0.2">
      <c r="A83" t="s">
        <v>1</v>
      </c>
      <c r="B83">
        <v>100</v>
      </c>
      <c r="C83">
        <v>1</v>
      </c>
      <c r="D83">
        <v>1760.76</v>
      </c>
      <c r="E83">
        <v>20.418109999999999</v>
      </c>
      <c r="F83">
        <v>626</v>
      </c>
    </row>
    <row r="84" spans="1:6" x14ac:dyDescent="0.2">
      <c r="A84" t="s">
        <v>1</v>
      </c>
      <c r="B84">
        <v>100</v>
      </c>
      <c r="C84">
        <v>1</v>
      </c>
      <c r="D84">
        <v>1769.6134300000001</v>
      </c>
      <c r="E84">
        <v>20.371200000000002</v>
      </c>
      <c r="F84">
        <v>608</v>
      </c>
    </row>
    <row r="85" spans="1:6" x14ac:dyDescent="0.2">
      <c r="A85" t="s">
        <v>1</v>
      </c>
      <c r="B85">
        <v>100</v>
      </c>
      <c r="C85">
        <v>1</v>
      </c>
      <c r="D85">
        <v>1774.48</v>
      </c>
      <c r="E85">
        <v>20.39893</v>
      </c>
      <c r="F85">
        <v>581</v>
      </c>
    </row>
    <row r="86" spans="1:6" x14ac:dyDescent="0.2">
      <c r="A86" t="s">
        <v>1</v>
      </c>
      <c r="B86">
        <v>100</v>
      </c>
      <c r="C86">
        <v>1</v>
      </c>
      <c r="D86">
        <v>1774.3610699999999</v>
      </c>
      <c r="E86">
        <v>20.412420000000001</v>
      </c>
      <c r="F86">
        <v>584</v>
      </c>
    </row>
    <row r="87" spans="1:6" x14ac:dyDescent="0.2">
      <c r="A87" t="s">
        <v>1</v>
      </c>
      <c r="B87">
        <v>100</v>
      </c>
      <c r="C87">
        <v>1</v>
      </c>
      <c r="D87">
        <v>1774.48</v>
      </c>
      <c r="E87">
        <v>20.39077</v>
      </c>
      <c r="F87">
        <v>633</v>
      </c>
    </row>
    <row r="88" spans="1:6" x14ac:dyDescent="0.2">
      <c r="A88" t="s">
        <v>1</v>
      </c>
      <c r="B88">
        <v>100</v>
      </c>
      <c r="C88">
        <v>1</v>
      </c>
      <c r="D88">
        <v>1761.6933200000001</v>
      </c>
      <c r="E88">
        <v>20.350239999999999</v>
      </c>
      <c r="F88">
        <v>596</v>
      </c>
    </row>
    <row r="89" spans="1:6" x14ac:dyDescent="0.2">
      <c r="A89" t="s">
        <v>1</v>
      </c>
      <c r="B89">
        <v>100</v>
      </c>
      <c r="C89">
        <v>1</v>
      </c>
      <c r="D89">
        <v>1762.3941199999999</v>
      </c>
      <c r="E89">
        <v>20.348590000000002</v>
      </c>
      <c r="F89">
        <v>651</v>
      </c>
    </row>
    <row r="90" spans="1:6" x14ac:dyDescent="0.2">
      <c r="A90" t="s">
        <v>1</v>
      </c>
      <c r="B90">
        <v>100</v>
      </c>
      <c r="C90">
        <v>1</v>
      </c>
      <c r="D90">
        <v>1774.48</v>
      </c>
      <c r="E90">
        <v>20.374030000000001</v>
      </c>
      <c r="F90">
        <v>594</v>
      </c>
    </row>
    <row r="91" spans="1:6" x14ac:dyDescent="0.2">
      <c r="A91" t="s">
        <v>0</v>
      </c>
      <c r="B91">
        <v>25</v>
      </c>
      <c r="C91">
        <v>1</v>
      </c>
      <c r="D91">
        <v>28.65213</v>
      </c>
      <c r="E91">
        <v>2.1448</v>
      </c>
      <c r="F91">
        <v>859</v>
      </c>
    </row>
    <row r="92" spans="1:6" x14ac:dyDescent="0.2">
      <c r="A92" t="s">
        <v>0</v>
      </c>
      <c r="B92">
        <v>25</v>
      </c>
      <c r="C92">
        <v>1</v>
      </c>
      <c r="D92">
        <v>28.65213</v>
      </c>
      <c r="E92">
        <v>2.1461399999999999</v>
      </c>
      <c r="F92">
        <v>862</v>
      </c>
    </row>
    <row r="93" spans="1:6" x14ac:dyDescent="0.2">
      <c r="A93" t="s">
        <v>0</v>
      </c>
      <c r="B93">
        <v>25</v>
      </c>
      <c r="C93">
        <v>1</v>
      </c>
      <c r="D93">
        <v>28.65213</v>
      </c>
      <c r="E93">
        <v>2.1472099999999998</v>
      </c>
      <c r="F93">
        <v>864</v>
      </c>
    </row>
    <row r="94" spans="1:6" x14ac:dyDescent="0.2">
      <c r="A94" t="s">
        <v>0</v>
      </c>
      <c r="B94">
        <v>25</v>
      </c>
      <c r="C94">
        <v>1</v>
      </c>
      <c r="D94">
        <v>28.65213</v>
      </c>
      <c r="E94">
        <v>2.14716</v>
      </c>
      <c r="F94">
        <v>868</v>
      </c>
    </row>
    <row r="95" spans="1:6" x14ac:dyDescent="0.2">
      <c r="A95" t="s">
        <v>0</v>
      </c>
      <c r="B95">
        <v>25</v>
      </c>
      <c r="C95">
        <v>1</v>
      </c>
      <c r="D95">
        <v>28.65213</v>
      </c>
      <c r="E95">
        <v>2.1442000000000001</v>
      </c>
      <c r="F95">
        <v>863</v>
      </c>
    </row>
    <row r="96" spans="1:6" x14ac:dyDescent="0.2">
      <c r="A96" t="s">
        <v>0</v>
      </c>
      <c r="B96">
        <v>25</v>
      </c>
      <c r="C96">
        <v>1</v>
      </c>
      <c r="D96">
        <v>28.65213</v>
      </c>
      <c r="E96">
        <v>2.1457600000000001</v>
      </c>
      <c r="F96">
        <v>868</v>
      </c>
    </row>
    <row r="97" spans="1:6" x14ac:dyDescent="0.2">
      <c r="A97" t="s">
        <v>0</v>
      </c>
      <c r="B97">
        <v>25</v>
      </c>
      <c r="C97">
        <v>1</v>
      </c>
      <c r="D97">
        <v>28.65213</v>
      </c>
      <c r="E97">
        <v>2.1430899999999999</v>
      </c>
      <c r="F97">
        <v>867</v>
      </c>
    </row>
    <row r="98" spans="1:6" x14ac:dyDescent="0.2">
      <c r="A98" t="s">
        <v>0</v>
      </c>
      <c r="B98">
        <v>25</v>
      </c>
      <c r="C98">
        <v>1</v>
      </c>
      <c r="D98">
        <v>28.65213</v>
      </c>
      <c r="E98">
        <v>2.14344</v>
      </c>
      <c r="F98">
        <v>866</v>
      </c>
    </row>
    <row r="99" spans="1:6" x14ac:dyDescent="0.2">
      <c r="A99" t="s">
        <v>0</v>
      </c>
      <c r="B99">
        <v>25</v>
      </c>
      <c r="C99">
        <v>1</v>
      </c>
      <c r="D99">
        <v>28.65213</v>
      </c>
      <c r="E99">
        <v>2.1466799999999999</v>
      </c>
      <c r="F99">
        <v>862</v>
      </c>
    </row>
    <row r="100" spans="1:6" x14ac:dyDescent="0.2">
      <c r="A100" t="s">
        <v>0</v>
      </c>
      <c r="B100">
        <v>25</v>
      </c>
      <c r="C100">
        <v>1</v>
      </c>
      <c r="D100">
        <v>28.65213</v>
      </c>
      <c r="E100">
        <v>2.1477499999999998</v>
      </c>
      <c r="F100">
        <v>867</v>
      </c>
    </row>
    <row r="101" spans="1:6" x14ac:dyDescent="0.2">
      <c r="A101" t="s">
        <v>0</v>
      </c>
      <c r="B101">
        <v>50</v>
      </c>
      <c r="C101">
        <v>1</v>
      </c>
      <c r="D101">
        <v>57.917070000000002</v>
      </c>
      <c r="E101">
        <v>10.2477</v>
      </c>
      <c r="F101">
        <v>1148</v>
      </c>
    </row>
    <row r="102" spans="1:6" x14ac:dyDescent="0.2">
      <c r="A102" t="s">
        <v>0</v>
      </c>
      <c r="B102">
        <v>50</v>
      </c>
      <c r="C102">
        <v>1</v>
      </c>
      <c r="D102">
        <v>57.917070000000002</v>
      </c>
      <c r="E102">
        <v>10.24879</v>
      </c>
      <c r="F102">
        <v>1149</v>
      </c>
    </row>
    <row r="103" spans="1:6" x14ac:dyDescent="0.2">
      <c r="A103" t="s">
        <v>0</v>
      </c>
      <c r="B103">
        <v>50</v>
      </c>
      <c r="C103">
        <v>1</v>
      </c>
      <c r="D103">
        <v>57.917070000000002</v>
      </c>
      <c r="E103">
        <v>10.247909999999999</v>
      </c>
      <c r="F103">
        <v>1142</v>
      </c>
    </row>
    <row r="104" spans="1:6" x14ac:dyDescent="0.2">
      <c r="A104" t="s">
        <v>0</v>
      </c>
      <c r="B104">
        <v>50</v>
      </c>
      <c r="C104">
        <v>1</v>
      </c>
      <c r="D104">
        <v>57.917070000000002</v>
      </c>
      <c r="E104">
        <v>10.24898</v>
      </c>
      <c r="F104">
        <v>1143</v>
      </c>
    </row>
    <row r="105" spans="1:6" x14ac:dyDescent="0.2">
      <c r="A105" t="s">
        <v>0</v>
      </c>
      <c r="B105">
        <v>50</v>
      </c>
      <c r="C105">
        <v>1</v>
      </c>
      <c r="D105">
        <v>57.917070000000002</v>
      </c>
      <c r="E105">
        <v>10.24675</v>
      </c>
      <c r="F105">
        <v>1128</v>
      </c>
    </row>
    <row r="106" spans="1:6" x14ac:dyDescent="0.2">
      <c r="A106" t="s">
        <v>0</v>
      </c>
      <c r="B106">
        <v>50</v>
      </c>
      <c r="C106">
        <v>1</v>
      </c>
      <c r="D106">
        <v>57.917070000000002</v>
      </c>
      <c r="E106">
        <v>10.24422</v>
      </c>
      <c r="F106">
        <v>1142</v>
      </c>
    </row>
    <row r="107" spans="1:6" x14ac:dyDescent="0.2">
      <c r="A107" t="s">
        <v>0</v>
      </c>
      <c r="B107">
        <v>50</v>
      </c>
      <c r="C107">
        <v>1</v>
      </c>
      <c r="D107">
        <v>57.917070000000002</v>
      </c>
      <c r="E107">
        <v>10.2425</v>
      </c>
      <c r="F107">
        <v>1145</v>
      </c>
    </row>
    <row r="108" spans="1:6" x14ac:dyDescent="0.2">
      <c r="A108" t="s">
        <v>0</v>
      </c>
      <c r="B108">
        <v>50</v>
      </c>
      <c r="C108">
        <v>1</v>
      </c>
      <c r="D108">
        <v>57.917070000000002</v>
      </c>
      <c r="E108">
        <v>10.237130000000001</v>
      </c>
      <c r="F108">
        <v>1144</v>
      </c>
    </row>
    <row r="109" spans="1:6" x14ac:dyDescent="0.2">
      <c r="A109" t="s">
        <v>0</v>
      </c>
      <c r="B109">
        <v>50</v>
      </c>
      <c r="C109">
        <v>1</v>
      </c>
      <c r="D109">
        <v>57.917070000000002</v>
      </c>
      <c r="E109">
        <v>10.24868</v>
      </c>
      <c r="F109">
        <v>1145</v>
      </c>
    </row>
    <row r="110" spans="1:6" x14ac:dyDescent="0.2">
      <c r="A110" t="s">
        <v>0</v>
      </c>
      <c r="B110">
        <v>50</v>
      </c>
      <c r="C110">
        <v>1</v>
      </c>
      <c r="D110">
        <v>57.917070000000002</v>
      </c>
      <c r="E110">
        <v>10.251289999999999</v>
      </c>
      <c r="F110">
        <v>1149</v>
      </c>
    </row>
    <row r="111" spans="1:6" x14ac:dyDescent="0.2">
      <c r="A111" t="s">
        <v>0</v>
      </c>
      <c r="B111">
        <v>100</v>
      </c>
      <c r="C111">
        <v>1</v>
      </c>
      <c r="D111">
        <v>104.19761</v>
      </c>
      <c r="E111">
        <v>24.466390000000001</v>
      </c>
      <c r="F111">
        <v>649</v>
      </c>
    </row>
    <row r="112" spans="1:6" x14ac:dyDescent="0.2">
      <c r="A112" t="s">
        <v>0</v>
      </c>
      <c r="B112">
        <v>100</v>
      </c>
      <c r="C112">
        <v>1</v>
      </c>
      <c r="D112">
        <v>104.26692</v>
      </c>
      <c r="E112">
        <v>24.461670000000002</v>
      </c>
      <c r="F112">
        <v>654</v>
      </c>
    </row>
    <row r="113" spans="1:6" x14ac:dyDescent="0.2">
      <c r="A113" t="s">
        <v>0</v>
      </c>
      <c r="B113">
        <v>100</v>
      </c>
      <c r="C113">
        <v>1</v>
      </c>
      <c r="D113">
        <v>104.27692</v>
      </c>
      <c r="E113">
        <v>24.46189</v>
      </c>
      <c r="F113">
        <v>656</v>
      </c>
    </row>
    <row r="114" spans="1:6" x14ac:dyDescent="0.2">
      <c r="A114" t="s">
        <v>0</v>
      </c>
      <c r="B114">
        <v>100</v>
      </c>
      <c r="C114">
        <v>1</v>
      </c>
      <c r="D114">
        <v>104.24866</v>
      </c>
      <c r="E114">
        <v>24.48</v>
      </c>
      <c r="F114">
        <v>647</v>
      </c>
    </row>
    <row r="115" spans="1:6" x14ac:dyDescent="0.2">
      <c r="A115" t="s">
        <v>0</v>
      </c>
      <c r="B115">
        <v>100</v>
      </c>
      <c r="C115">
        <v>1</v>
      </c>
      <c r="D115">
        <v>104.26428</v>
      </c>
      <c r="E115">
        <v>24.464079999999999</v>
      </c>
      <c r="F115">
        <v>654</v>
      </c>
    </row>
    <row r="116" spans="1:6" x14ac:dyDescent="0.2">
      <c r="A116" t="s">
        <v>0</v>
      </c>
      <c r="B116">
        <v>100</v>
      </c>
      <c r="C116">
        <v>1</v>
      </c>
      <c r="D116">
        <v>104.16761</v>
      </c>
      <c r="E116">
        <v>24.466999999999999</v>
      </c>
      <c r="F116">
        <v>651</v>
      </c>
    </row>
    <row r="117" spans="1:6" x14ac:dyDescent="0.2">
      <c r="A117" t="s">
        <v>0</v>
      </c>
      <c r="B117">
        <v>100</v>
      </c>
      <c r="C117">
        <v>1</v>
      </c>
      <c r="D117">
        <v>104.18678</v>
      </c>
      <c r="E117">
        <v>24.483409999999999</v>
      </c>
      <c r="F117">
        <v>654</v>
      </c>
    </row>
    <row r="118" spans="1:6" x14ac:dyDescent="0.2">
      <c r="A118" t="s">
        <v>0</v>
      </c>
      <c r="B118">
        <v>100</v>
      </c>
      <c r="C118">
        <v>1</v>
      </c>
      <c r="D118">
        <v>104.26358999999999</v>
      </c>
      <c r="E118">
        <v>24.506139999999998</v>
      </c>
      <c r="F118">
        <v>653</v>
      </c>
    </row>
    <row r="119" spans="1:6" x14ac:dyDescent="0.2">
      <c r="A119" t="s">
        <v>0</v>
      </c>
      <c r="B119">
        <v>100</v>
      </c>
      <c r="C119">
        <v>1</v>
      </c>
      <c r="D119">
        <v>104.22359</v>
      </c>
      <c r="E119">
        <v>24.479569999999999</v>
      </c>
      <c r="F119">
        <v>651</v>
      </c>
    </row>
    <row r="120" spans="1:6" x14ac:dyDescent="0.2">
      <c r="A120" t="s">
        <v>0</v>
      </c>
      <c r="B120">
        <v>100</v>
      </c>
      <c r="C120">
        <v>1</v>
      </c>
      <c r="D120">
        <v>104.19428000000001</v>
      </c>
      <c r="E120">
        <v>24.439920000000001</v>
      </c>
      <c r="F120">
        <v>651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0"/>
  <sheetViews>
    <sheetView zoomScale="85" zoomScaleNormal="85" workbookViewId="0">
      <selection sqref="A1:F121"/>
    </sheetView>
  </sheetViews>
  <sheetFormatPr defaultRowHeight="14.25" x14ac:dyDescent="0.2"/>
  <sheetData>
    <row r="1" spans="1:37" x14ac:dyDescent="0.2">
      <c r="A1" t="s">
        <v>108</v>
      </c>
      <c r="B1">
        <v>30</v>
      </c>
      <c r="C1">
        <v>1</v>
      </c>
      <c r="D1">
        <v>156.12666999999999</v>
      </c>
      <c r="E1">
        <v>2.67835</v>
      </c>
      <c r="F1">
        <v>818</v>
      </c>
      <c r="H1" s="1" t="s">
        <v>2</v>
      </c>
      <c r="I1" s="1" t="s">
        <v>3</v>
      </c>
      <c r="J1" s="1" t="s">
        <v>4</v>
      </c>
      <c r="K1" s="2" t="s">
        <v>5</v>
      </c>
      <c r="L1" s="2" t="s">
        <v>6</v>
      </c>
      <c r="M1" s="2" t="s">
        <v>7</v>
      </c>
      <c r="N1" s="2" t="s">
        <v>109</v>
      </c>
      <c r="O1" s="2" t="s">
        <v>34</v>
      </c>
      <c r="P1" s="2" t="s">
        <v>35</v>
      </c>
      <c r="Q1" s="2" t="s">
        <v>110</v>
      </c>
      <c r="R1" s="2" t="s">
        <v>111</v>
      </c>
      <c r="S1" s="2" t="s">
        <v>112</v>
      </c>
      <c r="T1" s="2" t="s">
        <v>113</v>
      </c>
      <c r="U1" s="2" t="s">
        <v>114</v>
      </c>
      <c r="W1" s="2" t="s">
        <v>37</v>
      </c>
      <c r="AJ1" t="s">
        <v>38</v>
      </c>
    </row>
    <row r="2" spans="1:37" x14ac:dyDescent="0.2">
      <c r="A2" t="s">
        <v>108</v>
      </c>
      <c r="B2">
        <v>30</v>
      </c>
      <c r="C2">
        <v>1</v>
      </c>
      <c r="D2">
        <v>156.12666999999999</v>
      </c>
      <c r="E2">
        <v>2.6779999999999999</v>
      </c>
      <c r="F2">
        <v>822</v>
      </c>
      <c r="H2" t="s">
        <v>108</v>
      </c>
      <c r="I2">
        <v>30</v>
      </c>
      <c r="J2">
        <v>1</v>
      </c>
      <c r="L2">
        <f ca="1">INDIRECT("D"&amp;1+(ROW(D1)-1)*10+COLUMN(A1)-1)</f>
        <v>156.12666999999999</v>
      </c>
      <c r="M2">
        <f t="shared" ref="M2:U12" ca="1" si="0">INDIRECT("D"&amp;1+(ROW(E1)-1)*10+COLUMN(B1)-1)</f>
        <v>156.12666999999999</v>
      </c>
      <c r="N2">
        <f t="shared" ca="1" si="0"/>
        <v>156.12666999999999</v>
      </c>
      <c r="O2">
        <f t="shared" ca="1" si="0"/>
        <v>156.12666999999999</v>
      </c>
      <c r="P2">
        <f t="shared" ca="1" si="0"/>
        <v>156.12666999999999</v>
      </c>
      <c r="Q2">
        <f t="shared" ca="1" si="0"/>
        <v>156.12666999999999</v>
      </c>
      <c r="R2">
        <f t="shared" ca="1" si="0"/>
        <v>156.12666999999999</v>
      </c>
      <c r="S2">
        <f t="shared" ca="1" si="0"/>
        <v>156.12666999999999</v>
      </c>
      <c r="T2">
        <f t="shared" ca="1" si="0"/>
        <v>156.12666999999999</v>
      </c>
      <c r="U2">
        <f t="shared" ca="1" si="0"/>
        <v>156.12666999999999</v>
      </c>
      <c r="W2">
        <f ca="1">总!E2</f>
        <v>156.12666999999999</v>
      </c>
      <c r="Y2">
        <f ca="1">(L2-$W2)/$W2</f>
        <v>0</v>
      </c>
      <c r="Z2">
        <f t="shared" ref="Z2:AH13" ca="1" si="1">(M2-$W2)/$W2</f>
        <v>0</v>
      </c>
      <c r="AA2">
        <f t="shared" ca="1" si="1"/>
        <v>0</v>
      </c>
      <c r="AB2">
        <f t="shared" ca="1" si="1"/>
        <v>0</v>
      </c>
      <c r="AC2">
        <f t="shared" ca="1" si="1"/>
        <v>0</v>
      </c>
      <c r="AD2">
        <f t="shared" ca="1" si="1"/>
        <v>0</v>
      </c>
      <c r="AE2">
        <f t="shared" ca="1" si="1"/>
        <v>0</v>
      </c>
      <c r="AF2">
        <f t="shared" ca="1" si="1"/>
        <v>0</v>
      </c>
      <c r="AG2">
        <f t="shared" ca="1" si="1"/>
        <v>0</v>
      </c>
      <c r="AH2">
        <f t="shared" ca="1" si="1"/>
        <v>0</v>
      </c>
      <c r="AJ2">
        <f ca="1">SUM(Y2:AH2)</f>
        <v>0</v>
      </c>
      <c r="AK2" s="9"/>
    </row>
    <row r="3" spans="1:37" x14ac:dyDescent="0.2">
      <c r="A3" t="s">
        <v>108</v>
      </c>
      <c r="B3">
        <v>30</v>
      </c>
      <c r="C3">
        <v>1</v>
      </c>
      <c r="D3">
        <v>156.12666999999999</v>
      </c>
      <c r="E3">
        <v>2.6846100000000002</v>
      </c>
      <c r="F3">
        <v>808</v>
      </c>
      <c r="H3" t="s">
        <v>108</v>
      </c>
      <c r="I3">
        <v>50</v>
      </c>
      <c r="J3">
        <v>1</v>
      </c>
      <c r="L3">
        <f t="shared" ref="L3:U13" ca="1" si="2">INDIRECT("D"&amp;1+(ROW(D2)-1)*10+COLUMN(A2)-1)</f>
        <v>182.60114999999999</v>
      </c>
      <c r="M3">
        <f t="shared" ca="1" si="0"/>
        <v>183.96677</v>
      </c>
      <c r="N3">
        <f t="shared" ca="1" si="0"/>
        <v>182.87528</v>
      </c>
      <c r="O3">
        <f t="shared" ca="1" si="0"/>
        <v>182.37333000000001</v>
      </c>
      <c r="P3">
        <f t="shared" ca="1" si="0"/>
        <v>182.60114999999999</v>
      </c>
      <c r="Q3">
        <f t="shared" ca="1" si="0"/>
        <v>182.34583000000001</v>
      </c>
      <c r="R3">
        <f t="shared" ca="1" si="0"/>
        <v>182.34583000000001</v>
      </c>
      <c r="S3">
        <f t="shared" ca="1" si="0"/>
        <v>182.34583000000001</v>
      </c>
      <c r="T3">
        <f t="shared" ca="1" si="0"/>
        <v>180.62098</v>
      </c>
      <c r="U3">
        <f t="shared" ca="1" si="0"/>
        <v>179.95332999999999</v>
      </c>
      <c r="W3">
        <f ca="1">总!E3</f>
        <v>179.67332999999999</v>
      </c>
      <c r="Y3">
        <f t="shared" ref="Y3:Y13" ca="1" si="3">(L3-$W3)/$W3</f>
        <v>1.6295239811050403E-2</v>
      </c>
      <c r="Z3">
        <f t="shared" ca="1" si="1"/>
        <v>2.3895811359426599E-2</v>
      </c>
      <c r="AA3">
        <f t="shared" ca="1" si="1"/>
        <v>1.7820953170957599E-2</v>
      </c>
      <c r="AB3">
        <f t="shared" ca="1" si="1"/>
        <v>1.5027271994124099E-2</v>
      </c>
      <c r="AC3">
        <f t="shared" ca="1" si="1"/>
        <v>1.6295239811050403E-2</v>
      </c>
      <c r="AD3">
        <f t="shared" ca="1" si="1"/>
        <v>1.4874216446035779E-2</v>
      </c>
      <c r="AE3">
        <f t="shared" ca="1" si="1"/>
        <v>1.4874216446035779E-2</v>
      </c>
      <c r="AF3">
        <f t="shared" ca="1" si="1"/>
        <v>1.4874216446035779E-2</v>
      </c>
      <c r="AG3">
        <f t="shared" ca="1" si="1"/>
        <v>5.274294187122875E-3</v>
      </c>
      <c r="AH3">
        <f t="shared" ca="1" si="1"/>
        <v>1.5583837623536067E-3</v>
      </c>
      <c r="AJ3">
        <f t="shared" ref="AJ3:AJ13" ca="1" si="4">SUM(Y3:AH3)</f>
        <v>0.1407898434341929</v>
      </c>
      <c r="AK3" s="9"/>
    </row>
    <row r="4" spans="1:37" x14ac:dyDescent="0.2">
      <c r="A4" t="s">
        <v>108</v>
      </c>
      <c r="B4">
        <v>30</v>
      </c>
      <c r="C4">
        <v>1</v>
      </c>
      <c r="D4">
        <v>156.12666999999999</v>
      </c>
      <c r="E4">
        <v>2.68004</v>
      </c>
      <c r="F4">
        <v>809</v>
      </c>
      <c r="H4" t="s">
        <v>108</v>
      </c>
      <c r="I4">
        <v>100</v>
      </c>
      <c r="J4">
        <v>1</v>
      </c>
      <c r="L4">
        <f t="shared" ca="1" si="2"/>
        <v>243.02667</v>
      </c>
      <c r="M4">
        <f t="shared" ca="1" si="2"/>
        <v>245.06666999999999</v>
      </c>
      <c r="N4">
        <f t="shared" ca="1" si="2"/>
        <v>242.53380000000001</v>
      </c>
      <c r="O4">
        <f t="shared" ca="1" si="2"/>
        <v>239.59333000000001</v>
      </c>
      <c r="P4">
        <f t="shared" ca="1" si="2"/>
        <v>242.64</v>
      </c>
      <c r="Q4">
        <f t="shared" ca="1" si="2"/>
        <v>242.48043999999999</v>
      </c>
      <c r="R4">
        <f t="shared" ca="1" si="2"/>
        <v>242.78333000000001</v>
      </c>
      <c r="S4">
        <f t="shared" ca="1" si="2"/>
        <v>240.64</v>
      </c>
      <c r="T4">
        <f t="shared" ca="1" si="2"/>
        <v>242.05</v>
      </c>
      <c r="U4">
        <f t="shared" ca="1" si="2"/>
        <v>241.74999</v>
      </c>
      <c r="W4">
        <f ca="1">总!E4</f>
        <v>239.59333000000001</v>
      </c>
      <c r="Y4">
        <f t="shared" ca="1" si="3"/>
        <v>1.4329864691976137E-2</v>
      </c>
      <c r="Z4">
        <f t="shared" ca="1" si="1"/>
        <v>2.2844292034339932E-2</v>
      </c>
      <c r="AA4">
        <f t="shared" ca="1" si="1"/>
        <v>1.2272754003627749E-2</v>
      </c>
      <c r="AB4">
        <f t="shared" ca="1" si="1"/>
        <v>0</v>
      </c>
      <c r="AC4">
        <f t="shared" ca="1" si="1"/>
        <v>1.2716005074097753E-2</v>
      </c>
      <c r="AD4">
        <f t="shared" ca="1" si="1"/>
        <v>1.205004329628032E-2</v>
      </c>
      <c r="AE4">
        <f t="shared" ca="1" si="1"/>
        <v>1.3314227069676762E-2</v>
      </c>
      <c r="AF4">
        <f t="shared" ca="1" si="1"/>
        <v>4.3685272874665485E-3</v>
      </c>
      <c r="AG4">
        <f t="shared" ca="1" si="1"/>
        <v>1.0253499127041652E-2</v>
      </c>
      <c r="AH4">
        <f t="shared" ca="1" si="1"/>
        <v>9.0013357216579774E-3</v>
      </c>
      <c r="AJ4">
        <f t="shared" ca="1" si="4"/>
        <v>0.11115054830616483</v>
      </c>
      <c r="AK4" s="9"/>
    </row>
    <row r="5" spans="1:37" x14ac:dyDescent="0.2">
      <c r="A5" t="s">
        <v>108</v>
      </c>
      <c r="B5">
        <v>30</v>
      </c>
      <c r="C5">
        <v>1</v>
      </c>
      <c r="D5">
        <v>156.12666999999999</v>
      </c>
      <c r="E5">
        <v>2.6777000000000002</v>
      </c>
      <c r="F5">
        <v>823</v>
      </c>
      <c r="H5" t="s">
        <v>36</v>
      </c>
      <c r="I5">
        <v>24</v>
      </c>
      <c r="J5">
        <v>1</v>
      </c>
      <c r="L5">
        <f t="shared" ca="1" si="2"/>
        <v>2540.1985</v>
      </c>
      <c r="M5">
        <f t="shared" ca="1" si="0"/>
        <v>2540.1985</v>
      </c>
      <c r="N5">
        <f t="shared" ca="1" si="0"/>
        <v>2540.1985</v>
      </c>
      <c r="O5">
        <f t="shared" ca="1" si="0"/>
        <v>2320.9075499999999</v>
      </c>
      <c r="P5">
        <f t="shared" ca="1" si="0"/>
        <v>2320.9075499999999</v>
      </c>
      <c r="Q5">
        <f t="shared" ca="1" si="0"/>
        <v>2320.9075499999999</v>
      </c>
      <c r="R5">
        <f t="shared" ca="1" si="0"/>
        <v>2320.9075499999999</v>
      </c>
      <c r="S5">
        <f t="shared" ca="1" si="0"/>
        <v>2320.9075499999999</v>
      </c>
      <c r="T5">
        <f t="shared" ca="1" si="0"/>
        <v>2320.9075499999999</v>
      </c>
      <c r="U5">
        <f t="shared" ca="1" si="0"/>
        <v>2320.9075499999999</v>
      </c>
      <c r="W5">
        <f ca="1">总!E5</f>
        <v>2320.9075499999999</v>
      </c>
      <c r="Y5">
        <f t="shared" ca="1" si="3"/>
        <v>9.4485000059567253E-2</v>
      </c>
      <c r="Z5">
        <f t="shared" ca="1" si="1"/>
        <v>9.4485000059567253E-2</v>
      </c>
      <c r="AA5">
        <f t="shared" ca="1" si="1"/>
        <v>9.4485000059567253E-2</v>
      </c>
      <c r="AB5">
        <f t="shared" ca="1" si="1"/>
        <v>0</v>
      </c>
      <c r="AC5">
        <f t="shared" ca="1" si="1"/>
        <v>0</v>
      </c>
      <c r="AD5">
        <f t="shared" ca="1" si="1"/>
        <v>0</v>
      </c>
      <c r="AE5">
        <f t="shared" ca="1" si="1"/>
        <v>0</v>
      </c>
      <c r="AF5">
        <f t="shared" ca="1" si="1"/>
        <v>0</v>
      </c>
      <c r="AG5">
        <f t="shared" ca="1" si="1"/>
        <v>0</v>
      </c>
      <c r="AH5">
        <f t="shared" ca="1" si="1"/>
        <v>0</v>
      </c>
      <c r="AJ5">
        <f t="shared" ca="1" si="4"/>
        <v>0.28345500017870173</v>
      </c>
      <c r="AK5" s="9"/>
    </row>
    <row r="6" spans="1:37" x14ac:dyDescent="0.2">
      <c r="A6" t="s">
        <v>108</v>
      </c>
      <c r="B6">
        <v>30</v>
      </c>
      <c r="C6">
        <v>1</v>
      </c>
      <c r="D6">
        <v>156.12666999999999</v>
      </c>
      <c r="E6">
        <v>2.6855099999999998</v>
      </c>
      <c r="F6">
        <v>826</v>
      </c>
      <c r="H6" t="s">
        <v>36</v>
      </c>
      <c r="I6">
        <v>47</v>
      </c>
      <c r="J6">
        <v>1</v>
      </c>
      <c r="L6">
        <f t="shared" ca="1" si="2"/>
        <v>4324.3000099999999</v>
      </c>
      <c r="M6">
        <f t="shared" ca="1" si="0"/>
        <v>4321.0236500000001</v>
      </c>
      <c r="N6">
        <f t="shared" ca="1" si="0"/>
        <v>4321.0236500000001</v>
      </c>
      <c r="O6">
        <f t="shared" ca="1" si="0"/>
        <v>4321.0236500000001</v>
      </c>
      <c r="P6">
        <f t="shared" ca="1" si="0"/>
        <v>4321.0236500000001</v>
      </c>
      <c r="Q6">
        <f t="shared" ca="1" si="0"/>
        <v>4321.0236500000001</v>
      </c>
      <c r="R6">
        <f t="shared" ca="1" si="0"/>
        <v>4321.0236500000001</v>
      </c>
      <c r="S6">
        <f t="shared" ca="1" si="0"/>
        <v>4339.2059200000003</v>
      </c>
      <c r="T6">
        <f t="shared" ca="1" si="0"/>
        <v>4343.8772200000003</v>
      </c>
      <c r="U6">
        <f t="shared" ca="1" si="0"/>
        <v>4329.4256800000003</v>
      </c>
      <c r="W6">
        <f ca="1">总!E6</f>
        <v>4313.60977</v>
      </c>
      <c r="Y6">
        <f t="shared" ca="1" si="3"/>
        <v>2.4782584818746605E-3</v>
      </c>
      <c r="Z6">
        <f t="shared" ca="1" si="1"/>
        <v>1.71871828823312E-3</v>
      </c>
      <c r="AA6">
        <f t="shared" ca="1" si="1"/>
        <v>1.71871828823312E-3</v>
      </c>
      <c r="AB6">
        <f t="shared" ca="1" si="1"/>
        <v>1.71871828823312E-3</v>
      </c>
      <c r="AC6">
        <f t="shared" ca="1" si="1"/>
        <v>1.71871828823312E-3</v>
      </c>
      <c r="AD6">
        <f t="shared" ca="1" si="1"/>
        <v>1.71871828823312E-3</v>
      </c>
      <c r="AE6">
        <f t="shared" ca="1" si="1"/>
        <v>1.71871828823312E-3</v>
      </c>
      <c r="AF6">
        <f t="shared" ca="1" si="1"/>
        <v>5.9338121352595849E-3</v>
      </c>
      <c r="AG6">
        <f t="shared" ca="1" si="1"/>
        <v>7.0167334584834923E-3</v>
      </c>
      <c r="AH6">
        <f t="shared" ca="1" si="1"/>
        <v>3.6665138580674762E-3</v>
      </c>
      <c r="AJ6">
        <f t="shared" ca="1" si="4"/>
        <v>2.9407627663083934E-2</v>
      </c>
      <c r="AK6" s="9"/>
    </row>
    <row r="7" spans="1:37" x14ac:dyDescent="0.2">
      <c r="A7" t="s">
        <v>108</v>
      </c>
      <c r="B7">
        <v>30</v>
      </c>
      <c r="C7">
        <v>1</v>
      </c>
      <c r="D7">
        <v>156.12666999999999</v>
      </c>
      <c r="E7">
        <v>2.6841300000000001</v>
      </c>
      <c r="F7">
        <v>817</v>
      </c>
      <c r="H7" t="s">
        <v>36</v>
      </c>
      <c r="I7">
        <v>100</v>
      </c>
      <c r="J7">
        <v>1</v>
      </c>
      <c r="L7">
        <f t="shared" ca="1" si="2"/>
        <v>35568.544260000002</v>
      </c>
      <c r="M7">
        <f t="shared" ca="1" si="2"/>
        <v>35415.476909999998</v>
      </c>
      <c r="N7">
        <f t="shared" ca="1" si="2"/>
        <v>35503.786070000002</v>
      </c>
      <c r="O7">
        <f t="shared" ca="1" si="2"/>
        <v>35571.708599999998</v>
      </c>
      <c r="P7">
        <f t="shared" ca="1" si="2"/>
        <v>35523.444170000002</v>
      </c>
      <c r="Q7">
        <f t="shared" ca="1" si="2"/>
        <v>35586.586259999996</v>
      </c>
      <c r="R7">
        <f t="shared" ca="1" si="2"/>
        <v>35669.694770000002</v>
      </c>
      <c r="S7">
        <f t="shared" ca="1" si="2"/>
        <v>35642.679730000003</v>
      </c>
      <c r="T7">
        <f t="shared" ca="1" si="2"/>
        <v>35488.763359999997</v>
      </c>
      <c r="U7">
        <f t="shared" ca="1" si="2"/>
        <v>35369.166669999999</v>
      </c>
      <c r="W7">
        <f ca="1">总!E7</f>
        <v>35334.484790000002</v>
      </c>
      <c r="Y7">
        <f t="shared" ca="1" si="3"/>
        <v>6.624108753560805E-3</v>
      </c>
      <c r="Z7">
        <f t="shared" ca="1" si="1"/>
        <v>2.2921551136615664E-3</v>
      </c>
      <c r="AA7">
        <f t="shared" ca="1" si="1"/>
        <v>4.7913895166773043E-3</v>
      </c>
      <c r="AB7">
        <f t="shared" ca="1" si="1"/>
        <v>6.7136626275963833E-3</v>
      </c>
      <c r="AC7">
        <f t="shared" ca="1" si="1"/>
        <v>5.3477327070997095E-3</v>
      </c>
      <c r="AD7">
        <f t="shared" ca="1" si="1"/>
        <v>7.1347147552393714E-3</v>
      </c>
      <c r="AE7">
        <f t="shared" ca="1" si="1"/>
        <v>9.4867657471792901E-3</v>
      </c>
      <c r="AF7">
        <f t="shared" ca="1" si="1"/>
        <v>8.7222140589191029E-3</v>
      </c>
      <c r="AG7">
        <f t="shared" ca="1" si="1"/>
        <v>4.3662323341320444E-3</v>
      </c>
      <c r="AH7">
        <f t="shared" ca="1" si="1"/>
        <v>9.8153065499944009E-4</v>
      </c>
      <c r="AJ7">
        <f t="shared" ca="1" si="4"/>
        <v>5.6460506269065021E-2</v>
      </c>
      <c r="AK7" s="9"/>
    </row>
    <row r="8" spans="1:37" x14ac:dyDescent="0.2">
      <c r="A8" t="s">
        <v>108</v>
      </c>
      <c r="B8">
        <v>30</v>
      </c>
      <c r="C8">
        <v>1</v>
      </c>
      <c r="D8">
        <v>156.12666999999999</v>
      </c>
      <c r="E8">
        <v>2.6815899999999999</v>
      </c>
      <c r="F8">
        <v>835</v>
      </c>
      <c r="H8" t="s">
        <v>1</v>
      </c>
      <c r="I8">
        <v>30</v>
      </c>
      <c r="J8">
        <v>1</v>
      </c>
      <c r="L8">
        <f t="shared" ca="1" si="2"/>
        <v>660.62148999999999</v>
      </c>
      <c r="M8">
        <f t="shared" ca="1" si="0"/>
        <v>660.62148999999999</v>
      </c>
      <c r="N8">
        <f t="shared" ca="1" si="0"/>
        <v>660.62148999999999</v>
      </c>
      <c r="O8">
        <f t="shared" ca="1" si="0"/>
        <v>660.62148999999999</v>
      </c>
      <c r="P8">
        <f t="shared" ref="P8:U10" ca="1" si="5">INDIRECT("D"&amp;1+(ROW(H7)-1)*10+COLUMN(E7)-1)</f>
        <v>660.62148999999999</v>
      </c>
      <c r="Q8">
        <f t="shared" ca="1" si="5"/>
        <v>660.62148999999999</v>
      </c>
      <c r="R8">
        <f t="shared" ca="1" si="5"/>
        <v>660.62148999999999</v>
      </c>
      <c r="S8">
        <f t="shared" ca="1" si="5"/>
        <v>660.62148999999999</v>
      </c>
      <c r="T8">
        <f t="shared" ca="1" si="5"/>
        <v>660.62148999999999</v>
      </c>
      <c r="U8">
        <f t="shared" ca="1" si="5"/>
        <v>660.62148999999999</v>
      </c>
      <c r="W8">
        <f ca="1">总!E8</f>
        <v>659.84542999999996</v>
      </c>
      <c r="Y8">
        <f t="shared" ca="1" si="3"/>
        <v>1.1761239295088087E-3</v>
      </c>
      <c r="Z8">
        <f t="shared" ca="1" si="1"/>
        <v>1.1761239295088087E-3</v>
      </c>
      <c r="AA8">
        <f t="shared" ca="1" si="1"/>
        <v>1.1761239295088087E-3</v>
      </c>
      <c r="AB8">
        <f t="shared" ca="1" si="1"/>
        <v>1.1761239295088087E-3</v>
      </c>
      <c r="AC8">
        <f t="shared" ca="1" si="1"/>
        <v>1.1761239295088087E-3</v>
      </c>
      <c r="AD8">
        <f t="shared" ca="1" si="1"/>
        <v>1.1761239295088087E-3</v>
      </c>
      <c r="AE8">
        <f t="shared" ca="1" si="1"/>
        <v>1.1761239295088087E-3</v>
      </c>
      <c r="AF8">
        <f t="shared" ca="1" si="1"/>
        <v>1.1761239295088087E-3</v>
      </c>
      <c r="AG8">
        <f t="shared" ca="1" si="1"/>
        <v>1.1761239295088087E-3</v>
      </c>
      <c r="AH8">
        <f t="shared" ca="1" si="1"/>
        <v>1.1761239295088087E-3</v>
      </c>
      <c r="AJ8">
        <f t="shared" ca="1" si="4"/>
        <v>1.1761239295088086E-2</v>
      </c>
      <c r="AK8" s="9"/>
    </row>
    <row r="9" spans="1:37" x14ac:dyDescent="0.2">
      <c r="A9" t="s">
        <v>108</v>
      </c>
      <c r="B9">
        <v>30</v>
      </c>
      <c r="C9">
        <v>1</v>
      </c>
      <c r="D9">
        <v>156.12666999999999</v>
      </c>
      <c r="E9">
        <v>2.6819999999999999</v>
      </c>
      <c r="F9">
        <v>821</v>
      </c>
      <c r="H9" t="s">
        <v>1</v>
      </c>
      <c r="I9">
        <v>50</v>
      </c>
      <c r="J9">
        <v>1</v>
      </c>
      <c r="L9">
        <f t="shared" ca="1" si="2"/>
        <v>1006.03536</v>
      </c>
      <c r="M9">
        <f t="shared" ca="1" si="0"/>
        <v>1015.02473</v>
      </c>
      <c r="N9">
        <f t="shared" ca="1" si="0"/>
        <v>1021.8157200000001</v>
      </c>
      <c r="O9">
        <f t="shared" ca="1" si="0"/>
        <v>1017.24734</v>
      </c>
      <c r="P9">
        <f t="shared" ca="1" si="5"/>
        <v>1015.02139</v>
      </c>
      <c r="Q9">
        <f t="shared" ca="1" si="5"/>
        <v>1017.32238</v>
      </c>
      <c r="R9">
        <f t="shared" ca="1" si="5"/>
        <v>1017.39937</v>
      </c>
      <c r="S9">
        <f t="shared" ca="1" si="5"/>
        <v>1017.8123900000001</v>
      </c>
      <c r="T9">
        <f t="shared" ca="1" si="5"/>
        <v>1007.45662</v>
      </c>
      <c r="U9">
        <f t="shared" ca="1" si="5"/>
        <v>1021.04384</v>
      </c>
      <c r="W9">
        <f ca="1">总!E9</f>
        <v>1003.58074</v>
      </c>
      <c r="Y9">
        <f t="shared" ca="1" si="3"/>
        <v>2.4458620040874609E-3</v>
      </c>
      <c r="Z9">
        <f t="shared" ca="1" si="1"/>
        <v>1.1403158255109585E-2</v>
      </c>
      <c r="AA9">
        <f t="shared" ca="1" si="1"/>
        <v>1.816991824693653E-2</v>
      </c>
      <c r="AB9">
        <f t="shared" ca="1" si="1"/>
        <v>1.3617838062535971E-2</v>
      </c>
      <c r="AC9">
        <f t="shared" ca="1" si="1"/>
        <v>1.1399830172109526E-2</v>
      </c>
      <c r="AD9">
        <f t="shared" ca="1" si="1"/>
        <v>1.3692610322513723E-2</v>
      </c>
      <c r="AE9">
        <f t="shared" ca="1" si="1"/>
        <v>1.3769325624961659E-2</v>
      </c>
      <c r="AF9">
        <f t="shared" ca="1" si="1"/>
        <v>1.4180871984450458E-2</v>
      </c>
      <c r="AG9">
        <f t="shared" ca="1" si="1"/>
        <v>3.8620509995040877E-3</v>
      </c>
      <c r="AH9">
        <f t="shared" ca="1" si="1"/>
        <v>1.7400792287026207E-2</v>
      </c>
      <c r="AJ9">
        <f t="shared" ca="1" si="4"/>
        <v>0.11994225795923522</v>
      </c>
      <c r="AK9" s="9"/>
    </row>
    <row r="10" spans="1:37" x14ac:dyDescent="0.2">
      <c r="A10" t="s">
        <v>108</v>
      </c>
      <c r="B10">
        <v>30</v>
      </c>
      <c r="C10">
        <v>1</v>
      </c>
      <c r="D10">
        <v>156.12666999999999</v>
      </c>
      <c r="E10">
        <v>2.6785600000000001</v>
      </c>
      <c r="F10">
        <v>827</v>
      </c>
      <c r="H10" t="s">
        <v>1</v>
      </c>
      <c r="I10">
        <v>100</v>
      </c>
      <c r="J10">
        <v>1</v>
      </c>
      <c r="L10">
        <f t="shared" ca="1" si="2"/>
        <v>1766.8866700000001</v>
      </c>
      <c r="M10">
        <f t="shared" ca="1" si="2"/>
        <v>1770.5682999999999</v>
      </c>
      <c r="N10">
        <f t="shared" ca="1" si="2"/>
        <v>1774.48</v>
      </c>
      <c r="O10">
        <f t="shared" ca="1" si="2"/>
        <v>1761.0461399999999</v>
      </c>
      <c r="P10">
        <f t="shared" ca="1" si="5"/>
        <v>1762.5057899999999</v>
      </c>
      <c r="Q10">
        <f t="shared" ca="1" si="5"/>
        <v>1774.48</v>
      </c>
      <c r="R10">
        <f t="shared" ca="1" si="5"/>
        <v>1768.95228</v>
      </c>
      <c r="S10">
        <f t="shared" ca="1" si="5"/>
        <v>1768.9359300000001</v>
      </c>
      <c r="T10">
        <f t="shared" ca="1" si="5"/>
        <v>1774.48</v>
      </c>
      <c r="U10">
        <f t="shared" ca="1" si="5"/>
        <v>1766.2519500000001</v>
      </c>
      <c r="W10">
        <f ca="1">总!E10</f>
        <v>1755.1166700000001</v>
      </c>
      <c r="Y10">
        <f t="shared" ca="1" si="3"/>
        <v>6.7061068937371449E-3</v>
      </c>
      <c r="Z10">
        <f t="shared" ca="1" si="1"/>
        <v>8.803762316268008E-3</v>
      </c>
      <c r="AA10">
        <f t="shared" ca="1" si="1"/>
        <v>1.1032503041521396E-2</v>
      </c>
      <c r="AB10">
        <f t="shared" ca="1" si="1"/>
        <v>3.3783907938153249E-3</v>
      </c>
      <c r="AC10">
        <f t="shared" ca="1" si="1"/>
        <v>4.210044908296507E-3</v>
      </c>
      <c r="AD10">
        <f t="shared" ca="1" si="1"/>
        <v>1.1032503041521396E-2</v>
      </c>
      <c r="AE10">
        <f t="shared" ca="1" si="1"/>
        <v>7.8830144095206264E-3</v>
      </c>
      <c r="AF10">
        <f t="shared" ca="1" si="1"/>
        <v>7.8736987894941386E-3</v>
      </c>
      <c r="AG10">
        <f t="shared" ca="1" si="1"/>
        <v>1.1032503041521396E-2</v>
      </c>
      <c r="AH10">
        <f t="shared" ca="1" si="1"/>
        <v>6.3444671173910998E-3</v>
      </c>
      <c r="AJ10">
        <f t="shared" ca="1" si="4"/>
        <v>7.829699435308704E-2</v>
      </c>
      <c r="AK10" s="9"/>
    </row>
    <row r="11" spans="1:37" x14ac:dyDescent="0.2">
      <c r="A11" t="s">
        <v>108</v>
      </c>
      <c r="B11">
        <v>50</v>
      </c>
      <c r="C11">
        <v>1</v>
      </c>
      <c r="D11">
        <v>182.60114999999999</v>
      </c>
      <c r="E11">
        <v>7.3727</v>
      </c>
      <c r="F11">
        <v>762</v>
      </c>
      <c r="H11" t="s">
        <v>0</v>
      </c>
      <c r="I11">
        <v>25</v>
      </c>
      <c r="J11">
        <v>1</v>
      </c>
      <c r="L11">
        <f t="shared" ca="1" si="2"/>
        <v>28.65213</v>
      </c>
      <c r="M11">
        <f t="shared" ca="1" si="0"/>
        <v>28.65213</v>
      </c>
      <c r="N11">
        <f t="shared" ca="1" si="0"/>
        <v>28.65213</v>
      </c>
      <c r="O11">
        <f t="shared" ca="1" si="0"/>
        <v>28.65213</v>
      </c>
      <c r="P11">
        <f t="shared" ca="1" si="0"/>
        <v>28.65213</v>
      </c>
      <c r="Q11">
        <f t="shared" ca="1" si="0"/>
        <v>28.65213</v>
      </c>
      <c r="R11">
        <f t="shared" ca="1" si="0"/>
        <v>28.65213</v>
      </c>
      <c r="S11">
        <f t="shared" ca="1" si="0"/>
        <v>28.65213</v>
      </c>
      <c r="T11">
        <f t="shared" ca="1" si="0"/>
        <v>28.65213</v>
      </c>
      <c r="U11">
        <f t="shared" ca="1" si="0"/>
        <v>28.65213</v>
      </c>
      <c r="W11">
        <f ca="1">总!E11</f>
        <v>28.65213</v>
      </c>
      <c r="Y11">
        <f t="shared" ca="1" si="3"/>
        <v>0</v>
      </c>
      <c r="Z11">
        <f t="shared" ca="1" si="1"/>
        <v>0</v>
      </c>
      <c r="AA11">
        <f t="shared" ca="1" si="1"/>
        <v>0</v>
      </c>
      <c r="AB11">
        <f t="shared" ca="1" si="1"/>
        <v>0</v>
      </c>
      <c r="AC11">
        <f t="shared" ca="1" si="1"/>
        <v>0</v>
      </c>
      <c r="AD11">
        <f t="shared" ca="1" si="1"/>
        <v>0</v>
      </c>
      <c r="AE11">
        <f t="shared" ca="1" si="1"/>
        <v>0</v>
      </c>
      <c r="AF11">
        <f t="shared" ca="1" si="1"/>
        <v>0</v>
      </c>
      <c r="AG11">
        <f t="shared" ca="1" si="1"/>
        <v>0</v>
      </c>
      <c r="AH11">
        <f t="shared" ca="1" si="1"/>
        <v>0</v>
      </c>
      <c r="AJ11">
        <f t="shared" ca="1" si="4"/>
        <v>0</v>
      </c>
      <c r="AK11" s="9"/>
    </row>
    <row r="12" spans="1:37" x14ac:dyDescent="0.2">
      <c r="A12" t="s">
        <v>108</v>
      </c>
      <c r="B12">
        <v>50</v>
      </c>
      <c r="C12">
        <v>1</v>
      </c>
      <c r="D12">
        <v>183.96677</v>
      </c>
      <c r="E12">
        <v>7.3716499999999998</v>
      </c>
      <c r="F12">
        <v>729</v>
      </c>
      <c r="H12" t="s">
        <v>0</v>
      </c>
      <c r="I12">
        <v>50</v>
      </c>
      <c r="J12">
        <v>1</v>
      </c>
      <c r="L12">
        <f t="shared" ca="1" si="2"/>
        <v>57.917070000000002</v>
      </c>
      <c r="M12">
        <f t="shared" ca="1" si="0"/>
        <v>57.917070000000002</v>
      </c>
      <c r="N12">
        <f t="shared" ca="1" si="0"/>
        <v>57.917070000000002</v>
      </c>
      <c r="O12">
        <f t="shared" ca="1" si="0"/>
        <v>57.917070000000002</v>
      </c>
      <c r="P12">
        <f t="shared" ca="1" si="0"/>
        <v>57.917070000000002</v>
      </c>
      <c r="Q12">
        <f t="shared" ca="1" si="0"/>
        <v>57.917070000000002</v>
      </c>
      <c r="R12">
        <f t="shared" ca="1" si="0"/>
        <v>57.917070000000002</v>
      </c>
      <c r="S12">
        <f t="shared" ca="1" si="0"/>
        <v>57.917070000000002</v>
      </c>
      <c r="T12">
        <f t="shared" ca="1" si="0"/>
        <v>57.917070000000002</v>
      </c>
      <c r="U12">
        <f t="shared" ca="1" si="0"/>
        <v>57.917070000000002</v>
      </c>
      <c r="W12">
        <f ca="1">总!E12</f>
        <v>57.917070000000002</v>
      </c>
      <c r="Y12">
        <f t="shared" ca="1" si="3"/>
        <v>0</v>
      </c>
      <c r="Z12">
        <f t="shared" ca="1" si="1"/>
        <v>0</v>
      </c>
      <c r="AA12">
        <f t="shared" ca="1" si="1"/>
        <v>0</v>
      </c>
      <c r="AB12">
        <f t="shared" ca="1" si="1"/>
        <v>0</v>
      </c>
      <c r="AC12">
        <f t="shared" ca="1" si="1"/>
        <v>0</v>
      </c>
      <c r="AD12">
        <f t="shared" ca="1" si="1"/>
        <v>0</v>
      </c>
      <c r="AE12">
        <f t="shared" ca="1" si="1"/>
        <v>0</v>
      </c>
      <c r="AF12">
        <f t="shared" ca="1" si="1"/>
        <v>0</v>
      </c>
      <c r="AG12">
        <f t="shared" ca="1" si="1"/>
        <v>0</v>
      </c>
      <c r="AH12">
        <f t="shared" ca="1" si="1"/>
        <v>0</v>
      </c>
      <c r="AJ12">
        <f t="shared" ca="1" si="4"/>
        <v>0</v>
      </c>
      <c r="AK12" s="9"/>
    </row>
    <row r="13" spans="1:37" x14ac:dyDescent="0.2">
      <c r="A13" t="s">
        <v>108</v>
      </c>
      <c r="B13">
        <v>50</v>
      </c>
      <c r="C13">
        <v>1</v>
      </c>
      <c r="D13">
        <v>182.87528</v>
      </c>
      <c r="E13">
        <v>7.3662200000000002</v>
      </c>
      <c r="F13">
        <v>739</v>
      </c>
      <c r="H13" t="s">
        <v>0</v>
      </c>
      <c r="I13">
        <v>100</v>
      </c>
      <c r="J13">
        <v>1</v>
      </c>
      <c r="L13">
        <f t="shared" ca="1" si="2"/>
        <v>104.22095</v>
      </c>
      <c r="M13">
        <f t="shared" ca="1" si="2"/>
        <v>104.32219000000001</v>
      </c>
      <c r="N13">
        <f t="shared" ca="1" si="2"/>
        <v>104.27552</v>
      </c>
      <c r="O13">
        <f t="shared" ca="1" si="2"/>
        <v>104.26761</v>
      </c>
      <c r="P13">
        <f t="shared" ca="1" si="2"/>
        <v>104.21178</v>
      </c>
      <c r="Q13">
        <f t="shared" ca="1" si="2"/>
        <v>104.22345</v>
      </c>
      <c r="R13">
        <f t="shared" ca="1" si="2"/>
        <v>104.22011999999999</v>
      </c>
      <c r="S13">
        <f t="shared" ca="1" si="2"/>
        <v>104.29358999999999</v>
      </c>
      <c r="T13">
        <f t="shared" ca="1" si="2"/>
        <v>104.20428</v>
      </c>
      <c r="U13">
        <f t="shared" ca="1" si="2"/>
        <v>104.25928</v>
      </c>
      <c r="W13">
        <f ca="1">总!E13</f>
        <v>104.10428</v>
      </c>
      <c r="Y13">
        <f t="shared" ca="1" si="3"/>
        <v>1.1207032025964654E-3</v>
      </c>
      <c r="Z13">
        <f t="shared" ca="1" si="1"/>
        <v>2.0931896363915428E-3</v>
      </c>
      <c r="AA13">
        <f t="shared" ca="1" si="1"/>
        <v>1.6448891438468945E-3</v>
      </c>
      <c r="AB13">
        <f t="shared" ca="1" si="1"/>
        <v>1.5689076376110757E-3</v>
      </c>
      <c r="AC13">
        <f t="shared" ca="1" si="1"/>
        <v>1.0326184475796933E-3</v>
      </c>
      <c r="AD13">
        <f t="shared" ca="1" si="1"/>
        <v>1.1447175850982966E-3</v>
      </c>
      <c r="AE13">
        <f t="shared" ca="1" si="1"/>
        <v>1.1127304276057767E-3</v>
      </c>
      <c r="AF13">
        <f t="shared" ca="1" si="1"/>
        <v>1.8184651005702347E-3</v>
      </c>
      <c r="AG13">
        <f t="shared" ca="1" si="1"/>
        <v>9.6057530007406333E-4</v>
      </c>
      <c r="AH13">
        <f t="shared" ca="1" si="1"/>
        <v>1.4888917151148937E-3</v>
      </c>
      <c r="AJ13">
        <f t="shared" ca="1" si="4"/>
        <v>1.3985688196488936E-2</v>
      </c>
      <c r="AK13" s="9"/>
    </row>
    <row r="14" spans="1:37" x14ac:dyDescent="0.2">
      <c r="A14" t="s">
        <v>108</v>
      </c>
      <c r="B14">
        <v>50</v>
      </c>
      <c r="C14">
        <v>1</v>
      </c>
      <c r="D14">
        <v>182.37333000000001</v>
      </c>
      <c r="E14">
        <v>7.3646799999999999</v>
      </c>
      <c r="F14">
        <v>725</v>
      </c>
      <c r="AK14" s="9"/>
    </row>
    <row r="15" spans="1:37" x14ac:dyDescent="0.2">
      <c r="A15" t="s">
        <v>108</v>
      </c>
      <c r="B15">
        <v>50</v>
      </c>
      <c r="C15">
        <v>1</v>
      </c>
      <c r="D15">
        <v>182.60114999999999</v>
      </c>
      <c r="E15">
        <v>7.3713899999999999</v>
      </c>
      <c r="F15">
        <v>734</v>
      </c>
      <c r="AK15" s="9"/>
    </row>
    <row r="16" spans="1:37" x14ac:dyDescent="0.2">
      <c r="A16" t="s">
        <v>108</v>
      </c>
      <c r="B16">
        <v>50</v>
      </c>
      <c r="C16">
        <v>1</v>
      </c>
      <c r="D16">
        <v>182.34583000000001</v>
      </c>
      <c r="E16">
        <v>7.3632799999999996</v>
      </c>
      <c r="F16">
        <v>735</v>
      </c>
      <c r="AK16" s="9"/>
    </row>
    <row r="17" spans="1:37" x14ac:dyDescent="0.2">
      <c r="A17" t="s">
        <v>108</v>
      </c>
      <c r="B17">
        <v>50</v>
      </c>
      <c r="C17">
        <v>1</v>
      </c>
      <c r="D17">
        <v>182.34583000000001</v>
      </c>
      <c r="E17">
        <v>7.3566500000000001</v>
      </c>
      <c r="F17">
        <v>729</v>
      </c>
      <c r="AK17" s="9"/>
    </row>
    <row r="18" spans="1:37" x14ac:dyDescent="0.2">
      <c r="A18" t="s">
        <v>108</v>
      </c>
      <c r="B18">
        <v>50</v>
      </c>
      <c r="C18">
        <v>1</v>
      </c>
      <c r="D18">
        <v>182.34583000000001</v>
      </c>
      <c r="E18">
        <v>7.3681000000000001</v>
      </c>
      <c r="F18">
        <v>747</v>
      </c>
      <c r="AK18" s="9"/>
    </row>
    <row r="19" spans="1:37" x14ac:dyDescent="0.2">
      <c r="A19" t="s">
        <v>108</v>
      </c>
      <c r="B19">
        <v>50</v>
      </c>
      <c r="C19">
        <v>1</v>
      </c>
      <c r="D19">
        <v>180.62098</v>
      </c>
      <c r="E19">
        <v>7.3604799999999999</v>
      </c>
      <c r="F19">
        <v>743</v>
      </c>
      <c r="AK19" s="9"/>
    </row>
    <row r="20" spans="1:37" x14ac:dyDescent="0.2">
      <c r="A20" t="s">
        <v>108</v>
      </c>
      <c r="B20">
        <v>50</v>
      </c>
      <c r="C20">
        <v>1</v>
      </c>
      <c r="D20">
        <v>179.95332999999999</v>
      </c>
      <c r="E20">
        <v>7.3561399999999999</v>
      </c>
      <c r="F20">
        <v>744</v>
      </c>
      <c r="AK20" s="9"/>
    </row>
    <row r="21" spans="1:37" x14ac:dyDescent="0.2">
      <c r="A21" t="s">
        <v>108</v>
      </c>
      <c r="B21">
        <v>100</v>
      </c>
      <c r="C21">
        <v>1</v>
      </c>
      <c r="D21">
        <v>243.02667</v>
      </c>
      <c r="E21">
        <v>21.20213</v>
      </c>
      <c r="F21">
        <v>469</v>
      </c>
      <c r="AK21" s="9"/>
    </row>
    <row r="22" spans="1:37" x14ac:dyDescent="0.2">
      <c r="A22" t="s">
        <v>108</v>
      </c>
      <c r="B22">
        <v>100</v>
      </c>
      <c r="C22">
        <v>1</v>
      </c>
      <c r="D22">
        <v>245.06666999999999</v>
      </c>
      <c r="E22">
        <v>21.190079999999998</v>
      </c>
      <c r="F22">
        <v>461</v>
      </c>
      <c r="AK22" s="9"/>
    </row>
    <row r="23" spans="1:37" x14ac:dyDescent="0.2">
      <c r="A23" t="s">
        <v>108</v>
      </c>
      <c r="B23">
        <v>100</v>
      </c>
      <c r="C23">
        <v>1</v>
      </c>
      <c r="D23">
        <v>242.53380000000001</v>
      </c>
      <c r="E23">
        <v>21.24456</v>
      </c>
      <c r="F23">
        <v>461</v>
      </c>
      <c r="AK23" s="9"/>
    </row>
    <row r="24" spans="1:37" x14ac:dyDescent="0.2">
      <c r="A24" t="s">
        <v>108</v>
      </c>
      <c r="B24">
        <v>100</v>
      </c>
      <c r="C24">
        <v>1</v>
      </c>
      <c r="D24">
        <v>239.59333000000001</v>
      </c>
      <c r="E24">
        <v>21.188379999999999</v>
      </c>
      <c r="F24">
        <v>468</v>
      </c>
      <c r="AK24" s="9"/>
    </row>
    <row r="25" spans="1:37" x14ac:dyDescent="0.2">
      <c r="A25" t="s">
        <v>108</v>
      </c>
      <c r="B25">
        <v>100</v>
      </c>
      <c r="C25">
        <v>1</v>
      </c>
      <c r="D25">
        <v>242.64</v>
      </c>
      <c r="E25">
        <v>21.230460000000001</v>
      </c>
      <c r="F25">
        <v>450</v>
      </c>
      <c r="AK25" s="9"/>
    </row>
    <row r="26" spans="1:37" x14ac:dyDescent="0.2">
      <c r="A26" t="s">
        <v>108</v>
      </c>
      <c r="B26">
        <v>100</v>
      </c>
      <c r="C26">
        <v>1</v>
      </c>
      <c r="D26">
        <v>242.48043999999999</v>
      </c>
      <c r="E26">
        <v>21.190079999999998</v>
      </c>
      <c r="F26">
        <v>460</v>
      </c>
      <c r="AK26" s="9"/>
    </row>
    <row r="27" spans="1:37" x14ac:dyDescent="0.2">
      <c r="A27" t="s">
        <v>108</v>
      </c>
      <c r="B27">
        <v>100</v>
      </c>
      <c r="C27">
        <v>1</v>
      </c>
      <c r="D27">
        <v>242.78333000000001</v>
      </c>
      <c r="E27">
        <v>21.242570000000001</v>
      </c>
      <c r="F27">
        <v>463</v>
      </c>
      <c r="AK27" s="9"/>
    </row>
    <row r="28" spans="1:37" x14ac:dyDescent="0.2">
      <c r="A28" t="s">
        <v>108</v>
      </c>
      <c r="B28">
        <v>100</v>
      </c>
      <c r="C28">
        <v>1</v>
      </c>
      <c r="D28">
        <v>240.64</v>
      </c>
      <c r="E28">
        <v>21.229559999999999</v>
      </c>
      <c r="F28">
        <v>477</v>
      </c>
      <c r="AK28" s="9"/>
    </row>
    <row r="29" spans="1:37" x14ac:dyDescent="0.2">
      <c r="A29" t="s">
        <v>108</v>
      </c>
      <c r="B29">
        <v>100</v>
      </c>
      <c r="C29">
        <v>1</v>
      </c>
      <c r="D29">
        <v>242.05</v>
      </c>
      <c r="E29">
        <v>21.221779999999999</v>
      </c>
      <c r="F29">
        <v>473</v>
      </c>
    </row>
    <row r="30" spans="1:37" x14ac:dyDescent="0.2">
      <c r="A30" t="s">
        <v>108</v>
      </c>
      <c r="B30">
        <v>100</v>
      </c>
      <c r="C30">
        <v>1</v>
      </c>
      <c r="D30">
        <v>241.74999</v>
      </c>
      <c r="E30">
        <v>21.19491</v>
      </c>
      <c r="F30">
        <v>470</v>
      </c>
    </row>
    <row r="31" spans="1:37" x14ac:dyDescent="0.2">
      <c r="A31" t="s">
        <v>36</v>
      </c>
      <c r="B31">
        <v>24</v>
      </c>
      <c r="C31">
        <v>1</v>
      </c>
      <c r="D31">
        <v>2540.1985</v>
      </c>
      <c r="E31">
        <v>2.0318499999999999</v>
      </c>
      <c r="F31">
        <v>1058</v>
      </c>
    </row>
    <row r="32" spans="1:37" x14ac:dyDescent="0.2">
      <c r="A32" t="s">
        <v>36</v>
      </c>
      <c r="B32">
        <v>24</v>
      </c>
      <c r="C32">
        <v>1</v>
      </c>
      <c r="D32">
        <v>2540.1985</v>
      </c>
      <c r="E32">
        <v>2.0322</v>
      </c>
      <c r="F32">
        <v>1040</v>
      </c>
    </row>
    <row r="33" spans="1:6" x14ac:dyDescent="0.2">
      <c r="A33" t="s">
        <v>36</v>
      </c>
      <c r="B33">
        <v>24</v>
      </c>
      <c r="C33">
        <v>1</v>
      </c>
      <c r="D33">
        <v>2540.1985</v>
      </c>
      <c r="E33">
        <v>2.0330599999999999</v>
      </c>
      <c r="F33">
        <v>1049</v>
      </c>
    </row>
    <row r="34" spans="1:6" x14ac:dyDescent="0.2">
      <c r="A34" t="s">
        <v>36</v>
      </c>
      <c r="B34">
        <v>24</v>
      </c>
      <c r="C34">
        <v>1</v>
      </c>
      <c r="D34">
        <v>2320.9075499999999</v>
      </c>
      <c r="E34">
        <v>2.0325600000000001</v>
      </c>
      <c r="F34">
        <v>1050</v>
      </c>
    </row>
    <row r="35" spans="1:6" x14ac:dyDescent="0.2">
      <c r="A35" t="s">
        <v>36</v>
      </c>
      <c r="B35">
        <v>24</v>
      </c>
      <c r="C35">
        <v>1</v>
      </c>
      <c r="D35">
        <v>2320.9075499999999</v>
      </c>
      <c r="E35">
        <v>2.0308099999999998</v>
      </c>
      <c r="F35">
        <v>1058</v>
      </c>
    </row>
    <row r="36" spans="1:6" x14ac:dyDescent="0.2">
      <c r="A36" t="s">
        <v>36</v>
      </c>
      <c r="B36">
        <v>24</v>
      </c>
      <c r="C36">
        <v>1</v>
      </c>
      <c r="D36">
        <v>2320.9075499999999</v>
      </c>
      <c r="E36">
        <v>2.0289299999999999</v>
      </c>
      <c r="F36">
        <v>1055</v>
      </c>
    </row>
    <row r="37" spans="1:6" x14ac:dyDescent="0.2">
      <c r="A37" t="s">
        <v>36</v>
      </c>
      <c r="B37">
        <v>24</v>
      </c>
      <c r="C37">
        <v>1</v>
      </c>
      <c r="D37">
        <v>2320.9075499999999</v>
      </c>
      <c r="E37">
        <v>2.0316399999999999</v>
      </c>
      <c r="F37">
        <v>1018</v>
      </c>
    </row>
    <row r="38" spans="1:6" x14ac:dyDescent="0.2">
      <c r="A38" t="s">
        <v>36</v>
      </c>
      <c r="B38">
        <v>24</v>
      </c>
      <c r="C38">
        <v>1</v>
      </c>
      <c r="D38">
        <v>2320.9075499999999</v>
      </c>
      <c r="E38">
        <v>2.0310999999999999</v>
      </c>
      <c r="F38">
        <v>1067</v>
      </c>
    </row>
    <row r="39" spans="1:6" x14ac:dyDescent="0.2">
      <c r="A39" t="s">
        <v>36</v>
      </c>
      <c r="B39">
        <v>24</v>
      </c>
      <c r="C39">
        <v>1</v>
      </c>
      <c r="D39">
        <v>2320.9075499999999</v>
      </c>
      <c r="E39">
        <v>2.0307300000000001</v>
      </c>
      <c r="F39">
        <v>1053</v>
      </c>
    </row>
    <row r="40" spans="1:6" x14ac:dyDescent="0.2">
      <c r="A40" t="s">
        <v>36</v>
      </c>
      <c r="B40">
        <v>24</v>
      </c>
      <c r="C40">
        <v>1</v>
      </c>
      <c r="D40">
        <v>2320.9075499999999</v>
      </c>
      <c r="E40">
        <v>2.03125</v>
      </c>
      <c r="F40">
        <v>1054</v>
      </c>
    </row>
    <row r="41" spans="1:6" x14ac:dyDescent="0.2">
      <c r="A41" t="s">
        <v>36</v>
      </c>
      <c r="B41">
        <v>47</v>
      </c>
      <c r="C41">
        <v>1</v>
      </c>
      <c r="D41">
        <v>4324.3000099999999</v>
      </c>
      <c r="E41">
        <v>7.2857399999999997</v>
      </c>
      <c r="F41">
        <v>982</v>
      </c>
    </row>
    <row r="42" spans="1:6" x14ac:dyDescent="0.2">
      <c r="A42" t="s">
        <v>36</v>
      </c>
      <c r="B42">
        <v>47</v>
      </c>
      <c r="C42">
        <v>1</v>
      </c>
      <c r="D42">
        <v>4321.0236500000001</v>
      </c>
      <c r="E42">
        <v>7.2802100000000003</v>
      </c>
      <c r="F42">
        <v>960</v>
      </c>
    </row>
    <row r="43" spans="1:6" x14ac:dyDescent="0.2">
      <c r="A43" t="s">
        <v>36</v>
      </c>
      <c r="B43">
        <v>47</v>
      </c>
      <c r="C43">
        <v>1</v>
      </c>
      <c r="D43">
        <v>4321.0236500000001</v>
      </c>
      <c r="E43">
        <v>7.2764899999999999</v>
      </c>
      <c r="F43">
        <v>967</v>
      </c>
    </row>
    <row r="44" spans="1:6" x14ac:dyDescent="0.2">
      <c r="A44" t="s">
        <v>36</v>
      </c>
      <c r="B44">
        <v>47</v>
      </c>
      <c r="C44">
        <v>1</v>
      </c>
      <c r="D44">
        <v>4321.0236500000001</v>
      </c>
      <c r="E44">
        <v>7.2711399999999999</v>
      </c>
      <c r="F44">
        <v>966</v>
      </c>
    </row>
    <row r="45" spans="1:6" x14ac:dyDescent="0.2">
      <c r="A45" t="s">
        <v>36</v>
      </c>
      <c r="B45">
        <v>47</v>
      </c>
      <c r="C45">
        <v>1</v>
      </c>
      <c r="D45">
        <v>4321.0236500000001</v>
      </c>
      <c r="E45">
        <v>7.2758700000000003</v>
      </c>
      <c r="F45">
        <v>979</v>
      </c>
    </row>
    <row r="46" spans="1:6" x14ac:dyDescent="0.2">
      <c r="A46" t="s">
        <v>36</v>
      </c>
      <c r="B46">
        <v>47</v>
      </c>
      <c r="C46">
        <v>1</v>
      </c>
      <c r="D46">
        <v>4321.0236500000001</v>
      </c>
      <c r="E46">
        <v>7.2897299999999996</v>
      </c>
      <c r="F46">
        <v>987</v>
      </c>
    </row>
    <row r="47" spans="1:6" x14ac:dyDescent="0.2">
      <c r="A47" t="s">
        <v>36</v>
      </c>
      <c r="B47">
        <v>47</v>
      </c>
      <c r="C47">
        <v>1</v>
      </c>
      <c r="D47">
        <v>4321.0236500000001</v>
      </c>
      <c r="E47">
        <v>7.27034</v>
      </c>
      <c r="F47">
        <v>972</v>
      </c>
    </row>
    <row r="48" spans="1:6" x14ac:dyDescent="0.2">
      <c r="A48" t="s">
        <v>36</v>
      </c>
      <c r="B48">
        <v>47</v>
      </c>
      <c r="C48">
        <v>1</v>
      </c>
      <c r="D48">
        <v>4339.2059200000003</v>
      </c>
      <c r="E48">
        <v>7.27501</v>
      </c>
      <c r="F48">
        <v>994</v>
      </c>
    </row>
    <row r="49" spans="1:6" x14ac:dyDescent="0.2">
      <c r="A49" t="s">
        <v>36</v>
      </c>
      <c r="B49">
        <v>47</v>
      </c>
      <c r="C49">
        <v>1</v>
      </c>
      <c r="D49">
        <v>4343.8772200000003</v>
      </c>
      <c r="E49">
        <v>7.2734399999999999</v>
      </c>
      <c r="F49">
        <v>989</v>
      </c>
    </row>
    <row r="50" spans="1:6" x14ac:dyDescent="0.2">
      <c r="A50" t="s">
        <v>36</v>
      </c>
      <c r="B50">
        <v>47</v>
      </c>
      <c r="C50">
        <v>1</v>
      </c>
      <c r="D50">
        <v>4329.4256800000003</v>
      </c>
      <c r="E50">
        <v>7.2727000000000004</v>
      </c>
      <c r="F50">
        <v>972</v>
      </c>
    </row>
    <row r="51" spans="1:6" x14ac:dyDescent="0.2">
      <c r="A51" t="s">
        <v>36</v>
      </c>
      <c r="B51">
        <v>100</v>
      </c>
      <c r="C51">
        <v>1</v>
      </c>
      <c r="D51">
        <v>35568.544260000002</v>
      </c>
      <c r="E51">
        <v>33.931449999999998</v>
      </c>
      <c r="F51">
        <v>822</v>
      </c>
    </row>
    <row r="52" spans="1:6" x14ac:dyDescent="0.2">
      <c r="A52" t="s">
        <v>36</v>
      </c>
      <c r="B52">
        <v>100</v>
      </c>
      <c r="C52">
        <v>1</v>
      </c>
      <c r="D52">
        <v>35415.476909999998</v>
      </c>
      <c r="E52">
        <v>33.910699999999999</v>
      </c>
      <c r="F52">
        <v>821</v>
      </c>
    </row>
    <row r="53" spans="1:6" x14ac:dyDescent="0.2">
      <c r="A53" t="s">
        <v>36</v>
      </c>
      <c r="B53">
        <v>100</v>
      </c>
      <c r="C53">
        <v>1</v>
      </c>
      <c r="D53">
        <v>35503.786070000002</v>
      </c>
      <c r="E53">
        <v>33.914119999999997</v>
      </c>
      <c r="F53">
        <v>812</v>
      </c>
    </row>
    <row r="54" spans="1:6" x14ac:dyDescent="0.2">
      <c r="A54" t="s">
        <v>36</v>
      </c>
      <c r="B54">
        <v>100</v>
      </c>
      <c r="C54">
        <v>1</v>
      </c>
      <c r="D54">
        <v>35571.708599999998</v>
      </c>
      <c r="E54">
        <v>33.924379999999999</v>
      </c>
      <c r="F54">
        <v>822</v>
      </c>
    </row>
    <row r="55" spans="1:6" x14ac:dyDescent="0.2">
      <c r="A55" t="s">
        <v>36</v>
      </c>
      <c r="B55">
        <v>100</v>
      </c>
      <c r="C55">
        <v>1</v>
      </c>
      <c r="D55">
        <v>35523.444170000002</v>
      </c>
      <c r="E55">
        <v>33.935519999999997</v>
      </c>
      <c r="F55">
        <v>796</v>
      </c>
    </row>
    <row r="56" spans="1:6" x14ac:dyDescent="0.2">
      <c r="A56" t="s">
        <v>36</v>
      </c>
      <c r="B56">
        <v>100</v>
      </c>
      <c r="C56">
        <v>1</v>
      </c>
      <c r="D56">
        <v>35586.586259999996</v>
      </c>
      <c r="E56">
        <v>33.952759999999998</v>
      </c>
      <c r="F56">
        <v>824</v>
      </c>
    </row>
    <row r="57" spans="1:6" x14ac:dyDescent="0.2">
      <c r="A57" t="s">
        <v>36</v>
      </c>
      <c r="B57">
        <v>100</v>
      </c>
      <c r="C57">
        <v>1</v>
      </c>
      <c r="D57">
        <v>35669.694770000002</v>
      </c>
      <c r="E57">
        <v>33.888660000000002</v>
      </c>
      <c r="F57">
        <v>816</v>
      </c>
    </row>
    <row r="58" spans="1:6" x14ac:dyDescent="0.2">
      <c r="A58" t="s">
        <v>36</v>
      </c>
      <c r="B58">
        <v>100</v>
      </c>
      <c r="C58">
        <v>1</v>
      </c>
      <c r="D58">
        <v>35642.679730000003</v>
      </c>
      <c r="E58">
        <v>33.954659999999997</v>
      </c>
      <c r="F58">
        <v>836</v>
      </c>
    </row>
    <row r="59" spans="1:6" x14ac:dyDescent="0.2">
      <c r="A59" t="s">
        <v>36</v>
      </c>
      <c r="B59">
        <v>100</v>
      </c>
      <c r="C59">
        <v>1</v>
      </c>
      <c r="D59">
        <v>35488.763359999997</v>
      </c>
      <c r="E59">
        <v>33.919510000000002</v>
      </c>
      <c r="F59">
        <v>817</v>
      </c>
    </row>
    <row r="60" spans="1:6" x14ac:dyDescent="0.2">
      <c r="A60" t="s">
        <v>36</v>
      </c>
      <c r="B60">
        <v>100</v>
      </c>
      <c r="C60">
        <v>1</v>
      </c>
      <c r="D60">
        <v>35369.166669999999</v>
      </c>
      <c r="E60">
        <v>33.956009999999999</v>
      </c>
      <c r="F60">
        <v>807</v>
      </c>
    </row>
    <row r="61" spans="1:6" x14ac:dyDescent="0.2">
      <c r="A61" t="s">
        <v>1</v>
      </c>
      <c r="B61">
        <v>30</v>
      </c>
      <c r="C61">
        <v>1</v>
      </c>
      <c r="D61">
        <v>660.62148999999999</v>
      </c>
      <c r="E61">
        <v>2.9048500000000002</v>
      </c>
      <c r="F61">
        <v>969</v>
      </c>
    </row>
    <row r="62" spans="1:6" x14ac:dyDescent="0.2">
      <c r="A62" t="s">
        <v>1</v>
      </c>
      <c r="B62">
        <v>30</v>
      </c>
      <c r="C62">
        <v>1</v>
      </c>
      <c r="D62">
        <v>660.62148999999999</v>
      </c>
      <c r="E62">
        <v>2.9052899999999999</v>
      </c>
      <c r="F62">
        <v>967</v>
      </c>
    </row>
    <row r="63" spans="1:6" x14ac:dyDescent="0.2">
      <c r="A63" t="s">
        <v>1</v>
      </c>
      <c r="B63">
        <v>30</v>
      </c>
      <c r="C63">
        <v>1</v>
      </c>
      <c r="D63">
        <v>660.62148999999999</v>
      </c>
      <c r="E63">
        <v>2.90577</v>
      </c>
      <c r="F63">
        <v>966</v>
      </c>
    </row>
    <row r="64" spans="1:6" x14ac:dyDescent="0.2">
      <c r="A64" t="s">
        <v>1</v>
      </c>
      <c r="B64">
        <v>30</v>
      </c>
      <c r="C64">
        <v>1</v>
      </c>
      <c r="D64">
        <v>660.62148999999999</v>
      </c>
      <c r="E64">
        <v>2.9035600000000001</v>
      </c>
      <c r="F64">
        <v>966</v>
      </c>
    </row>
    <row r="65" spans="1:6" x14ac:dyDescent="0.2">
      <c r="A65" t="s">
        <v>1</v>
      </c>
      <c r="B65">
        <v>30</v>
      </c>
      <c r="C65">
        <v>1</v>
      </c>
      <c r="D65">
        <v>660.62148999999999</v>
      </c>
      <c r="E65">
        <v>2.9042599999999998</v>
      </c>
      <c r="F65">
        <v>970</v>
      </c>
    </row>
    <row r="66" spans="1:6" x14ac:dyDescent="0.2">
      <c r="A66" t="s">
        <v>1</v>
      </c>
      <c r="B66">
        <v>30</v>
      </c>
      <c r="C66">
        <v>1</v>
      </c>
      <c r="D66">
        <v>660.62148999999999</v>
      </c>
      <c r="E66">
        <v>2.9070499999999999</v>
      </c>
      <c r="F66">
        <v>968</v>
      </c>
    </row>
    <row r="67" spans="1:6" x14ac:dyDescent="0.2">
      <c r="A67" t="s">
        <v>1</v>
      </c>
      <c r="B67">
        <v>30</v>
      </c>
      <c r="C67">
        <v>1</v>
      </c>
      <c r="D67">
        <v>660.62148999999999</v>
      </c>
      <c r="E67">
        <v>2.9051399999999998</v>
      </c>
      <c r="F67">
        <v>970</v>
      </c>
    </row>
    <row r="68" spans="1:6" x14ac:dyDescent="0.2">
      <c r="A68" t="s">
        <v>1</v>
      </c>
      <c r="B68">
        <v>30</v>
      </c>
      <c r="C68">
        <v>1</v>
      </c>
      <c r="D68">
        <v>660.62148999999999</v>
      </c>
      <c r="E68">
        <v>2.90429</v>
      </c>
      <c r="F68">
        <v>969</v>
      </c>
    </row>
    <row r="69" spans="1:6" x14ac:dyDescent="0.2">
      <c r="A69" t="s">
        <v>1</v>
      </c>
      <c r="B69">
        <v>30</v>
      </c>
      <c r="C69">
        <v>1</v>
      </c>
      <c r="D69">
        <v>660.62148999999999</v>
      </c>
      <c r="E69">
        <v>2.90632</v>
      </c>
      <c r="F69">
        <v>945</v>
      </c>
    </row>
    <row r="70" spans="1:6" x14ac:dyDescent="0.2">
      <c r="A70" t="s">
        <v>1</v>
      </c>
      <c r="B70">
        <v>30</v>
      </c>
      <c r="C70">
        <v>1</v>
      </c>
      <c r="D70">
        <v>660.62148999999999</v>
      </c>
      <c r="E70">
        <v>2.9062100000000002</v>
      </c>
      <c r="F70">
        <v>974</v>
      </c>
    </row>
    <row r="71" spans="1:6" x14ac:dyDescent="0.2">
      <c r="A71" t="s">
        <v>1</v>
      </c>
      <c r="B71">
        <v>50</v>
      </c>
      <c r="C71">
        <v>1</v>
      </c>
      <c r="D71">
        <v>1006.03536</v>
      </c>
      <c r="E71">
        <v>6.3594200000000001</v>
      </c>
      <c r="F71">
        <v>806</v>
      </c>
    </row>
    <row r="72" spans="1:6" x14ac:dyDescent="0.2">
      <c r="A72" t="s">
        <v>1</v>
      </c>
      <c r="B72">
        <v>50</v>
      </c>
      <c r="C72">
        <v>1</v>
      </c>
      <c r="D72">
        <v>1015.02473</v>
      </c>
      <c r="E72">
        <v>6.3520000000000003</v>
      </c>
      <c r="F72">
        <v>776</v>
      </c>
    </row>
    <row r="73" spans="1:6" x14ac:dyDescent="0.2">
      <c r="A73" t="s">
        <v>1</v>
      </c>
      <c r="B73">
        <v>50</v>
      </c>
      <c r="C73">
        <v>1</v>
      </c>
      <c r="D73">
        <v>1021.8157200000001</v>
      </c>
      <c r="E73">
        <v>6.3638899999999996</v>
      </c>
      <c r="F73">
        <v>808</v>
      </c>
    </row>
    <row r="74" spans="1:6" x14ac:dyDescent="0.2">
      <c r="A74" t="s">
        <v>1</v>
      </c>
      <c r="B74">
        <v>50</v>
      </c>
      <c r="C74">
        <v>1</v>
      </c>
      <c r="D74">
        <v>1017.24734</v>
      </c>
      <c r="E74">
        <v>6.3558300000000001</v>
      </c>
      <c r="F74">
        <v>777</v>
      </c>
    </row>
    <row r="75" spans="1:6" x14ac:dyDescent="0.2">
      <c r="A75" t="s">
        <v>1</v>
      </c>
      <c r="B75">
        <v>50</v>
      </c>
      <c r="C75">
        <v>1</v>
      </c>
      <c r="D75">
        <v>1015.02139</v>
      </c>
      <c r="E75">
        <v>6.3588199999999997</v>
      </c>
      <c r="F75">
        <v>768</v>
      </c>
    </row>
    <row r="76" spans="1:6" x14ac:dyDescent="0.2">
      <c r="A76" t="s">
        <v>1</v>
      </c>
      <c r="B76">
        <v>50</v>
      </c>
      <c r="C76">
        <v>1</v>
      </c>
      <c r="D76">
        <v>1017.32238</v>
      </c>
      <c r="E76">
        <v>6.3590400000000002</v>
      </c>
      <c r="F76">
        <v>773</v>
      </c>
    </row>
    <row r="77" spans="1:6" x14ac:dyDescent="0.2">
      <c r="A77" t="s">
        <v>1</v>
      </c>
      <c r="B77">
        <v>50</v>
      </c>
      <c r="C77">
        <v>1</v>
      </c>
      <c r="D77">
        <v>1017.39937</v>
      </c>
      <c r="E77">
        <v>6.3573599999999999</v>
      </c>
      <c r="F77">
        <v>772</v>
      </c>
    </row>
    <row r="78" spans="1:6" x14ac:dyDescent="0.2">
      <c r="A78" t="s">
        <v>1</v>
      </c>
      <c r="B78">
        <v>50</v>
      </c>
      <c r="C78">
        <v>1</v>
      </c>
      <c r="D78">
        <v>1017.8123900000001</v>
      </c>
      <c r="E78">
        <v>6.3488499999999997</v>
      </c>
      <c r="F78">
        <v>763</v>
      </c>
    </row>
    <row r="79" spans="1:6" x14ac:dyDescent="0.2">
      <c r="A79" t="s">
        <v>1</v>
      </c>
      <c r="B79">
        <v>50</v>
      </c>
      <c r="C79">
        <v>1</v>
      </c>
      <c r="D79">
        <v>1007.45662</v>
      </c>
      <c r="E79">
        <v>6.3502599999999996</v>
      </c>
      <c r="F79">
        <v>774</v>
      </c>
    </row>
    <row r="80" spans="1:6" x14ac:dyDescent="0.2">
      <c r="A80" t="s">
        <v>1</v>
      </c>
      <c r="B80">
        <v>50</v>
      </c>
      <c r="C80">
        <v>1</v>
      </c>
      <c r="D80">
        <v>1021.04384</v>
      </c>
      <c r="E80">
        <v>6.3572899999999999</v>
      </c>
      <c r="F80">
        <v>776</v>
      </c>
    </row>
    <row r="81" spans="1:6" x14ac:dyDescent="0.2">
      <c r="A81" t="s">
        <v>1</v>
      </c>
      <c r="B81">
        <v>100</v>
      </c>
      <c r="C81">
        <v>1</v>
      </c>
      <c r="D81">
        <v>1766.8866700000001</v>
      </c>
      <c r="E81">
        <v>20.39246</v>
      </c>
      <c r="F81">
        <v>673</v>
      </c>
    </row>
    <row r="82" spans="1:6" x14ac:dyDescent="0.2">
      <c r="A82" t="s">
        <v>1</v>
      </c>
      <c r="B82">
        <v>100</v>
      </c>
      <c r="C82">
        <v>1</v>
      </c>
      <c r="D82">
        <v>1770.5682999999999</v>
      </c>
      <c r="E82">
        <v>20.346399999999999</v>
      </c>
      <c r="F82">
        <v>631</v>
      </c>
    </row>
    <row r="83" spans="1:6" x14ac:dyDescent="0.2">
      <c r="A83" t="s">
        <v>1</v>
      </c>
      <c r="B83">
        <v>100</v>
      </c>
      <c r="C83">
        <v>1</v>
      </c>
      <c r="D83">
        <v>1774.48</v>
      </c>
      <c r="E83">
        <v>20.414960000000001</v>
      </c>
      <c r="F83">
        <v>629</v>
      </c>
    </row>
    <row r="84" spans="1:6" x14ac:dyDescent="0.2">
      <c r="A84" t="s">
        <v>1</v>
      </c>
      <c r="B84">
        <v>100</v>
      </c>
      <c r="C84">
        <v>1</v>
      </c>
      <c r="D84">
        <v>1761.0461399999999</v>
      </c>
      <c r="E84">
        <v>20.34806</v>
      </c>
      <c r="F84">
        <v>609</v>
      </c>
    </row>
    <row r="85" spans="1:6" x14ac:dyDescent="0.2">
      <c r="A85" t="s">
        <v>1</v>
      </c>
      <c r="B85">
        <v>100</v>
      </c>
      <c r="C85">
        <v>1</v>
      </c>
      <c r="D85">
        <v>1762.5057899999999</v>
      </c>
      <c r="E85">
        <v>20.39461</v>
      </c>
      <c r="F85">
        <v>625</v>
      </c>
    </row>
    <row r="86" spans="1:6" x14ac:dyDescent="0.2">
      <c r="A86" t="s">
        <v>1</v>
      </c>
      <c r="B86">
        <v>100</v>
      </c>
      <c r="C86">
        <v>1</v>
      </c>
      <c r="D86">
        <v>1774.48</v>
      </c>
      <c r="E86">
        <v>20.35528</v>
      </c>
      <c r="F86">
        <v>662</v>
      </c>
    </row>
    <row r="87" spans="1:6" x14ac:dyDescent="0.2">
      <c r="A87" t="s">
        <v>1</v>
      </c>
      <c r="B87">
        <v>100</v>
      </c>
      <c r="C87">
        <v>1</v>
      </c>
      <c r="D87">
        <v>1768.95228</v>
      </c>
      <c r="E87">
        <v>20.396319999999999</v>
      </c>
      <c r="F87">
        <v>600</v>
      </c>
    </row>
    <row r="88" spans="1:6" x14ac:dyDescent="0.2">
      <c r="A88" t="s">
        <v>1</v>
      </c>
      <c r="B88">
        <v>100</v>
      </c>
      <c r="C88">
        <v>1</v>
      </c>
      <c r="D88">
        <v>1768.9359300000001</v>
      </c>
      <c r="E88">
        <v>20.3599</v>
      </c>
      <c r="F88">
        <v>638</v>
      </c>
    </row>
    <row r="89" spans="1:6" x14ac:dyDescent="0.2">
      <c r="A89" t="s">
        <v>1</v>
      </c>
      <c r="B89">
        <v>100</v>
      </c>
      <c r="C89">
        <v>1</v>
      </c>
      <c r="D89">
        <v>1774.48</v>
      </c>
      <c r="E89">
        <v>20.403179999999999</v>
      </c>
      <c r="F89">
        <v>603</v>
      </c>
    </row>
    <row r="90" spans="1:6" x14ac:dyDescent="0.2">
      <c r="A90" t="s">
        <v>1</v>
      </c>
      <c r="B90">
        <v>100</v>
      </c>
      <c r="C90">
        <v>1</v>
      </c>
      <c r="D90">
        <v>1766.2519500000001</v>
      </c>
      <c r="E90">
        <v>20.395669999999999</v>
      </c>
      <c r="F90">
        <v>605</v>
      </c>
    </row>
    <row r="91" spans="1:6" x14ac:dyDescent="0.2">
      <c r="A91" t="s">
        <v>0</v>
      </c>
      <c r="B91">
        <v>25</v>
      </c>
      <c r="C91">
        <v>1</v>
      </c>
      <c r="D91">
        <v>28.65213</v>
      </c>
      <c r="E91">
        <v>2.1455899999999999</v>
      </c>
      <c r="F91">
        <v>911</v>
      </c>
    </row>
    <row r="92" spans="1:6" x14ac:dyDescent="0.2">
      <c r="A92" t="s">
        <v>0</v>
      </c>
      <c r="B92">
        <v>25</v>
      </c>
      <c r="C92">
        <v>1</v>
      </c>
      <c r="D92">
        <v>28.65213</v>
      </c>
      <c r="E92">
        <v>2.1455299999999999</v>
      </c>
      <c r="F92">
        <v>907</v>
      </c>
    </row>
    <row r="93" spans="1:6" x14ac:dyDescent="0.2">
      <c r="A93" t="s">
        <v>0</v>
      </c>
      <c r="B93">
        <v>25</v>
      </c>
      <c r="C93">
        <v>1</v>
      </c>
      <c r="D93">
        <v>28.65213</v>
      </c>
      <c r="E93">
        <v>2.14689</v>
      </c>
      <c r="F93">
        <v>913</v>
      </c>
    </row>
    <row r="94" spans="1:6" x14ac:dyDescent="0.2">
      <c r="A94" t="s">
        <v>0</v>
      </c>
      <c r="B94">
        <v>25</v>
      </c>
      <c r="C94">
        <v>1</v>
      </c>
      <c r="D94">
        <v>28.65213</v>
      </c>
      <c r="E94">
        <v>2.1442000000000001</v>
      </c>
      <c r="F94">
        <v>910</v>
      </c>
    </row>
    <row r="95" spans="1:6" x14ac:dyDescent="0.2">
      <c r="A95" t="s">
        <v>0</v>
      </c>
      <c r="B95">
        <v>25</v>
      </c>
      <c r="C95">
        <v>1</v>
      </c>
      <c r="D95">
        <v>28.65213</v>
      </c>
      <c r="E95">
        <v>2.1455600000000001</v>
      </c>
      <c r="F95">
        <v>910</v>
      </c>
    </row>
    <row r="96" spans="1:6" x14ac:dyDescent="0.2">
      <c r="A96" t="s">
        <v>0</v>
      </c>
      <c r="B96">
        <v>25</v>
      </c>
      <c r="C96">
        <v>1</v>
      </c>
      <c r="D96">
        <v>28.65213</v>
      </c>
      <c r="E96">
        <v>2.1451199999999999</v>
      </c>
      <c r="F96">
        <v>907</v>
      </c>
    </row>
    <row r="97" spans="1:6" x14ac:dyDescent="0.2">
      <c r="A97" t="s">
        <v>0</v>
      </c>
      <c r="B97">
        <v>25</v>
      </c>
      <c r="C97">
        <v>1</v>
      </c>
      <c r="D97">
        <v>28.65213</v>
      </c>
      <c r="E97">
        <v>2.1451899999999999</v>
      </c>
      <c r="F97">
        <v>904</v>
      </c>
    </row>
    <row r="98" spans="1:6" x14ac:dyDescent="0.2">
      <c r="A98" t="s">
        <v>0</v>
      </c>
      <c r="B98">
        <v>25</v>
      </c>
      <c r="C98">
        <v>1</v>
      </c>
      <c r="D98">
        <v>28.65213</v>
      </c>
      <c r="E98">
        <v>2.1470799999999999</v>
      </c>
      <c r="F98">
        <v>902</v>
      </c>
    </row>
    <row r="99" spans="1:6" x14ac:dyDescent="0.2">
      <c r="A99" t="s">
        <v>0</v>
      </c>
      <c r="B99">
        <v>25</v>
      </c>
      <c r="C99">
        <v>1</v>
      </c>
      <c r="D99">
        <v>28.65213</v>
      </c>
      <c r="E99">
        <v>2.14595</v>
      </c>
      <c r="F99">
        <v>899</v>
      </c>
    </row>
    <row r="100" spans="1:6" x14ac:dyDescent="0.2">
      <c r="A100" t="s">
        <v>0</v>
      </c>
      <c r="B100">
        <v>25</v>
      </c>
      <c r="C100">
        <v>1</v>
      </c>
      <c r="D100">
        <v>28.65213</v>
      </c>
      <c r="E100">
        <v>2.1469499999999999</v>
      </c>
      <c r="F100">
        <v>905</v>
      </c>
    </row>
    <row r="101" spans="1:6" x14ac:dyDescent="0.2">
      <c r="A101" t="s">
        <v>0</v>
      </c>
      <c r="B101">
        <v>50</v>
      </c>
      <c r="C101">
        <v>1</v>
      </c>
      <c r="D101">
        <v>57.917070000000002</v>
      </c>
      <c r="E101">
        <v>10.23291</v>
      </c>
      <c r="F101">
        <v>1212</v>
      </c>
    </row>
    <row r="102" spans="1:6" x14ac:dyDescent="0.2">
      <c r="A102" t="s">
        <v>0</v>
      </c>
      <c r="B102">
        <v>50</v>
      </c>
      <c r="C102">
        <v>1</v>
      </c>
      <c r="D102">
        <v>57.917070000000002</v>
      </c>
      <c r="E102">
        <v>10.251519999999999</v>
      </c>
      <c r="F102">
        <v>1207</v>
      </c>
    </row>
    <row r="103" spans="1:6" x14ac:dyDescent="0.2">
      <c r="A103" t="s">
        <v>0</v>
      </c>
      <c r="B103">
        <v>50</v>
      </c>
      <c r="C103">
        <v>1</v>
      </c>
      <c r="D103">
        <v>57.917070000000002</v>
      </c>
      <c r="E103">
        <v>10.232659999999999</v>
      </c>
      <c r="F103">
        <v>1215</v>
      </c>
    </row>
    <row r="104" spans="1:6" x14ac:dyDescent="0.2">
      <c r="A104" t="s">
        <v>0</v>
      </c>
      <c r="B104">
        <v>50</v>
      </c>
      <c r="C104">
        <v>1</v>
      </c>
      <c r="D104">
        <v>57.917070000000002</v>
      </c>
      <c r="E104">
        <v>10.24818</v>
      </c>
      <c r="F104">
        <v>1214</v>
      </c>
    </row>
    <row r="105" spans="1:6" x14ac:dyDescent="0.2">
      <c r="A105" t="s">
        <v>0</v>
      </c>
      <c r="B105">
        <v>50</v>
      </c>
      <c r="C105">
        <v>1</v>
      </c>
      <c r="D105">
        <v>57.917070000000002</v>
      </c>
      <c r="E105">
        <v>10.2508</v>
      </c>
      <c r="F105">
        <v>1219</v>
      </c>
    </row>
    <row r="106" spans="1:6" x14ac:dyDescent="0.2">
      <c r="A106" t="s">
        <v>0</v>
      </c>
      <c r="B106">
        <v>50</v>
      </c>
      <c r="C106">
        <v>1</v>
      </c>
      <c r="D106">
        <v>57.917070000000002</v>
      </c>
      <c r="E106">
        <v>10.231820000000001</v>
      </c>
      <c r="F106">
        <v>1204</v>
      </c>
    </row>
    <row r="107" spans="1:6" x14ac:dyDescent="0.2">
      <c r="A107" t="s">
        <v>0</v>
      </c>
      <c r="B107">
        <v>50</v>
      </c>
      <c r="C107">
        <v>1</v>
      </c>
      <c r="D107">
        <v>57.917070000000002</v>
      </c>
      <c r="E107">
        <v>10.233040000000001</v>
      </c>
      <c r="F107">
        <v>1207</v>
      </c>
    </row>
    <row r="108" spans="1:6" x14ac:dyDescent="0.2">
      <c r="A108" t="s">
        <v>0</v>
      </c>
      <c r="B108">
        <v>50</v>
      </c>
      <c r="C108">
        <v>1</v>
      </c>
      <c r="D108">
        <v>57.917070000000002</v>
      </c>
      <c r="E108">
        <v>10.23681</v>
      </c>
      <c r="F108">
        <v>1209</v>
      </c>
    </row>
    <row r="109" spans="1:6" x14ac:dyDescent="0.2">
      <c r="A109" t="s">
        <v>0</v>
      </c>
      <c r="B109">
        <v>50</v>
      </c>
      <c r="C109">
        <v>1</v>
      </c>
      <c r="D109">
        <v>57.917070000000002</v>
      </c>
      <c r="E109">
        <v>10.244260000000001</v>
      </c>
      <c r="F109">
        <v>1193</v>
      </c>
    </row>
    <row r="110" spans="1:6" x14ac:dyDescent="0.2">
      <c r="A110" t="s">
        <v>0</v>
      </c>
      <c r="B110">
        <v>50</v>
      </c>
      <c r="C110">
        <v>1</v>
      </c>
      <c r="D110">
        <v>57.917070000000002</v>
      </c>
      <c r="E110">
        <v>10.251049999999999</v>
      </c>
      <c r="F110">
        <v>1201</v>
      </c>
    </row>
    <row r="111" spans="1:6" x14ac:dyDescent="0.2">
      <c r="A111" t="s">
        <v>0</v>
      </c>
      <c r="B111">
        <v>100</v>
      </c>
      <c r="C111">
        <v>1</v>
      </c>
      <c r="D111">
        <v>104.22095</v>
      </c>
      <c r="E111">
        <v>24.456130000000002</v>
      </c>
      <c r="F111">
        <v>672</v>
      </c>
    </row>
    <row r="112" spans="1:6" x14ac:dyDescent="0.2">
      <c r="A112" t="s">
        <v>0</v>
      </c>
      <c r="B112">
        <v>100</v>
      </c>
      <c r="C112">
        <v>1</v>
      </c>
      <c r="D112">
        <v>104.32219000000001</v>
      </c>
      <c r="E112">
        <v>24.46208</v>
      </c>
      <c r="F112">
        <v>685</v>
      </c>
    </row>
    <row r="113" spans="1:6" x14ac:dyDescent="0.2">
      <c r="A113" t="s">
        <v>0</v>
      </c>
      <c r="B113">
        <v>100</v>
      </c>
      <c r="C113">
        <v>1</v>
      </c>
      <c r="D113">
        <v>104.27552</v>
      </c>
      <c r="E113">
        <v>24.496949999999998</v>
      </c>
      <c r="F113">
        <v>687</v>
      </c>
    </row>
    <row r="114" spans="1:6" x14ac:dyDescent="0.2">
      <c r="A114" t="s">
        <v>0</v>
      </c>
      <c r="B114">
        <v>100</v>
      </c>
      <c r="C114">
        <v>1</v>
      </c>
      <c r="D114">
        <v>104.26761</v>
      </c>
      <c r="E114">
        <v>24.448969999999999</v>
      </c>
      <c r="F114">
        <v>679</v>
      </c>
    </row>
    <row r="115" spans="1:6" x14ac:dyDescent="0.2">
      <c r="A115" t="s">
        <v>0</v>
      </c>
      <c r="B115">
        <v>100</v>
      </c>
      <c r="C115">
        <v>1</v>
      </c>
      <c r="D115">
        <v>104.21178</v>
      </c>
      <c r="E115">
        <v>24.44173</v>
      </c>
      <c r="F115">
        <v>668</v>
      </c>
    </row>
    <row r="116" spans="1:6" x14ac:dyDescent="0.2">
      <c r="A116" t="s">
        <v>0</v>
      </c>
      <c r="B116">
        <v>100</v>
      </c>
      <c r="C116">
        <v>1</v>
      </c>
      <c r="D116">
        <v>104.22345</v>
      </c>
      <c r="E116">
        <v>24.494050000000001</v>
      </c>
      <c r="F116">
        <v>653</v>
      </c>
    </row>
    <row r="117" spans="1:6" x14ac:dyDescent="0.2">
      <c r="A117" t="s">
        <v>0</v>
      </c>
      <c r="B117">
        <v>100</v>
      </c>
      <c r="C117">
        <v>1</v>
      </c>
      <c r="D117">
        <v>104.22011999999999</v>
      </c>
      <c r="E117">
        <v>24.50245</v>
      </c>
      <c r="F117">
        <v>673</v>
      </c>
    </row>
    <row r="118" spans="1:6" x14ac:dyDescent="0.2">
      <c r="A118" t="s">
        <v>0</v>
      </c>
      <c r="B118">
        <v>100</v>
      </c>
      <c r="C118">
        <v>1</v>
      </c>
      <c r="D118">
        <v>104.29358999999999</v>
      </c>
      <c r="E118">
        <v>24.502600000000001</v>
      </c>
      <c r="F118">
        <v>682</v>
      </c>
    </row>
    <row r="119" spans="1:6" x14ac:dyDescent="0.2">
      <c r="A119" t="s">
        <v>0</v>
      </c>
      <c r="B119">
        <v>100</v>
      </c>
      <c r="C119">
        <v>1</v>
      </c>
      <c r="D119">
        <v>104.20428</v>
      </c>
      <c r="E119">
        <v>24.488330000000001</v>
      </c>
      <c r="F119">
        <v>679</v>
      </c>
    </row>
    <row r="120" spans="1:6" x14ac:dyDescent="0.2">
      <c r="A120" t="s">
        <v>0</v>
      </c>
      <c r="B120">
        <v>100</v>
      </c>
      <c r="C120">
        <v>1</v>
      </c>
      <c r="D120">
        <v>104.25928</v>
      </c>
      <c r="E120">
        <v>24.44538</v>
      </c>
      <c r="F120">
        <v>680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20"/>
  <sheetViews>
    <sheetView zoomScale="85" zoomScaleNormal="85" workbookViewId="0">
      <selection sqref="A1:F121"/>
    </sheetView>
  </sheetViews>
  <sheetFormatPr defaultRowHeight="14.25" x14ac:dyDescent="0.2"/>
  <sheetData>
    <row r="1" spans="1:37" x14ac:dyDescent="0.2">
      <c r="A1" t="s">
        <v>108</v>
      </c>
      <c r="B1">
        <v>30</v>
      </c>
      <c r="C1">
        <v>1</v>
      </c>
      <c r="D1">
        <v>156.12666999999999</v>
      </c>
      <c r="E1">
        <v>2.6916199999999999</v>
      </c>
      <c r="F1">
        <v>521</v>
      </c>
      <c r="H1" s="1" t="s">
        <v>2</v>
      </c>
      <c r="I1" s="1" t="s">
        <v>3</v>
      </c>
      <c r="J1" s="1" t="s">
        <v>4</v>
      </c>
      <c r="K1" s="2" t="s">
        <v>5</v>
      </c>
      <c r="L1" s="2" t="s">
        <v>6</v>
      </c>
      <c r="M1" s="2" t="s">
        <v>7</v>
      </c>
      <c r="N1" s="2" t="s">
        <v>109</v>
      </c>
      <c r="O1" s="2" t="s">
        <v>34</v>
      </c>
      <c r="P1" s="2" t="s">
        <v>35</v>
      </c>
      <c r="Q1" s="2" t="s">
        <v>110</v>
      </c>
      <c r="R1" s="2" t="s">
        <v>111</v>
      </c>
      <c r="S1" s="2" t="s">
        <v>112</v>
      </c>
      <c r="T1" s="2" t="s">
        <v>113</v>
      </c>
      <c r="U1" s="2" t="s">
        <v>114</v>
      </c>
      <c r="W1" s="2" t="s">
        <v>37</v>
      </c>
      <c r="AJ1" t="s">
        <v>38</v>
      </c>
    </row>
    <row r="2" spans="1:37" x14ac:dyDescent="0.2">
      <c r="A2" t="s">
        <v>108</v>
      </c>
      <c r="B2">
        <v>30</v>
      </c>
      <c r="C2">
        <v>1</v>
      </c>
      <c r="D2">
        <v>156.12666999999999</v>
      </c>
      <c r="E2">
        <v>2.6836500000000001</v>
      </c>
      <c r="F2">
        <v>527</v>
      </c>
      <c r="H2" t="s">
        <v>108</v>
      </c>
      <c r="I2">
        <v>30</v>
      </c>
      <c r="J2">
        <v>1</v>
      </c>
      <c r="L2">
        <f ca="1">INDIRECT("D"&amp;1+(ROW(D1)-1)*10+COLUMN(A1)-1)</f>
        <v>156.12666999999999</v>
      </c>
      <c r="M2">
        <f t="shared" ref="M2:U12" ca="1" si="0">INDIRECT("D"&amp;1+(ROW(E1)-1)*10+COLUMN(B1)-1)</f>
        <v>156.12666999999999</v>
      </c>
      <c r="N2">
        <f t="shared" ca="1" si="0"/>
        <v>156.12666999999999</v>
      </c>
      <c r="O2">
        <f t="shared" ca="1" si="0"/>
        <v>156.12666999999999</v>
      </c>
      <c r="P2">
        <f t="shared" ca="1" si="0"/>
        <v>156.12666999999999</v>
      </c>
      <c r="Q2">
        <f t="shared" ca="1" si="0"/>
        <v>156.12666999999999</v>
      </c>
      <c r="R2">
        <f t="shared" ca="1" si="0"/>
        <v>156.12666999999999</v>
      </c>
      <c r="S2">
        <f t="shared" ca="1" si="0"/>
        <v>156.12666999999999</v>
      </c>
      <c r="T2">
        <f t="shared" ca="1" si="0"/>
        <v>156.12666999999999</v>
      </c>
      <c r="U2">
        <f t="shared" ca="1" si="0"/>
        <v>156.12666999999999</v>
      </c>
      <c r="W2">
        <f ca="1">总!E2</f>
        <v>156.12666999999999</v>
      </c>
      <c r="Y2">
        <f ca="1">(L2-$W2)/$W2</f>
        <v>0</v>
      </c>
      <c r="Z2">
        <f t="shared" ref="Z2:AH13" ca="1" si="1">(M2-$W2)/$W2</f>
        <v>0</v>
      </c>
      <c r="AA2">
        <f t="shared" ca="1" si="1"/>
        <v>0</v>
      </c>
      <c r="AB2">
        <f t="shared" ca="1" si="1"/>
        <v>0</v>
      </c>
      <c r="AC2">
        <f t="shared" ca="1" si="1"/>
        <v>0</v>
      </c>
      <c r="AD2">
        <f t="shared" ca="1" si="1"/>
        <v>0</v>
      </c>
      <c r="AE2">
        <f t="shared" ca="1" si="1"/>
        <v>0</v>
      </c>
      <c r="AF2">
        <f t="shared" ca="1" si="1"/>
        <v>0</v>
      </c>
      <c r="AG2">
        <f t="shared" ca="1" si="1"/>
        <v>0</v>
      </c>
      <c r="AH2">
        <f t="shared" ca="1" si="1"/>
        <v>0</v>
      </c>
      <c r="AJ2">
        <f ca="1">SUM(Y2:AH2)</f>
        <v>0</v>
      </c>
      <c r="AK2" s="9"/>
    </row>
    <row r="3" spans="1:37" x14ac:dyDescent="0.2">
      <c r="A3" t="s">
        <v>108</v>
      </c>
      <c r="B3">
        <v>30</v>
      </c>
      <c r="C3">
        <v>1</v>
      </c>
      <c r="D3">
        <v>156.12666999999999</v>
      </c>
      <c r="E3">
        <v>2.6774499999999999</v>
      </c>
      <c r="F3">
        <v>524</v>
      </c>
      <c r="H3" t="s">
        <v>108</v>
      </c>
      <c r="I3">
        <v>50</v>
      </c>
      <c r="J3">
        <v>1</v>
      </c>
      <c r="L3">
        <f t="shared" ref="L3:U13" ca="1" si="2">INDIRECT("D"&amp;1+(ROW(D2)-1)*10+COLUMN(A2)-1)</f>
        <v>181.5967</v>
      </c>
      <c r="M3">
        <f t="shared" ca="1" si="0"/>
        <v>181.40834000000001</v>
      </c>
      <c r="N3">
        <f t="shared" ca="1" si="0"/>
        <v>179.94333</v>
      </c>
      <c r="O3">
        <f t="shared" ca="1" si="0"/>
        <v>182.34583000000001</v>
      </c>
      <c r="P3">
        <f t="shared" ca="1" si="0"/>
        <v>180.62098</v>
      </c>
      <c r="Q3">
        <f t="shared" ca="1" si="0"/>
        <v>180.52</v>
      </c>
      <c r="R3">
        <f t="shared" ca="1" si="0"/>
        <v>181.40834000000001</v>
      </c>
      <c r="S3">
        <f t="shared" ca="1" si="0"/>
        <v>181.92667</v>
      </c>
      <c r="T3">
        <f t="shared" ca="1" si="0"/>
        <v>181.40834000000001</v>
      </c>
      <c r="U3">
        <f t="shared" ca="1" si="0"/>
        <v>181.40834000000001</v>
      </c>
      <c r="W3">
        <f ca="1">总!E3</f>
        <v>179.67332999999999</v>
      </c>
      <c r="Y3">
        <f t="shared" ref="Y3:Y13" ca="1" si="3">(L3-$W3)/$W3</f>
        <v>1.0704816346421618E-2</v>
      </c>
      <c r="Z3">
        <f t="shared" ca="1" si="1"/>
        <v>9.6564693268612369E-3</v>
      </c>
      <c r="AA3">
        <f t="shared" ca="1" si="1"/>
        <v>1.5027271994124572E-3</v>
      </c>
      <c r="AB3">
        <f t="shared" ca="1" si="1"/>
        <v>1.4874216446035779E-2</v>
      </c>
      <c r="AC3">
        <f t="shared" ca="1" si="1"/>
        <v>5.274294187122875E-3</v>
      </c>
      <c r="AD3">
        <f t="shared" ca="1" si="1"/>
        <v>4.7122742145426777E-3</v>
      </c>
      <c r="AE3">
        <f t="shared" ca="1" si="1"/>
        <v>9.6564693268612369E-3</v>
      </c>
      <c r="AF3">
        <f t="shared" ca="1" si="1"/>
        <v>1.254131595379241E-2</v>
      </c>
      <c r="AG3">
        <f t="shared" ca="1" si="1"/>
        <v>9.6564693268612369E-3</v>
      </c>
      <c r="AH3">
        <f t="shared" ca="1" si="1"/>
        <v>9.6564693268612369E-3</v>
      </c>
      <c r="AJ3">
        <f t="shared" ref="AJ3:AJ13" ca="1" si="4">SUM(Y3:AH3)</f>
        <v>8.8235521654772747E-2</v>
      </c>
      <c r="AK3" s="9"/>
    </row>
    <row r="4" spans="1:37" x14ac:dyDescent="0.2">
      <c r="A4" t="s">
        <v>108</v>
      </c>
      <c r="B4">
        <v>30</v>
      </c>
      <c r="C4">
        <v>1</v>
      </c>
      <c r="D4">
        <v>156.12666999999999</v>
      </c>
      <c r="E4">
        <v>2.6915800000000001</v>
      </c>
      <c r="F4">
        <v>525</v>
      </c>
      <c r="H4" t="s">
        <v>108</v>
      </c>
      <c r="I4">
        <v>100</v>
      </c>
      <c r="J4">
        <v>1</v>
      </c>
      <c r="L4">
        <f t="shared" ca="1" si="2"/>
        <v>241.24395999999999</v>
      </c>
      <c r="M4">
        <f t="shared" ca="1" si="2"/>
        <v>240.56666999999999</v>
      </c>
      <c r="N4">
        <f t="shared" ca="1" si="2"/>
        <v>241.20779999999999</v>
      </c>
      <c r="O4">
        <f t="shared" ca="1" si="2"/>
        <v>241.66372999999999</v>
      </c>
      <c r="P4">
        <f t="shared" ca="1" si="2"/>
        <v>241.32339999999999</v>
      </c>
      <c r="Q4">
        <f t="shared" ca="1" si="2"/>
        <v>241.70239000000001</v>
      </c>
      <c r="R4">
        <f t="shared" ca="1" si="2"/>
        <v>241.48484999999999</v>
      </c>
      <c r="S4">
        <f t="shared" ca="1" si="2"/>
        <v>240.47333</v>
      </c>
      <c r="T4">
        <f t="shared" ca="1" si="2"/>
        <v>242.85333</v>
      </c>
      <c r="U4">
        <f t="shared" ca="1" si="2"/>
        <v>240.74379999999999</v>
      </c>
      <c r="W4">
        <f ca="1">总!E4</f>
        <v>239.59333000000001</v>
      </c>
      <c r="Y4">
        <f t="shared" ca="1" si="3"/>
        <v>6.8892986294734424E-3</v>
      </c>
      <c r="Z4">
        <f t="shared" ca="1" si="1"/>
        <v>4.0624670144197208E-3</v>
      </c>
      <c r="AA4">
        <f t="shared" ca="1" si="1"/>
        <v>6.7383762310911696E-3</v>
      </c>
      <c r="AB4">
        <f t="shared" ca="1" si="1"/>
        <v>8.6413090047205311E-3</v>
      </c>
      <c r="AC4">
        <f t="shared" ca="1" si="1"/>
        <v>7.220860447158456E-3</v>
      </c>
      <c r="AD4">
        <f t="shared" ca="1" si="1"/>
        <v>8.8026657503362023E-3</v>
      </c>
      <c r="AE4">
        <f t="shared" ca="1" si="1"/>
        <v>7.8947105914842688E-3</v>
      </c>
      <c r="AF4">
        <f t="shared" ca="1" si="1"/>
        <v>3.6728902261177112E-3</v>
      </c>
      <c r="AG4">
        <f t="shared" ca="1" si="1"/>
        <v>1.3606388792208827E-2</v>
      </c>
      <c r="AH4">
        <f t="shared" ca="1" si="1"/>
        <v>4.801761384592736E-3</v>
      </c>
      <c r="AJ4">
        <f t="shared" ca="1" si="4"/>
        <v>7.2330728071603068E-2</v>
      </c>
      <c r="AK4" s="9"/>
    </row>
    <row r="5" spans="1:37" x14ac:dyDescent="0.2">
      <c r="A5" t="s">
        <v>108</v>
      </c>
      <c r="B5">
        <v>30</v>
      </c>
      <c r="C5">
        <v>1</v>
      </c>
      <c r="D5">
        <v>156.12666999999999</v>
      </c>
      <c r="E5">
        <v>2.6794500000000001</v>
      </c>
      <c r="F5">
        <v>523</v>
      </c>
      <c r="H5" t="s">
        <v>36</v>
      </c>
      <c r="I5">
        <v>24</v>
      </c>
      <c r="J5">
        <v>1</v>
      </c>
      <c r="L5">
        <f t="shared" ca="1" si="2"/>
        <v>2320.9075499999999</v>
      </c>
      <c r="M5">
        <f t="shared" ca="1" si="0"/>
        <v>2320.9075499999999</v>
      </c>
      <c r="N5">
        <f t="shared" ca="1" si="0"/>
        <v>2320.9075499999999</v>
      </c>
      <c r="O5">
        <f t="shared" ca="1" si="0"/>
        <v>2320.9075499999999</v>
      </c>
      <c r="P5">
        <f t="shared" ca="1" si="0"/>
        <v>2320.9075499999999</v>
      </c>
      <c r="Q5">
        <f t="shared" ca="1" si="0"/>
        <v>2320.9075499999999</v>
      </c>
      <c r="R5">
        <f t="shared" ca="1" si="0"/>
        <v>2320.9075499999999</v>
      </c>
      <c r="S5">
        <f t="shared" ca="1" si="0"/>
        <v>2320.9075499999999</v>
      </c>
      <c r="T5">
        <f t="shared" ca="1" si="0"/>
        <v>2320.9075499999999</v>
      </c>
      <c r="U5">
        <f t="shared" ca="1" si="0"/>
        <v>2330.3946900000001</v>
      </c>
      <c r="W5">
        <f ca="1">总!E5</f>
        <v>2320.9075499999999</v>
      </c>
      <c r="Y5">
        <f t="shared" ca="1" si="3"/>
        <v>0</v>
      </c>
      <c r="Z5">
        <f t="shared" ca="1" si="1"/>
        <v>0</v>
      </c>
      <c r="AA5">
        <f t="shared" ca="1" si="1"/>
        <v>0</v>
      </c>
      <c r="AB5">
        <f t="shared" ca="1" si="1"/>
        <v>0</v>
      </c>
      <c r="AC5">
        <f t="shared" ca="1" si="1"/>
        <v>0</v>
      </c>
      <c r="AD5">
        <f t="shared" ca="1" si="1"/>
        <v>0</v>
      </c>
      <c r="AE5">
        <f t="shared" ca="1" si="1"/>
        <v>0</v>
      </c>
      <c r="AF5">
        <f t="shared" ca="1" si="1"/>
        <v>0</v>
      </c>
      <c r="AG5">
        <f t="shared" ca="1" si="1"/>
        <v>0</v>
      </c>
      <c r="AH5">
        <f t="shared" ca="1" si="1"/>
        <v>4.0876854401202586E-3</v>
      </c>
      <c r="AJ5">
        <f t="shared" ca="1" si="4"/>
        <v>4.0876854401202586E-3</v>
      </c>
      <c r="AK5" s="9"/>
    </row>
    <row r="6" spans="1:37" x14ac:dyDescent="0.2">
      <c r="A6" t="s">
        <v>108</v>
      </c>
      <c r="B6">
        <v>30</v>
      </c>
      <c r="C6">
        <v>1</v>
      </c>
      <c r="D6">
        <v>156.12666999999999</v>
      </c>
      <c r="E6">
        <v>2.6796099999999998</v>
      </c>
      <c r="F6">
        <v>521</v>
      </c>
      <c r="H6" t="s">
        <v>36</v>
      </c>
      <c r="I6">
        <v>47</v>
      </c>
      <c r="J6">
        <v>1</v>
      </c>
      <c r="L6">
        <f t="shared" ca="1" si="2"/>
        <v>4321.0236500000001</v>
      </c>
      <c r="M6">
        <f t="shared" ca="1" si="0"/>
        <v>4321.0236500000001</v>
      </c>
      <c r="N6">
        <f t="shared" ca="1" si="0"/>
        <v>4321.0236500000001</v>
      </c>
      <c r="O6">
        <f t="shared" ca="1" si="0"/>
        <v>4321.0236500000001</v>
      </c>
      <c r="P6">
        <f t="shared" ca="1" si="0"/>
        <v>4321.0236500000001</v>
      </c>
      <c r="Q6">
        <f t="shared" ca="1" si="0"/>
        <v>4321.0236500000001</v>
      </c>
      <c r="R6">
        <f t="shared" ca="1" si="0"/>
        <v>4321.0236500000001</v>
      </c>
      <c r="S6">
        <f t="shared" ca="1" si="0"/>
        <v>4324.3000099999999</v>
      </c>
      <c r="T6">
        <f t="shared" ca="1" si="0"/>
        <v>4321.0236500000001</v>
      </c>
      <c r="U6">
        <f t="shared" ca="1" si="0"/>
        <v>4321.0236500000001</v>
      </c>
      <c r="W6">
        <f ca="1">总!E6</f>
        <v>4313.60977</v>
      </c>
      <c r="Y6">
        <f t="shared" ca="1" si="3"/>
        <v>1.71871828823312E-3</v>
      </c>
      <c r="Z6">
        <f t="shared" ca="1" si="1"/>
        <v>1.71871828823312E-3</v>
      </c>
      <c r="AA6">
        <f t="shared" ca="1" si="1"/>
        <v>1.71871828823312E-3</v>
      </c>
      <c r="AB6">
        <f t="shared" ca="1" si="1"/>
        <v>1.71871828823312E-3</v>
      </c>
      <c r="AC6">
        <f t="shared" ca="1" si="1"/>
        <v>1.71871828823312E-3</v>
      </c>
      <c r="AD6">
        <f t="shared" ca="1" si="1"/>
        <v>1.71871828823312E-3</v>
      </c>
      <c r="AE6">
        <f t="shared" ca="1" si="1"/>
        <v>1.71871828823312E-3</v>
      </c>
      <c r="AF6">
        <f t="shared" ca="1" si="1"/>
        <v>2.4782584818746605E-3</v>
      </c>
      <c r="AG6">
        <f t="shared" ca="1" si="1"/>
        <v>1.71871828823312E-3</v>
      </c>
      <c r="AH6">
        <f t="shared" ca="1" si="1"/>
        <v>1.71871828823312E-3</v>
      </c>
      <c r="AJ6">
        <f t="shared" ca="1" si="4"/>
        <v>1.794672307597274E-2</v>
      </c>
      <c r="AK6" s="9"/>
    </row>
    <row r="7" spans="1:37" x14ac:dyDescent="0.2">
      <c r="A7" t="s">
        <v>108</v>
      </c>
      <c r="B7">
        <v>30</v>
      </c>
      <c r="C7">
        <v>1</v>
      </c>
      <c r="D7">
        <v>156.12666999999999</v>
      </c>
      <c r="E7">
        <v>2.6805400000000001</v>
      </c>
      <c r="F7">
        <v>526</v>
      </c>
      <c r="H7" t="s">
        <v>36</v>
      </c>
      <c r="I7">
        <v>100</v>
      </c>
      <c r="J7">
        <v>1</v>
      </c>
      <c r="L7">
        <f t="shared" ca="1" si="2"/>
        <v>35640.960959999997</v>
      </c>
      <c r="M7">
        <f t="shared" ca="1" si="2"/>
        <v>35669.694770000002</v>
      </c>
      <c r="N7">
        <f t="shared" ca="1" si="2"/>
        <v>35669.694770000002</v>
      </c>
      <c r="O7">
        <f t="shared" ca="1" si="2"/>
        <v>35669.694770000002</v>
      </c>
      <c r="P7">
        <f t="shared" ca="1" si="2"/>
        <v>35669.694770000002</v>
      </c>
      <c r="Q7">
        <f t="shared" ca="1" si="2"/>
        <v>35669.694770000002</v>
      </c>
      <c r="R7">
        <f t="shared" ca="1" si="2"/>
        <v>35669.694770000002</v>
      </c>
      <c r="S7">
        <f t="shared" ca="1" si="2"/>
        <v>35562.054470000003</v>
      </c>
      <c r="T7">
        <f t="shared" ca="1" si="2"/>
        <v>35669.694770000002</v>
      </c>
      <c r="U7">
        <f t="shared" ca="1" si="2"/>
        <v>35669.694770000002</v>
      </c>
      <c r="W7">
        <f ca="1">总!E7</f>
        <v>35334.484790000002</v>
      </c>
      <c r="Y7">
        <f t="shared" ca="1" si="3"/>
        <v>8.6735712101490767E-3</v>
      </c>
      <c r="Z7">
        <f t="shared" ca="1" si="1"/>
        <v>9.4867657471792901E-3</v>
      </c>
      <c r="AA7">
        <f t="shared" ca="1" si="1"/>
        <v>9.4867657471792901E-3</v>
      </c>
      <c r="AB7">
        <f t="shared" ca="1" si="1"/>
        <v>9.4867657471792901E-3</v>
      </c>
      <c r="AC7">
        <f t="shared" ca="1" si="1"/>
        <v>9.4867657471792901E-3</v>
      </c>
      <c r="AD7">
        <f t="shared" ca="1" si="1"/>
        <v>9.4867657471792901E-3</v>
      </c>
      <c r="AE7">
        <f t="shared" ca="1" si="1"/>
        <v>9.4867657471792901E-3</v>
      </c>
      <c r="AF7">
        <f t="shared" ca="1" si="1"/>
        <v>6.4404414370973061E-3</v>
      </c>
      <c r="AG7">
        <f t="shared" ca="1" si="1"/>
        <v>9.4867657471792901E-3</v>
      </c>
      <c r="AH7">
        <f t="shared" ca="1" si="1"/>
        <v>9.4867657471792901E-3</v>
      </c>
      <c r="AJ7">
        <f t="shared" ca="1" si="4"/>
        <v>9.1008138624680698E-2</v>
      </c>
      <c r="AK7" s="9"/>
    </row>
    <row r="8" spans="1:37" x14ac:dyDescent="0.2">
      <c r="A8" t="s">
        <v>108</v>
      </c>
      <c r="B8">
        <v>30</v>
      </c>
      <c r="C8">
        <v>1</v>
      </c>
      <c r="D8">
        <v>156.12666999999999</v>
      </c>
      <c r="E8">
        <v>2.6898399999999998</v>
      </c>
      <c r="F8">
        <v>526</v>
      </c>
      <c r="H8" t="s">
        <v>1</v>
      </c>
      <c r="I8">
        <v>30</v>
      </c>
      <c r="J8">
        <v>1</v>
      </c>
      <c r="L8">
        <f t="shared" ca="1" si="2"/>
        <v>659.84542999999996</v>
      </c>
      <c r="M8">
        <f t="shared" ca="1" si="0"/>
        <v>659.84542999999996</v>
      </c>
      <c r="N8">
        <f t="shared" ca="1" si="0"/>
        <v>660.62148999999999</v>
      </c>
      <c r="O8">
        <f t="shared" ca="1" si="0"/>
        <v>660.62148999999999</v>
      </c>
      <c r="P8">
        <f t="shared" ref="P8:U10" ca="1" si="5">INDIRECT("D"&amp;1+(ROW(H7)-1)*10+COLUMN(E7)-1)</f>
        <v>660.62148999999999</v>
      </c>
      <c r="Q8">
        <f t="shared" ca="1" si="5"/>
        <v>660.62148999999999</v>
      </c>
      <c r="R8">
        <f t="shared" ca="1" si="5"/>
        <v>660.62148999999999</v>
      </c>
      <c r="S8">
        <f t="shared" ca="1" si="5"/>
        <v>660.62148999999999</v>
      </c>
      <c r="T8">
        <f t="shared" ca="1" si="5"/>
        <v>659.84542999999996</v>
      </c>
      <c r="U8">
        <f t="shared" ca="1" si="5"/>
        <v>660.62148999999999</v>
      </c>
      <c r="W8">
        <f ca="1">总!E8</f>
        <v>659.84542999999996</v>
      </c>
      <c r="Y8">
        <f t="shared" ca="1" si="3"/>
        <v>0</v>
      </c>
      <c r="Z8">
        <f t="shared" ca="1" si="1"/>
        <v>0</v>
      </c>
      <c r="AA8">
        <f t="shared" ca="1" si="1"/>
        <v>1.1761239295088087E-3</v>
      </c>
      <c r="AB8">
        <f t="shared" ca="1" si="1"/>
        <v>1.1761239295088087E-3</v>
      </c>
      <c r="AC8">
        <f t="shared" ca="1" si="1"/>
        <v>1.1761239295088087E-3</v>
      </c>
      <c r="AD8">
        <f t="shared" ca="1" si="1"/>
        <v>1.1761239295088087E-3</v>
      </c>
      <c r="AE8">
        <f t="shared" ca="1" si="1"/>
        <v>1.1761239295088087E-3</v>
      </c>
      <c r="AF8">
        <f t="shared" ca="1" si="1"/>
        <v>1.1761239295088087E-3</v>
      </c>
      <c r="AG8">
        <f t="shared" ca="1" si="1"/>
        <v>0</v>
      </c>
      <c r="AH8">
        <f t="shared" ca="1" si="1"/>
        <v>1.1761239295088087E-3</v>
      </c>
      <c r="AJ8">
        <f t="shared" ca="1" si="4"/>
        <v>8.232867506561662E-3</v>
      </c>
      <c r="AK8" s="9"/>
    </row>
    <row r="9" spans="1:37" x14ac:dyDescent="0.2">
      <c r="A9" t="s">
        <v>108</v>
      </c>
      <c r="B9">
        <v>30</v>
      </c>
      <c r="C9">
        <v>1</v>
      </c>
      <c r="D9">
        <v>156.12666999999999</v>
      </c>
      <c r="E9">
        <v>2.6910599999999998</v>
      </c>
      <c r="F9">
        <v>528</v>
      </c>
      <c r="H9" t="s">
        <v>1</v>
      </c>
      <c r="I9">
        <v>50</v>
      </c>
      <c r="J9">
        <v>1</v>
      </c>
      <c r="L9">
        <f t="shared" ca="1" si="2"/>
        <v>1027.0157400000001</v>
      </c>
      <c r="M9">
        <f t="shared" ca="1" si="0"/>
        <v>1027.0157400000001</v>
      </c>
      <c r="N9">
        <f t="shared" ca="1" si="0"/>
        <v>1017.32238</v>
      </c>
      <c r="O9">
        <f t="shared" ca="1" si="0"/>
        <v>1027.0157400000001</v>
      </c>
      <c r="P9">
        <f t="shared" ca="1" si="5"/>
        <v>1027.0157400000001</v>
      </c>
      <c r="Q9">
        <f t="shared" ca="1" si="5"/>
        <v>1011.3174299999999</v>
      </c>
      <c r="R9">
        <f t="shared" ca="1" si="5"/>
        <v>1017.6839199999999</v>
      </c>
      <c r="S9">
        <f t="shared" ca="1" si="5"/>
        <v>1015.09473</v>
      </c>
      <c r="T9">
        <f t="shared" ca="1" si="5"/>
        <v>1019.5075000000001</v>
      </c>
      <c r="U9">
        <f t="shared" ca="1" si="5"/>
        <v>1027.0157400000001</v>
      </c>
      <c r="W9">
        <f ca="1">总!E9</f>
        <v>1003.58074</v>
      </c>
      <c r="Y9">
        <f t="shared" ca="1" si="3"/>
        <v>2.3351384762525493E-2</v>
      </c>
      <c r="Z9">
        <f t="shared" ca="1" si="1"/>
        <v>2.3351384762525493E-2</v>
      </c>
      <c r="AA9">
        <f t="shared" ca="1" si="1"/>
        <v>1.3692610322513723E-2</v>
      </c>
      <c r="AB9">
        <f t="shared" ca="1" si="1"/>
        <v>2.3351384762525493E-2</v>
      </c>
      <c r="AC9">
        <f t="shared" ca="1" si="1"/>
        <v>2.3351384762525493E-2</v>
      </c>
      <c r="AD9">
        <f t="shared" ca="1" si="1"/>
        <v>7.7090857682262353E-3</v>
      </c>
      <c r="AE9">
        <f t="shared" ca="1" si="1"/>
        <v>1.405286036079165E-2</v>
      </c>
      <c r="AF9">
        <f t="shared" ca="1" si="1"/>
        <v>1.1472908497626244E-2</v>
      </c>
      <c r="AG9">
        <f t="shared" ca="1" si="1"/>
        <v>1.5869933892912351E-2</v>
      </c>
      <c r="AH9">
        <f t="shared" ca="1" si="1"/>
        <v>2.3351384762525493E-2</v>
      </c>
      <c r="AJ9">
        <f t="shared" ca="1" si="4"/>
        <v>0.17955432265469767</v>
      </c>
      <c r="AK9" s="9"/>
    </row>
    <row r="10" spans="1:37" x14ac:dyDescent="0.2">
      <c r="A10" t="s">
        <v>108</v>
      </c>
      <c r="B10">
        <v>30</v>
      </c>
      <c r="C10">
        <v>1</v>
      </c>
      <c r="D10">
        <v>156.12666999999999</v>
      </c>
      <c r="E10">
        <v>2.6812900000000002</v>
      </c>
      <c r="F10">
        <v>532</v>
      </c>
      <c r="H10" t="s">
        <v>1</v>
      </c>
      <c r="I10">
        <v>100</v>
      </c>
      <c r="J10">
        <v>1</v>
      </c>
      <c r="L10">
        <f t="shared" ca="1" si="2"/>
        <v>1771.8866700000001</v>
      </c>
      <c r="M10">
        <f t="shared" ca="1" si="2"/>
        <v>1774.48</v>
      </c>
      <c r="N10">
        <f t="shared" ca="1" si="2"/>
        <v>1774.45805</v>
      </c>
      <c r="O10">
        <f t="shared" ca="1" si="2"/>
        <v>1764.95982</v>
      </c>
      <c r="P10">
        <f t="shared" ca="1" si="5"/>
        <v>1774.48</v>
      </c>
      <c r="Q10">
        <f t="shared" ca="1" si="5"/>
        <v>1769.6433300000001</v>
      </c>
      <c r="R10">
        <f t="shared" ca="1" si="5"/>
        <v>1774.48</v>
      </c>
      <c r="S10">
        <f t="shared" ca="1" si="5"/>
        <v>1763.8164899999999</v>
      </c>
      <c r="T10">
        <f t="shared" ca="1" si="5"/>
        <v>1771.04548</v>
      </c>
      <c r="U10">
        <f t="shared" ca="1" si="5"/>
        <v>1772.47153</v>
      </c>
      <c r="W10">
        <f ca="1">总!E10</f>
        <v>1755.1166700000001</v>
      </c>
      <c r="Y10">
        <f t="shared" ca="1" si="3"/>
        <v>9.5549203575167347E-3</v>
      </c>
      <c r="Z10">
        <f t="shared" ca="1" si="1"/>
        <v>1.1032503041521396E-2</v>
      </c>
      <c r="AA10">
        <f t="shared" ca="1" si="1"/>
        <v>1.1019996750415369E-2</v>
      </c>
      <c r="AB10">
        <f t="shared" ca="1" si="1"/>
        <v>5.6082596492003705E-3</v>
      </c>
      <c r="AC10">
        <f t="shared" ca="1" si="1"/>
        <v>1.1032503041521396E-2</v>
      </c>
      <c r="AD10">
        <f t="shared" ca="1" si="1"/>
        <v>8.2767489183496797E-3</v>
      </c>
      <c r="AE10">
        <f t="shared" ca="1" si="1"/>
        <v>1.1032503041521396E-2</v>
      </c>
      <c r="AF10">
        <f t="shared" ca="1" si="1"/>
        <v>4.9568328696916871E-3</v>
      </c>
      <c r="AG10">
        <f t="shared" ca="1" si="1"/>
        <v>9.075641677997329E-3</v>
      </c>
      <c r="AH10">
        <f t="shared" ca="1" si="1"/>
        <v>9.8881517660019246E-3</v>
      </c>
      <c r="AJ10">
        <f t="shared" ca="1" si="4"/>
        <v>9.1478061113737297E-2</v>
      </c>
      <c r="AK10" s="9"/>
    </row>
    <row r="11" spans="1:37" x14ac:dyDescent="0.2">
      <c r="A11" t="s">
        <v>108</v>
      </c>
      <c r="B11">
        <v>50</v>
      </c>
      <c r="C11">
        <v>1</v>
      </c>
      <c r="D11">
        <v>181.5967</v>
      </c>
      <c r="E11">
        <v>7.3573399999999998</v>
      </c>
      <c r="F11">
        <v>483</v>
      </c>
      <c r="H11" t="s">
        <v>0</v>
      </c>
      <c r="I11">
        <v>25</v>
      </c>
      <c r="J11">
        <v>1</v>
      </c>
      <c r="L11">
        <f t="shared" ca="1" si="2"/>
        <v>28.65213</v>
      </c>
      <c r="M11">
        <f t="shared" ca="1" si="0"/>
        <v>28.65213</v>
      </c>
      <c r="N11">
        <f t="shared" ca="1" si="0"/>
        <v>28.65213</v>
      </c>
      <c r="O11">
        <f t="shared" ca="1" si="0"/>
        <v>28.65213</v>
      </c>
      <c r="P11">
        <f t="shared" ca="1" si="0"/>
        <v>28.65213</v>
      </c>
      <c r="Q11">
        <f t="shared" ca="1" si="0"/>
        <v>28.65213</v>
      </c>
      <c r="R11">
        <f t="shared" ca="1" si="0"/>
        <v>28.65213</v>
      </c>
      <c r="S11">
        <f t="shared" ca="1" si="0"/>
        <v>28.65213</v>
      </c>
      <c r="T11">
        <f t="shared" ca="1" si="0"/>
        <v>28.65213</v>
      </c>
      <c r="U11">
        <f t="shared" ca="1" si="0"/>
        <v>28.65213</v>
      </c>
      <c r="W11">
        <f ca="1">总!E11</f>
        <v>28.65213</v>
      </c>
      <c r="Y11">
        <f t="shared" ca="1" si="3"/>
        <v>0</v>
      </c>
      <c r="Z11">
        <f t="shared" ca="1" si="1"/>
        <v>0</v>
      </c>
      <c r="AA11">
        <f t="shared" ca="1" si="1"/>
        <v>0</v>
      </c>
      <c r="AB11">
        <f t="shared" ca="1" si="1"/>
        <v>0</v>
      </c>
      <c r="AC11">
        <f t="shared" ca="1" si="1"/>
        <v>0</v>
      </c>
      <c r="AD11">
        <f t="shared" ca="1" si="1"/>
        <v>0</v>
      </c>
      <c r="AE11">
        <f t="shared" ca="1" si="1"/>
        <v>0</v>
      </c>
      <c r="AF11">
        <f t="shared" ca="1" si="1"/>
        <v>0</v>
      </c>
      <c r="AG11">
        <f t="shared" ca="1" si="1"/>
        <v>0</v>
      </c>
      <c r="AH11">
        <f t="shared" ca="1" si="1"/>
        <v>0</v>
      </c>
      <c r="AJ11">
        <f t="shared" ca="1" si="4"/>
        <v>0</v>
      </c>
      <c r="AK11" s="9"/>
    </row>
    <row r="12" spans="1:37" x14ac:dyDescent="0.2">
      <c r="A12" t="s">
        <v>108</v>
      </c>
      <c r="B12">
        <v>50</v>
      </c>
      <c r="C12">
        <v>1</v>
      </c>
      <c r="D12">
        <v>181.40834000000001</v>
      </c>
      <c r="E12">
        <v>7.3530300000000004</v>
      </c>
      <c r="F12">
        <v>478</v>
      </c>
      <c r="H12" t="s">
        <v>0</v>
      </c>
      <c r="I12">
        <v>50</v>
      </c>
      <c r="J12">
        <v>1</v>
      </c>
      <c r="L12">
        <f t="shared" ca="1" si="2"/>
        <v>57.917070000000002</v>
      </c>
      <c r="M12">
        <f t="shared" ca="1" si="0"/>
        <v>57.917070000000002</v>
      </c>
      <c r="N12">
        <f t="shared" ca="1" si="0"/>
        <v>57.917070000000002</v>
      </c>
      <c r="O12">
        <f t="shared" ca="1" si="0"/>
        <v>57.917070000000002</v>
      </c>
      <c r="P12">
        <f t="shared" ca="1" si="0"/>
        <v>57.917070000000002</v>
      </c>
      <c r="Q12">
        <f t="shared" ca="1" si="0"/>
        <v>57.917070000000002</v>
      </c>
      <c r="R12">
        <f t="shared" ca="1" si="0"/>
        <v>57.917070000000002</v>
      </c>
      <c r="S12">
        <f t="shared" ca="1" si="0"/>
        <v>57.917070000000002</v>
      </c>
      <c r="T12">
        <f t="shared" ca="1" si="0"/>
        <v>57.917070000000002</v>
      </c>
      <c r="U12">
        <f t="shared" ca="1" si="0"/>
        <v>57.917070000000002</v>
      </c>
      <c r="W12">
        <f ca="1">总!E12</f>
        <v>57.917070000000002</v>
      </c>
      <c r="Y12">
        <f t="shared" ca="1" si="3"/>
        <v>0</v>
      </c>
      <c r="Z12">
        <f t="shared" ca="1" si="1"/>
        <v>0</v>
      </c>
      <c r="AA12">
        <f t="shared" ca="1" si="1"/>
        <v>0</v>
      </c>
      <c r="AB12">
        <f t="shared" ca="1" si="1"/>
        <v>0</v>
      </c>
      <c r="AC12">
        <f t="shared" ca="1" si="1"/>
        <v>0</v>
      </c>
      <c r="AD12">
        <f t="shared" ca="1" si="1"/>
        <v>0</v>
      </c>
      <c r="AE12">
        <f t="shared" ca="1" si="1"/>
        <v>0</v>
      </c>
      <c r="AF12">
        <f t="shared" ca="1" si="1"/>
        <v>0</v>
      </c>
      <c r="AG12">
        <f t="shared" ca="1" si="1"/>
        <v>0</v>
      </c>
      <c r="AH12">
        <f t="shared" ca="1" si="1"/>
        <v>0</v>
      </c>
      <c r="AJ12">
        <f t="shared" ca="1" si="4"/>
        <v>0</v>
      </c>
      <c r="AK12" s="9"/>
    </row>
    <row r="13" spans="1:37" x14ac:dyDescent="0.2">
      <c r="A13" t="s">
        <v>108</v>
      </c>
      <c r="B13">
        <v>50</v>
      </c>
      <c r="C13">
        <v>1</v>
      </c>
      <c r="D13">
        <v>179.94333</v>
      </c>
      <c r="E13">
        <v>7.3715700000000002</v>
      </c>
      <c r="F13">
        <v>481</v>
      </c>
      <c r="H13" t="s">
        <v>0</v>
      </c>
      <c r="I13">
        <v>100</v>
      </c>
      <c r="J13">
        <v>1</v>
      </c>
      <c r="L13">
        <f t="shared" ca="1" si="2"/>
        <v>104.31276</v>
      </c>
      <c r="M13">
        <f t="shared" ca="1" si="2"/>
        <v>104.25691999999999</v>
      </c>
      <c r="N13">
        <f t="shared" ca="1" si="2"/>
        <v>104.27359</v>
      </c>
      <c r="O13">
        <f t="shared" ca="1" si="2"/>
        <v>104.21095</v>
      </c>
      <c r="P13">
        <f t="shared" ca="1" si="2"/>
        <v>104.18095</v>
      </c>
      <c r="Q13">
        <f t="shared" ca="1" si="2"/>
        <v>104.22095</v>
      </c>
      <c r="R13">
        <f t="shared" ca="1" si="2"/>
        <v>104.24095</v>
      </c>
      <c r="S13">
        <f t="shared" ca="1" si="2"/>
        <v>104.20761</v>
      </c>
      <c r="T13">
        <f t="shared" ca="1" si="2"/>
        <v>104.21928</v>
      </c>
      <c r="U13">
        <f t="shared" ca="1" si="2"/>
        <v>104.22427999999999</v>
      </c>
      <c r="W13">
        <f ca="1">总!E13</f>
        <v>104.10428</v>
      </c>
      <c r="Y13">
        <f t="shared" ca="1" si="3"/>
        <v>2.0026073855944678E-3</v>
      </c>
      <c r="Z13">
        <f t="shared" ca="1" si="1"/>
        <v>1.4662221380330473E-3</v>
      </c>
      <c r="AA13">
        <f t="shared" ca="1" si="1"/>
        <v>1.6263500405554493E-3</v>
      </c>
      <c r="AB13">
        <f t="shared" ca="1" si="1"/>
        <v>1.0246456725890045E-3</v>
      </c>
      <c r="AC13">
        <f t="shared" ca="1" si="1"/>
        <v>7.3647308256675819E-4</v>
      </c>
      <c r="AD13">
        <f t="shared" ca="1" si="1"/>
        <v>1.1207032025964654E-3</v>
      </c>
      <c r="AE13">
        <f t="shared" ca="1" si="1"/>
        <v>1.3128182626112508E-3</v>
      </c>
      <c r="AF13">
        <f t="shared" ca="1" si="1"/>
        <v>9.9256245756658315E-4</v>
      </c>
      <c r="AG13">
        <f t="shared" ca="1" si="1"/>
        <v>1.1046615950851865E-3</v>
      </c>
      <c r="AH13">
        <f t="shared" ca="1" si="1"/>
        <v>1.1526903600888488E-3</v>
      </c>
      <c r="AJ13">
        <f t="shared" ca="1" si="4"/>
        <v>1.2539734197287062E-2</v>
      </c>
      <c r="AK13" s="9"/>
    </row>
    <row r="14" spans="1:37" x14ac:dyDescent="0.2">
      <c r="A14" t="s">
        <v>108</v>
      </c>
      <c r="B14">
        <v>50</v>
      </c>
      <c r="C14">
        <v>1</v>
      </c>
      <c r="D14">
        <v>182.34583000000001</v>
      </c>
      <c r="E14">
        <v>7.3751199999999999</v>
      </c>
      <c r="F14">
        <v>480</v>
      </c>
      <c r="AK14" s="9"/>
    </row>
    <row r="15" spans="1:37" x14ac:dyDescent="0.2">
      <c r="A15" t="s">
        <v>108</v>
      </c>
      <c r="B15">
        <v>50</v>
      </c>
      <c r="C15">
        <v>1</v>
      </c>
      <c r="D15">
        <v>180.62098</v>
      </c>
      <c r="E15">
        <v>7.3882199999999996</v>
      </c>
      <c r="F15">
        <v>476</v>
      </c>
      <c r="AK15" s="9"/>
    </row>
    <row r="16" spans="1:37" x14ac:dyDescent="0.2">
      <c r="A16" t="s">
        <v>108</v>
      </c>
      <c r="B16">
        <v>50</v>
      </c>
      <c r="C16">
        <v>1</v>
      </c>
      <c r="D16">
        <v>180.52</v>
      </c>
      <c r="E16">
        <v>7.3874500000000003</v>
      </c>
      <c r="F16">
        <v>487</v>
      </c>
      <c r="AK16" s="9"/>
    </row>
    <row r="17" spans="1:37" x14ac:dyDescent="0.2">
      <c r="A17" t="s">
        <v>108</v>
      </c>
      <c r="B17">
        <v>50</v>
      </c>
      <c r="C17">
        <v>1</v>
      </c>
      <c r="D17">
        <v>181.40834000000001</v>
      </c>
      <c r="E17">
        <v>7.3820499999999996</v>
      </c>
      <c r="F17">
        <v>481</v>
      </c>
      <c r="AK17" s="9"/>
    </row>
    <row r="18" spans="1:37" x14ac:dyDescent="0.2">
      <c r="A18" t="s">
        <v>108</v>
      </c>
      <c r="B18">
        <v>50</v>
      </c>
      <c r="C18">
        <v>1</v>
      </c>
      <c r="D18">
        <v>181.92667</v>
      </c>
      <c r="E18">
        <v>7.3754900000000001</v>
      </c>
      <c r="F18">
        <v>479</v>
      </c>
      <c r="AK18" s="9"/>
    </row>
    <row r="19" spans="1:37" x14ac:dyDescent="0.2">
      <c r="A19" t="s">
        <v>108</v>
      </c>
      <c r="B19">
        <v>50</v>
      </c>
      <c r="C19">
        <v>1</v>
      </c>
      <c r="D19">
        <v>181.40834000000001</v>
      </c>
      <c r="E19">
        <v>7.3726700000000003</v>
      </c>
      <c r="F19">
        <v>487</v>
      </c>
      <c r="AK19" s="9"/>
    </row>
    <row r="20" spans="1:37" x14ac:dyDescent="0.2">
      <c r="A20" t="s">
        <v>108</v>
      </c>
      <c r="B20">
        <v>50</v>
      </c>
      <c r="C20">
        <v>1</v>
      </c>
      <c r="D20">
        <v>181.40834000000001</v>
      </c>
      <c r="E20">
        <v>7.3850899999999999</v>
      </c>
      <c r="F20">
        <v>475</v>
      </c>
      <c r="AK20" s="9"/>
    </row>
    <row r="21" spans="1:37" x14ac:dyDescent="0.2">
      <c r="A21" t="s">
        <v>108</v>
      </c>
      <c r="B21">
        <v>100</v>
      </c>
      <c r="C21">
        <v>1</v>
      </c>
      <c r="D21">
        <v>241.24395999999999</v>
      </c>
      <c r="E21">
        <v>21.24006</v>
      </c>
      <c r="F21">
        <v>311</v>
      </c>
      <c r="AK21" s="9"/>
    </row>
    <row r="22" spans="1:37" x14ac:dyDescent="0.2">
      <c r="A22" t="s">
        <v>108</v>
      </c>
      <c r="B22">
        <v>100</v>
      </c>
      <c r="C22">
        <v>1</v>
      </c>
      <c r="D22">
        <v>240.56666999999999</v>
      </c>
      <c r="E22">
        <v>21.206790000000002</v>
      </c>
      <c r="F22">
        <v>318</v>
      </c>
      <c r="AK22" s="9"/>
    </row>
    <row r="23" spans="1:37" x14ac:dyDescent="0.2">
      <c r="A23" t="s">
        <v>108</v>
      </c>
      <c r="B23">
        <v>100</v>
      </c>
      <c r="C23">
        <v>1</v>
      </c>
      <c r="D23">
        <v>241.20779999999999</v>
      </c>
      <c r="E23">
        <v>21.23011</v>
      </c>
      <c r="F23">
        <v>315</v>
      </c>
      <c r="AK23" s="9"/>
    </row>
    <row r="24" spans="1:37" x14ac:dyDescent="0.2">
      <c r="A24" t="s">
        <v>108</v>
      </c>
      <c r="B24">
        <v>100</v>
      </c>
      <c r="C24">
        <v>1</v>
      </c>
      <c r="D24">
        <v>241.66372999999999</v>
      </c>
      <c r="E24">
        <v>21.238189999999999</v>
      </c>
      <c r="F24">
        <v>309</v>
      </c>
      <c r="AK24" s="9"/>
    </row>
    <row r="25" spans="1:37" x14ac:dyDescent="0.2">
      <c r="A25" t="s">
        <v>108</v>
      </c>
      <c r="B25">
        <v>100</v>
      </c>
      <c r="C25">
        <v>1</v>
      </c>
      <c r="D25">
        <v>241.32339999999999</v>
      </c>
      <c r="E25">
        <v>21.238769999999999</v>
      </c>
      <c r="F25">
        <v>308</v>
      </c>
      <c r="AK25" s="9"/>
    </row>
    <row r="26" spans="1:37" x14ac:dyDescent="0.2">
      <c r="A26" t="s">
        <v>108</v>
      </c>
      <c r="B26">
        <v>100</v>
      </c>
      <c r="C26">
        <v>1</v>
      </c>
      <c r="D26">
        <v>241.70239000000001</v>
      </c>
      <c r="E26">
        <v>21.279959999999999</v>
      </c>
      <c r="F26">
        <v>317</v>
      </c>
      <c r="AK26" s="9"/>
    </row>
    <row r="27" spans="1:37" x14ac:dyDescent="0.2">
      <c r="A27" t="s">
        <v>108</v>
      </c>
      <c r="B27">
        <v>100</v>
      </c>
      <c r="C27">
        <v>1</v>
      </c>
      <c r="D27">
        <v>241.48484999999999</v>
      </c>
      <c r="E27">
        <v>21.193670000000001</v>
      </c>
      <c r="F27">
        <v>312</v>
      </c>
      <c r="AK27" s="9"/>
    </row>
    <row r="28" spans="1:37" x14ac:dyDescent="0.2">
      <c r="A28" t="s">
        <v>108</v>
      </c>
      <c r="B28">
        <v>100</v>
      </c>
      <c r="C28">
        <v>1</v>
      </c>
      <c r="D28">
        <v>240.47333</v>
      </c>
      <c r="E28">
        <v>21.243020000000001</v>
      </c>
      <c r="F28">
        <v>307</v>
      </c>
      <c r="AK28" s="9"/>
    </row>
    <row r="29" spans="1:37" x14ac:dyDescent="0.2">
      <c r="A29" t="s">
        <v>108</v>
      </c>
      <c r="B29">
        <v>100</v>
      </c>
      <c r="C29">
        <v>1</v>
      </c>
      <c r="D29">
        <v>242.85333</v>
      </c>
      <c r="E29">
        <v>21.22832</v>
      </c>
      <c r="F29">
        <v>310</v>
      </c>
    </row>
    <row r="30" spans="1:37" x14ac:dyDescent="0.2">
      <c r="A30" t="s">
        <v>108</v>
      </c>
      <c r="B30">
        <v>100</v>
      </c>
      <c r="C30">
        <v>1</v>
      </c>
      <c r="D30">
        <v>240.74379999999999</v>
      </c>
      <c r="E30">
        <v>21.218900000000001</v>
      </c>
      <c r="F30">
        <v>307</v>
      </c>
    </row>
    <row r="31" spans="1:37" x14ac:dyDescent="0.2">
      <c r="A31" t="s">
        <v>36</v>
      </c>
      <c r="B31">
        <v>24</v>
      </c>
      <c r="C31">
        <v>1</v>
      </c>
      <c r="D31">
        <v>2320.9075499999999</v>
      </c>
      <c r="E31">
        <v>2.0313400000000001</v>
      </c>
      <c r="F31">
        <v>695</v>
      </c>
    </row>
    <row r="32" spans="1:37" x14ac:dyDescent="0.2">
      <c r="A32" t="s">
        <v>36</v>
      </c>
      <c r="B32">
        <v>24</v>
      </c>
      <c r="C32">
        <v>1</v>
      </c>
      <c r="D32">
        <v>2320.9075499999999</v>
      </c>
      <c r="E32">
        <v>2.0345800000000001</v>
      </c>
      <c r="F32">
        <v>695</v>
      </c>
    </row>
    <row r="33" spans="1:6" x14ac:dyDescent="0.2">
      <c r="A33" t="s">
        <v>36</v>
      </c>
      <c r="B33">
        <v>24</v>
      </c>
      <c r="C33">
        <v>1</v>
      </c>
      <c r="D33">
        <v>2320.9075499999999</v>
      </c>
      <c r="E33">
        <v>2.0326</v>
      </c>
      <c r="F33">
        <v>696</v>
      </c>
    </row>
    <row r="34" spans="1:6" x14ac:dyDescent="0.2">
      <c r="A34" t="s">
        <v>36</v>
      </c>
      <c r="B34">
        <v>24</v>
      </c>
      <c r="C34">
        <v>1</v>
      </c>
      <c r="D34">
        <v>2320.9075499999999</v>
      </c>
      <c r="E34">
        <v>2.0310899999999998</v>
      </c>
      <c r="F34">
        <v>694</v>
      </c>
    </row>
    <row r="35" spans="1:6" x14ac:dyDescent="0.2">
      <c r="A35" t="s">
        <v>36</v>
      </c>
      <c r="B35">
        <v>24</v>
      </c>
      <c r="C35">
        <v>1</v>
      </c>
      <c r="D35">
        <v>2320.9075499999999</v>
      </c>
      <c r="E35">
        <v>2.0283699999999998</v>
      </c>
      <c r="F35">
        <v>688</v>
      </c>
    </row>
    <row r="36" spans="1:6" x14ac:dyDescent="0.2">
      <c r="A36" t="s">
        <v>36</v>
      </c>
      <c r="B36">
        <v>24</v>
      </c>
      <c r="C36">
        <v>1</v>
      </c>
      <c r="D36">
        <v>2320.9075499999999</v>
      </c>
      <c r="E36">
        <v>2.0322200000000001</v>
      </c>
      <c r="F36">
        <v>697</v>
      </c>
    </row>
    <row r="37" spans="1:6" x14ac:dyDescent="0.2">
      <c r="A37" t="s">
        <v>36</v>
      </c>
      <c r="B37">
        <v>24</v>
      </c>
      <c r="C37">
        <v>1</v>
      </c>
      <c r="D37">
        <v>2320.9075499999999</v>
      </c>
      <c r="E37">
        <v>2.0308700000000002</v>
      </c>
      <c r="F37">
        <v>693</v>
      </c>
    </row>
    <row r="38" spans="1:6" x14ac:dyDescent="0.2">
      <c r="A38" t="s">
        <v>36</v>
      </c>
      <c r="B38">
        <v>24</v>
      </c>
      <c r="C38">
        <v>1</v>
      </c>
      <c r="D38">
        <v>2320.9075499999999</v>
      </c>
      <c r="E38">
        <v>2.0338599999999998</v>
      </c>
      <c r="F38">
        <v>698</v>
      </c>
    </row>
    <row r="39" spans="1:6" x14ac:dyDescent="0.2">
      <c r="A39" t="s">
        <v>36</v>
      </c>
      <c r="B39">
        <v>24</v>
      </c>
      <c r="C39">
        <v>1</v>
      </c>
      <c r="D39">
        <v>2320.9075499999999</v>
      </c>
      <c r="E39">
        <v>2.0321199999999999</v>
      </c>
      <c r="F39">
        <v>691</v>
      </c>
    </row>
    <row r="40" spans="1:6" x14ac:dyDescent="0.2">
      <c r="A40" t="s">
        <v>36</v>
      </c>
      <c r="B40">
        <v>24</v>
      </c>
      <c r="C40">
        <v>1</v>
      </c>
      <c r="D40">
        <v>2330.3946900000001</v>
      </c>
      <c r="E40">
        <v>2.0352399999999999</v>
      </c>
      <c r="F40">
        <v>687</v>
      </c>
    </row>
    <row r="41" spans="1:6" x14ac:dyDescent="0.2">
      <c r="A41" t="s">
        <v>36</v>
      </c>
      <c r="B41">
        <v>47</v>
      </c>
      <c r="C41">
        <v>1</v>
      </c>
      <c r="D41">
        <v>4321.0236500000001</v>
      </c>
      <c r="E41">
        <v>7.2748299999999997</v>
      </c>
      <c r="F41">
        <v>649</v>
      </c>
    </row>
    <row r="42" spans="1:6" x14ac:dyDescent="0.2">
      <c r="A42" t="s">
        <v>36</v>
      </c>
      <c r="B42">
        <v>47</v>
      </c>
      <c r="C42">
        <v>1</v>
      </c>
      <c r="D42">
        <v>4321.0236500000001</v>
      </c>
      <c r="E42">
        <v>7.2830000000000004</v>
      </c>
      <c r="F42">
        <v>677</v>
      </c>
    </row>
    <row r="43" spans="1:6" x14ac:dyDescent="0.2">
      <c r="A43" t="s">
        <v>36</v>
      </c>
      <c r="B43">
        <v>47</v>
      </c>
      <c r="C43">
        <v>1</v>
      </c>
      <c r="D43">
        <v>4321.0236500000001</v>
      </c>
      <c r="E43">
        <v>7.3001500000000004</v>
      </c>
      <c r="F43">
        <v>636</v>
      </c>
    </row>
    <row r="44" spans="1:6" x14ac:dyDescent="0.2">
      <c r="A44" t="s">
        <v>36</v>
      </c>
      <c r="B44">
        <v>47</v>
      </c>
      <c r="C44">
        <v>1</v>
      </c>
      <c r="D44">
        <v>4321.0236500000001</v>
      </c>
      <c r="E44">
        <v>7.2739200000000004</v>
      </c>
      <c r="F44">
        <v>676</v>
      </c>
    </row>
    <row r="45" spans="1:6" x14ac:dyDescent="0.2">
      <c r="A45" t="s">
        <v>36</v>
      </c>
      <c r="B45">
        <v>47</v>
      </c>
      <c r="C45">
        <v>1</v>
      </c>
      <c r="D45">
        <v>4321.0236500000001</v>
      </c>
      <c r="E45">
        <v>7.2902199999999997</v>
      </c>
      <c r="F45">
        <v>688</v>
      </c>
    </row>
    <row r="46" spans="1:6" x14ac:dyDescent="0.2">
      <c r="A46" t="s">
        <v>36</v>
      </c>
      <c r="B46">
        <v>47</v>
      </c>
      <c r="C46">
        <v>1</v>
      </c>
      <c r="D46">
        <v>4321.0236500000001</v>
      </c>
      <c r="E46">
        <v>7.2789299999999999</v>
      </c>
      <c r="F46">
        <v>655</v>
      </c>
    </row>
    <row r="47" spans="1:6" x14ac:dyDescent="0.2">
      <c r="A47" t="s">
        <v>36</v>
      </c>
      <c r="B47">
        <v>47</v>
      </c>
      <c r="C47">
        <v>1</v>
      </c>
      <c r="D47">
        <v>4321.0236500000001</v>
      </c>
      <c r="E47">
        <v>7.2991599999999996</v>
      </c>
      <c r="F47">
        <v>662</v>
      </c>
    </row>
    <row r="48" spans="1:6" x14ac:dyDescent="0.2">
      <c r="A48" t="s">
        <v>36</v>
      </c>
      <c r="B48">
        <v>47</v>
      </c>
      <c r="C48">
        <v>1</v>
      </c>
      <c r="D48">
        <v>4324.3000099999999</v>
      </c>
      <c r="E48">
        <v>7.2702400000000003</v>
      </c>
      <c r="F48">
        <v>663</v>
      </c>
    </row>
    <row r="49" spans="1:6" x14ac:dyDescent="0.2">
      <c r="A49" t="s">
        <v>36</v>
      </c>
      <c r="B49">
        <v>47</v>
      </c>
      <c r="C49">
        <v>1</v>
      </c>
      <c r="D49">
        <v>4321.0236500000001</v>
      </c>
      <c r="E49">
        <v>7.2760499999999997</v>
      </c>
      <c r="F49">
        <v>655</v>
      </c>
    </row>
    <row r="50" spans="1:6" x14ac:dyDescent="0.2">
      <c r="A50" t="s">
        <v>36</v>
      </c>
      <c r="B50">
        <v>47</v>
      </c>
      <c r="C50">
        <v>1</v>
      </c>
      <c r="D50">
        <v>4321.0236500000001</v>
      </c>
      <c r="E50">
        <v>7.2785099999999998</v>
      </c>
      <c r="F50">
        <v>676</v>
      </c>
    </row>
    <row r="51" spans="1:6" x14ac:dyDescent="0.2">
      <c r="A51" t="s">
        <v>36</v>
      </c>
      <c r="B51">
        <v>100</v>
      </c>
      <c r="C51">
        <v>1</v>
      </c>
      <c r="D51">
        <v>35640.960959999997</v>
      </c>
      <c r="E51">
        <v>33.954929999999997</v>
      </c>
      <c r="F51">
        <v>552</v>
      </c>
    </row>
    <row r="52" spans="1:6" x14ac:dyDescent="0.2">
      <c r="A52" t="s">
        <v>36</v>
      </c>
      <c r="B52">
        <v>100</v>
      </c>
      <c r="C52">
        <v>1</v>
      </c>
      <c r="D52">
        <v>35669.694770000002</v>
      </c>
      <c r="E52">
        <v>33.924709999999997</v>
      </c>
      <c r="F52">
        <v>563</v>
      </c>
    </row>
    <row r="53" spans="1:6" x14ac:dyDescent="0.2">
      <c r="A53" t="s">
        <v>36</v>
      </c>
      <c r="B53">
        <v>100</v>
      </c>
      <c r="C53">
        <v>1</v>
      </c>
      <c r="D53">
        <v>35669.694770000002</v>
      </c>
      <c r="E53">
        <v>33.944409999999998</v>
      </c>
      <c r="F53">
        <v>567</v>
      </c>
    </row>
    <row r="54" spans="1:6" x14ac:dyDescent="0.2">
      <c r="A54" t="s">
        <v>36</v>
      </c>
      <c r="B54">
        <v>100</v>
      </c>
      <c r="C54">
        <v>1</v>
      </c>
      <c r="D54">
        <v>35669.694770000002</v>
      </c>
      <c r="E54">
        <v>33.886830000000003</v>
      </c>
      <c r="F54">
        <v>553</v>
      </c>
    </row>
    <row r="55" spans="1:6" x14ac:dyDescent="0.2">
      <c r="A55" t="s">
        <v>36</v>
      </c>
      <c r="B55">
        <v>100</v>
      </c>
      <c r="C55">
        <v>1</v>
      </c>
      <c r="D55">
        <v>35669.694770000002</v>
      </c>
      <c r="E55">
        <v>33.896079999999998</v>
      </c>
      <c r="F55">
        <v>554</v>
      </c>
    </row>
    <row r="56" spans="1:6" x14ac:dyDescent="0.2">
      <c r="A56" t="s">
        <v>36</v>
      </c>
      <c r="B56">
        <v>100</v>
      </c>
      <c r="C56">
        <v>1</v>
      </c>
      <c r="D56">
        <v>35669.694770000002</v>
      </c>
      <c r="E56">
        <v>33.958970000000001</v>
      </c>
      <c r="F56">
        <v>545</v>
      </c>
    </row>
    <row r="57" spans="1:6" x14ac:dyDescent="0.2">
      <c r="A57" t="s">
        <v>36</v>
      </c>
      <c r="B57">
        <v>100</v>
      </c>
      <c r="C57">
        <v>1</v>
      </c>
      <c r="D57">
        <v>35669.694770000002</v>
      </c>
      <c r="E57">
        <v>33.906970000000001</v>
      </c>
      <c r="F57">
        <v>548</v>
      </c>
    </row>
    <row r="58" spans="1:6" x14ac:dyDescent="0.2">
      <c r="A58" t="s">
        <v>36</v>
      </c>
      <c r="B58">
        <v>100</v>
      </c>
      <c r="C58">
        <v>1</v>
      </c>
      <c r="D58">
        <v>35562.054470000003</v>
      </c>
      <c r="E58">
        <v>33.924199999999999</v>
      </c>
      <c r="F58">
        <v>551</v>
      </c>
    </row>
    <row r="59" spans="1:6" x14ac:dyDescent="0.2">
      <c r="A59" t="s">
        <v>36</v>
      </c>
      <c r="B59">
        <v>100</v>
      </c>
      <c r="C59">
        <v>1</v>
      </c>
      <c r="D59">
        <v>35669.694770000002</v>
      </c>
      <c r="E59">
        <v>33.89443</v>
      </c>
      <c r="F59">
        <v>553</v>
      </c>
    </row>
    <row r="60" spans="1:6" x14ac:dyDescent="0.2">
      <c r="A60" t="s">
        <v>36</v>
      </c>
      <c r="B60">
        <v>100</v>
      </c>
      <c r="C60">
        <v>1</v>
      </c>
      <c r="D60">
        <v>35669.694770000002</v>
      </c>
      <c r="E60">
        <v>33.937809999999999</v>
      </c>
      <c r="F60">
        <v>546</v>
      </c>
    </row>
    <row r="61" spans="1:6" x14ac:dyDescent="0.2">
      <c r="A61" t="s">
        <v>1</v>
      </c>
      <c r="B61">
        <v>30</v>
      </c>
      <c r="C61">
        <v>1</v>
      </c>
      <c r="D61">
        <v>659.84542999999996</v>
      </c>
      <c r="E61">
        <v>2.91011</v>
      </c>
      <c r="F61">
        <v>622</v>
      </c>
    </row>
    <row r="62" spans="1:6" x14ac:dyDescent="0.2">
      <c r="A62" t="s">
        <v>1</v>
      </c>
      <c r="B62">
        <v>30</v>
      </c>
      <c r="C62">
        <v>1</v>
      </c>
      <c r="D62">
        <v>659.84542999999996</v>
      </c>
      <c r="E62">
        <v>2.90788</v>
      </c>
      <c r="F62">
        <v>619</v>
      </c>
    </row>
    <row r="63" spans="1:6" x14ac:dyDescent="0.2">
      <c r="A63" t="s">
        <v>1</v>
      </c>
      <c r="B63">
        <v>30</v>
      </c>
      <c r="C63">
        <v>1</v>
      </c>
      <c r="D63">
        <v>660.62148999999999</v>
      </c>
      <c r="E63">
        <v>2.9116399999999998</v>
      </c>
      <c r="F63">
        <v>625</v>
      </c>
    </row>
    <row r="64" spans="1:6" x14ac:dyDescent="0.2">
      <c r="A64" t="s">
        <v>1</v>
      </c>
      <c r="B64">
        <v>30</v>
      </c>
      <c r="C64">
        <v>1</v>
      </c>
      <c r="D64">
        <v>660.62148999999999</v>
      </c>
      <c r="E64">
        <v>2.9049200000000002</v>
      </c>
      <c r="F64">
        <v>622</v>
      </c>
    </row>
    <row r="65" spans="1:6" x14ac:dyDescent="0.2">
      <c r="A65" t="s">
        <v>1</v>
      </c>
      <c r="B65">
        <v>30</v>
      </c>
      <c r="C65">
        <v>1</v>
      </c>
      <c r="D65">
        <v>660.62148999999999</v>
      </c>
      <c r="E65">
        <v>2.9049299999999998</v>
      </c>
      <c r="F65">
        <v>623</v>
      </c>
    </row>
    <row r="66" spans="1:6" x14ac:dyDescent="0.2">
      <c r="A66" t="s">
        <v>1</v>
      </c>
      <c r="B66">
        <v>30</v>
      </c>
      <c r="C66">
        <v>1</v>
      </c>
      <c r="D66">
        <v>660.62148999999999</v>
      </c>
      <c r="E66">
        <v>2.9103599999999998</v>
      </c>
      <c r="F66">
        <v>633</v>
      </c>
    </row>
    <row r="67" spans="1:6" x14ac:dyDescent="0.2">
      <c r="A67" t="s">
        <v>1</v>
      </c>
      <c r="B67">
        <v>30</v>
      </c>
      <c r="C67">
        <v>1</v>
      </c>
      <c r="D67">
        <v>660.62148999999999</v>
      </c>
      <c r="E67">
        <v>2.9121199999999998</v>
      </c>
      <c r="F67">
        <v>633</v>
      </c>
    </row>
    <row r="68" spans="1:6" x14ac:dyDescent="0.2">
      <c r="A68" t="s">
        <v>1</v>
      </c>
      <c r="B68">
        <v>30</v>
      </c>
      <c r="C68">
        <v>1</v>
      </c>
      <c r="D68">
        <v>660.62148999999999</v>
      </c>
      <c r="E68">
        <v>2.91161</v>
      </c>
      <c r="F68">
        <v>628</v>
      </c>
    </row>
    <row r="69" spans="1:6" x14ac:dyDescent="0.2">
      <c r="A69" t="s">
        <v>1</v>
      </c>
      <c r="B69">
        <v>30</v>
      </c>
      <c r="C69">
        <v>1</v>
      </c>
      <c r="D69">
        <v>659.84542999999996</v>
      </c>
      <c r="E69">
        <v>2.9094699999999998</v>
      </c>
      <c r="F69">
        <v>621</v>
      </c>
    </row>
    <row r="70" spans="1:6" x14ac:dyDescent="0.2">
      <c r="A70" t="s">
        <v>1</v>
      </c>
      <c r="B70">
        <v>30</v>
      </c>
      <c r="C70">
        <v>1</v>
      </c>
      <c r="D70">
        <v>660.62148999999999</v>
      </c>
      <c r="E70">
        <v>2.91</v>
      </c>
      <c r="F70">
        <v>630</v>
      </c>
    </row>
    <row r="71" spans="1:6" x14ac:dyDescent="0.2">
      <c r="A71" t="s">
        <v>1</v>
      </c>
      <c r="B71">
        <v>50</v>
      </c>
      <c r="C71">
        <v>1</v>
      </c>
      <c r="D71">
        <v>1027.0157400000001</v>
      </c>
      <c r="E71">
        <v>6.3633899999999999</v>
      </c>
      <c r="F71">
        <v>502</v>
      </c>
    </row>
    <row r="72" spans="1:6" x14ac:dyDescent="0.2">
      <c r="A72" t="s">
        <v>1</v>
      </c>
      <c r="B72">
        <v>50</v>
      </c>
      <c r="C72">
        <v>1</v>
      </c>
      <c r="D72">
        <v>1027.0157400000001</v>
      </c>
      <c r="E72">
        <v>6.3764200000000004</v>
      </c>
      <c r="F72">
        <v>502</v>
      </c>
    </row>
    <row r="73" spans="1:6" x14ac:dyDescent="0.2">
      <c r="A73" t="s">
        <v>1</v>
      </c>
      <c r="B73">
        <v>50</v>
      </c>
      <c r="C73">
        <v>1</v>
      </c>
      <c r="D73">
        <v>1017.32238</v>
      </c>
      <c r="E73">
        <v>6.3600300000000001</v>
      </c>
      <c r="F73">
        <v>507</v>
      </c>
    </row>
    <row r="74" spans="1:6" x14ac:dyDescent="0.2">
      <c r="A74" t="s">
        <v>1</v>
      </c>
      <c r="B74">
        <v>50</v>
      </c>
      <c r="C74">
        <v>1</v>
      </c>
      <c r="D74">
        <v>1027.0157400000001</v>
      </c>
      <c r="E74">
        <v>6.3789100000000003</v>
      </c>
      <c r="F74">
        <v>504</v>
      </c>
    </row>
    <row r="75" spans="1:6" x14ac:dyDescent="0.2">
      <c r="A75" t="s">
        <v>1</v>
      </c>
      <c r="B75">
        <v>50</v>
      </c>
      <c r="C75">
        <v>1</v>
      </c>
      <c r="D75">
        <v>1027.0157400000001</v>
      </c>
      <c r="E75">
        <v>6.3630399999999998</v>
      </c>
      <c r="F75">
        <v>513</v>
      </c>
    </row>
    <row r="76" spans="1:6" x14ac:dyDescent="0.2">
      <c r="A76" t="s">
        <v>1</v>
      </c>
      <c r="B76">
        <v>50</v>
      </c>
      <c r="C76">
        <v>1</v>
      </c>
      <c r="D76">
        <v>1011.3174299999999</v>
      </c>
      <c r="E76">
        <v>6.3523699999999996</v>
      </c>
      <c r="F76">
        <v>501</v>
      </c>
    </row>
    <row r="77" spans="1:6" x14ac:dyDescent="0.2">
      <c r="A77" t="s">
        <v>1</v>
      </c>
      <c r="B77">
        <v>50</v>
      </c>
      <c r="C77">
        <v>1</v>
      </c>
      <c r="D77">
        <v>1017.6839199999999</v>
      </c>
      <c r="E77">
        <v>6.3456099999999998</v>
      </c>
      <c r="F77">
        <v>505</v>
      </c>
    </row>
    <row r="78" spans="1:6" x14ac:dyDescent="0.2">
      <c r="A78" t="s">
        <v>1</v>
      </c>
      <c r="B78">
        <v>50</v>
      </c>
      <c r="C78">
        <v>1</v>
      </c>
      <c r="D78">
        <v>1015.09473</v>
      </c>
      <c r="E78">
        <v>6.3780200000000002</v>
      </c>
      <c r="F78">
        <v>506</v>
      </c>
    </row>
    <row r="79" spans="1:6" x14ac:dyDescent="0.2">
      <c r="A79" t="s">
        <v>1</v>
      </c>
      <c r="B79">
        <v>50</v>
      </c>
      <c r="C79">
        <v>1</v>
      </c>
      <c r="D79">
        <v>1019.5075000000001</v>
      </c>
      <c r="E79">
        <v>6.3519800000000002</v>
      </c>
      <c r="F79">
        <v>516</v>
      </c>
    </row>
    <row r="80" spans="1:6" x14ac:dyDescent="0.2">
      <c r="A80" t="s">
        <v>1</v>
      </c>
      <c r="B80">
        <v>50</v>
      </c>
      <c r="C80">
        <v>1</v>
      </c>
      <c r="D80">
        <v>1027.0157400000001</v>
      </c>
      <c r="E80">
        <v>6.3647299999999998</v>
      </c>
      <c r="F80">
        <v>503</v>
      </c>
    </row>
    <row r="81" spans="1:6" x14ac:dyDescent="0.2">
      <c r="A81" t="s">
        <v>1</v>
      </c>
      <c r="B81">
        <v>100</v>
      </c>
      <c r="C81">
        <v>1</v>
      </c>
      <c r="D81">
        <v>1771.8866700000001</v>
      </c>
      <c r="E81">
        <v>20.399920000000002</v>
      </c>
      <c r="F81">
        <v>432</v>
      </c>
    </row>
    <row r="82" spans="1:6" x14ac:dyDescent="0.2">
      <c r="A82" t="s">
        <v>1</v>
      </c>
      <c r="B82">
        <v>100</v>
      </c>
      <c r="C82">
        <v>1</v>
      </c>
      <c r="D82">
        <v>1774.48</v>
      </c>
      <c r="E82">
        <v>20.417829999999999</v>
      </c>
      <c r="F82">
        <v>433</v>
      </c>
    </row>
    <row r="83" spans="1:6" x14ac:dyDescent="0.2">
      <c r="A83" t="s">
        <v>1</v>
      </c>
      <c r="B83">
        <v>100</v>
      </c>
      <c r="C83">
        <v>1</v>
      </c>
      <c r="D83">
        <v>1774.45805</v>
      </c>
      <c r="E83">
        <v>20.39057</v>
      </c>
      <c r="F83">
        <v>421</v>
      </c>
    </row>
    <row r="84" spans="1:6" x14ac:dyDescent="0.2">
      <c r="A84" t="s">
        <v>1</v>
      </c>
      <c r="B84">
        <v>100</v>
      </c>
      <c r="C84">
        <v>1</v>
      </c>
      <c r="D84">
        <v>1764.95982</v>
      </c>
      <c r="E84">
        <v>20.405190000000001</v>
      </c>
      <c r="F84">
        <v>421</v>
      </c>
    </row>
    <row r="85" spans="1:6" x14ac:dyDescent="0.2">
      <c r="A85" t="s">
        <v>1</v>
      </c>
      <c r="B85">
        <v>100</v>
      </c>
      <c r="C85">
        <v>1</v>
      </c>
      <c r="D85">
        <v>1774.48</v>
      </c>
      <c r="E85">
        <v>20.418939999999999</v>
      </c>
      <c r="F85">
        <v>420</v>
      </c>
    </row>
    <row r="86" spans="1:6" x14ac:dyDescent="0.2">
      <c r="A86" t="s">
        <v>1</v>
      </c>
      <c r="B86">
        <v>100</v>
      </c>
      <c r="C86">
        <v>1</v>
      </c>
      <c r="D86">
        <v>1769.6433300000001</v>
      </c>
      <c r="E86">
        <v>20.389340000000001</v>
      </c>
      <c r="F86">
        <v>457</v>
      </c>
    </row>
    <row r="87" spans="1:6" x14ac:dyDescent="0.2">
      <c r="A87" t="s">
        <v>1</v>
      </c>
      <c r="B87">
        <v>100</v>
      </c>
      <c r="C87">
        <v>1</v>
      </c>
      <c r="D87">
        <v>1774.48</v>
      </c>
      <c r="E87">
        <v>20.432639999999999</v>
      </c>
      <c r="F87">
        <v>409</v>
      </c>
    </row>
    <row r="88" spans="1:6" x14ac:dyDescent="0.2">
      <c r="A88" t="s">
        <v>1</v>
      </c>
      <c r="B88">
        <v>100</v>
      </c>
      <c r="C88">
        <v>1</v>
      </c>
      <c r="D88">
        <v>1763.8164899999999</v>
      </c>
      <c r="E88">
        <v>20.401969999999999</v>
      </c>
      <c r="F88">
        <v>426</v>
      </c>
    </row>
    <row r="89" spans="1:6" x14ac:dyDescent="0.2">
      <c r="A89" t="s">
        <v>1</v>
      </c>
      <c r="B89">
        <v>100</v>
      </c>
      <c r="C89">
        <v>1</v>
      </c>
      <c r="D89">
        <v>1771.04548</v>
      </c>
      <c r="E89">
        <v>20.42595</v>
      </c>
      <c r="F89">
        <v>431</v>
      </c>
    </row>
    <row r="90" spans="1:6" x14ac:dyDescent="0.2">
      <c r="A90" t="s">
        <v>1</v>
      </c>
      <c r="B90">
        <v>100</v>
      </c>
      <c r="C90">
        <v>1</v>
      </c>
      <c r="D90">
        <v>1772.47153</v>
      </c>
      <c r="E90">
        <v>20.391290000000001</v>
      </c>
      <c r="F90">
        <v>415</v>
      </c>
    </row>
    <row r="91" spans="1:6" x14ac:dyDescent="0.2">
      <c r="A91" t="s">
        <v>0</v>
      </c>
      <c r="B91">
        <v>25</v>
      </c>
      <c r="C91">
        <v>1</v>
      </c>
      <c r="D91">
        <v>28.65213</v>
      </c>
      <c r="E91">
        <v>2.1461999999999999</v>
      </c>
      <c r="F91">
        <v>614</v>
      </c>
    </row>
    <row r="92" spans="1:6" x14ac:dyDescent="0.2">
      <c r="A92" t="s">
        <v>0</v>
      </c>
      <c r="B92">
        <v>25</v>
      </c>
      <c r="C92">
        <v>1</v>
      </c>
      <c r="D92">
        <v>28.65213</v>
      </c>
      <c r="E92">
        <v>2.1522000000000001</v>
      </c>
      <c r="F92">
        <v>611</v>
      </c>
    </row>
    <row r="93" spans="1:6" x14ac:dyDescent="0.2">
      <c r="A93" t="s">
        <v>0</v>
      </c>
      <c r="B93">
        <v>25</v>
      </c>
      <c r="C93">
        <v>1</v>
      </c>
      <c r="D93">
        <v>28.65213</v>
      </c>
      <c r="E93">
        <v>2.1458200000000001</v>
      </c>
      <c r="F93">
        <v>613</v>
      </c>
    </row>
    <row r="94" spans="1:6" x14ac:dyDescent="0.2">
      <c r="A94" t="s">
        <v>0</v>
      </c>
      <c r="B94">
        <v>25</v>
      </c>
      <c r="C94">
        <v>1</v>
      </c>
      <c r="D94">
        <v>28.65213</v>
      </c>
      <c r="E94">
        <v>2.1450200000000001</v>
      </c>
      <c r="F94">
        <v>613</v>
      </c>
    </row>
    <row r="95" spans="1:6" x14ac:dyDescent="0.2">
      <c r="A95" t="s">
        <v>0</v>
      </c>
      <c r="B95">
        <v>25</v>
      </c>
      <c r="C95">
        <v>1</v>
      </c>
      <c r="D95">
        <v>28.65213</v>
      </c>
      <c r="E95">
        <v>2.1455600000000001</v>
      </c>
      <c r="F95">
        <v>615</v>
      </c>
    </row>
    <row r="96" spans="1:6" x14ac:dyDescent="0.2">
      <c r="A96" t="s">
        <v>0</v>
      </c>
      <c r="B96">
        <v>25</v>
      </c>
      <c r="C96">
        <v>1</v>
      </c>
      <c r="D96">
        <v>28.65213</v>
      </c>
      <c r="E96">
        <v>2.1489099999999999</v>
      </c>
      <c r="F96">
        <v>615</v>
      </c>
    </row>
    <row r="97" spans="1:6" x14ac:dyDescent="0.2">
      <c r="A97" t="s">
        <v>0</v>
      </c>
      <c r="B97">
        <v>25</v>
      </c>
      <c r="C97">
        <v>1</v>
      </c>
      <c r="D97">
        <v>28.65213</v>
      </c>
      <c r="E97">
        <v>2.1476099999999998</v>
      </c>
      <c r="F97">
        <v>611</v>
      </c>
    </row>
    <row r="98" spans="1:6" x14ac:dyDescent="0.2">
      <c r="A98" t="s">
        <v>0</v>
      </c>
      <c r="B98">
        <v>25</v>
      </c>
      <c r="C98">
        <v>1</v>
      </c>
      <c r="D98">
        <v>28.65213</v>
      </c>
      <c r="E98">
        <v>2.1454200000000001</v>
      </c>
      <c r="F98">
        <v>605</v>
      </c>
    </row>
    <row r="99" spans="1:6" x14ac:dyDescent="0.2">
      <c r="A99" t="s">
        <v>0</v>
      </c>
      <c r="B99">
        <v>25</v>
      </c>
      <c r="C99">
        <v>1</v>
      </c>
      <c r="D99">
        <v>28.65213</v>
      </c>
      <c r="E99">
        <v>2.14845</v>
      </c>
      <c r="F99">
        <v>603</v>
      </c>
    </row>
    <row r="100" spans="1:6" x14ac:dyDescent="0.2">
      <c r="A100" t="s">
        <v>0</v>
      </c>
      <c r="B100">
        <v>25</v>
      </c>
      <c r="C100">
        <v>1</v>
      </c>
      <c r="D100">
        <v>28.65213</v>
      </c>
      <c r="E100">
        <v>2.1458599999999999</v>
      </c>
      <c r="F100">
        <v>613</v>
      </c>
    </row>
    <row r="101" spans="1:6" x14ac:dyDescent="0.2">
      <c r="A101" t="s">
        <v>0</v>
      </c>
      <c r="B101">
        <v>50</v>
      </c>
      <c r="C101">
        <v>1</v>
      </c>
      <c r="D101">
        <v>57.917070000000002</v>
      </c>
      <c r="E101">
        <v>10.242990000000001</v>
      </c>
      <c r="F101">
        <v>780</v>
      </c>
    </row>
    <row r="102" spans="1:6" x14ac:dyDescent="0.2">
      <c r="A102" t="s">
        <v>0</v>
      </c>
      <c r="B102">
        <v>50</v>
      </c>
      <c r="C102">
        <v>1</v>
      </c>
      <c r="D102">
        <v>57.917070000000002</v>
      </c>
      <c r="E102">
        <v>10.25386</v>
      </c>
      <c r="F102">
        <v>784</v>
      </c>
    </row>
    <row r="103" spans="1:6" x14ac:dyDescent="0.2">
      <c r="A103" t="s">
        <v>0</v>
      </c>
      <c r="B103">
        <v>50</v>
      </c>
      <c r="C103">
        <v>1</v>
      </c>
      <c r="D103">
        <v>57.917070000000002</v>
      </c>
      <c r="E103">
        <v>10.252319999999999</v>
      </c>
      <c r="F103">
        <v>791</v>
      </c>
    </row>
    <row r="104" spans="1:6" x14ac:dyDescent="0.2">
      <c r="A104" t="s">
        <v>0</v>
      </c>
      <c r="B104">
        <v>50</v>
      </c>
      <c r="C104">
        <v>1</v>
      </c>
      <c r="D104">
        <v>57.917070000000002</v>
      </c>
      <c r="E104">
        <v>10.23922</v>
      </c>
      <c r="F104">
        <v>787</v>
      </c>
    </row>
    <row r="105" spans="1:6" x14ac:dyDescent="0.2">
      <c r="A105" t="s">
        <v>0</v>
      </c>
      <c r="B105">
        <v>50</v>
      </c>
      <c r="C105">
        <v>1</v>
      </c>
      <c r="D105">
        <v>57.917070000000002</v>
      </c>
      <c r="E105">
        <v>10.24311</v>
      </c>
      <c r="F105">
        <v>790</v>
      </c>
    </row>
    <row r="106" spans="1:6" x14ac:dyDescent="0.2">
      <c r="A106" t="s">
        <v>0</v>
      </c>
      <c r="B106">
        <v>50</v>
      </c>
      <c r="C106">
        <v>1</v>
      </c>
      <c r="D106">
        <v>57.917070000000002</v>
      </c>
      <c r="E106">
        <v>10.25224</v>
      </c>
      <c r="F106">
        <v>786</v>
      </c>
    </row>
    <row r="107" spans="1:6" x14ac:dyDescent="0.2">
      <c r="A107" t="s">
        <v>0</v>
      </c>
      <c r="B107">
        <v>50</v>
      </c>
      <c r="C107">
        <v>1</v>
      </c>
      <c r="D107">
        <v>57.917070000000002</v>
      </c>
      <c r="E107">
        <v>10.25573</v>
      </c>
      <c r="F107">
        <v>791</v>
      </c>
    </row>
    <row r="108" spans="1:6" x14ac:dyDescent="0.2">
      <c r="A108" t="s">
        <v>0</v>
      </c>
      <c r="B108">
        <v>50</v>
      </c>
      <c r="C108">
        <v>1</v>
      </c>
      <c r="D108">
        <v>57.917070000000002</v>
      </c>
      <c r="E108">
        <v>10.23677</v>
      </c>
      <c r="F108">
        <v>789</v>
      </c>
    </row>
    <row r="109" spans="1:6" x14ac:dyDescent="0.2">
      <c r="A109" t="s">
        <v>0</v>
      </c>
      <c r="B109">
        <v>50</v>
      </c>
      <c r="C109">
        <v>1</v>
      </c>
      <c r="D109">
        <v>57.917070000000002</v>
      </c>
      <c r="E109">
        <v>10.24413</v>
      </c>
      <c r="F109">
        <v>788</v>
      </c>
    </row>
    <row r="110" spans="1:6" x14ac:dyDescent="0.2">
      <c r="A110" t="s">
        <v>0</v>
      </c>
      <c r="B110">
        <v>50</v>
      </c>
      <c r="C110">
        <v>1</v>
      </c>
      <c r="D110">
        <v>57.917070000000002</v>
      </c>
      <c r="E110">
        <v>10.24877</v>
      </c>
      <c r="F110">
        <v>788</v>
      </c>
    </row>
    <row r="111" spans="1:6" x14ac:dyDescent="0.2">
      <c r="A111" t="s">
        <v>0</v>
      </c>
      <c r="B111">
        <v>100</v>
      </c>
      <c r="C111">
        <v>1</v>
      </c>
      <c r="D111">
        <v>104.31276</v>
      </c>
      <c r="E111">
        <v>24.511379999999999</v>
      </c>
      <c r="F111">
        <v>451</v>
      </c>
    </row>
    <row r="112" spans="1:6" x14ac:dyDescent="0.2">
      <c r="A112" t="s">
        <v>0</v>
      </c>
      <c r="B112">
        <v>100</v>
      </c>
      <c r="C112">
        <v>1</v>
      </c>
      <c r="D112">
        <v>104.25691999999999</v>
      </c>
      <c r="E112">
        <v>24.43796</v>
      </c>
      <c r="F112">
        <v>462</v>
      </c>
    </row>
    <row r="113" spans="1:6" x14ac:dyDescent="0.2">
      <c r="A113" t="s">
        <v>0</v>
      </c>
      <c r="B113">
        <v>100</v>
      </c>
      <c r="C113">
        <v>1</v>
      </c>
      <c r="D113">
        <v>104.27359</v>
      </c>
      <c r="E113">
        <v>24.46687</v>
      </c>
      <c r="F113">
        <v>460</v>
      </c>
    </row>
    <row r="114" spans="1:6" x14ac:dyDescent="0.2">
      <c r="A114" t="s">
        <v>0</v>
      </c>
      <c r="B114">
        <v>100</v>
      </c>
      <c r="C114">
        <v>1</v>
      </c>
      <c r="D114">
        <v>104.21095</v>
      </c>
      <c r="E114">
        <v>24.522290000000002</v>
      </c>
      <c r="F114">
        <v>462</v>
      </c>
    </row>
    <row r="115" spans="1:6" x14ac:dyDescent="0.2">
      <c r="A115" t="s">
        <v>0</v>
      </c>
      <c r="B115">
        <v>100</v>
      </c>
      <c r="C115">
        <v>1</v>
      </c>
      <c r="D115">
        <v>104.18095</v>
      </c>
      <c r="E115">
        <v>24.471029999999999</v>
      </c>
      <c r="F115">
        <v>460</v>
      </c>
    </row>
    <row r="116" spans="1:6" x14ac:dyDescent="0.2">
      <c r="A116" t="s">
        <v>0</v>
      </c>
      <c r="B116">
        <v>100</v>
      </c>
      <c r="C116">
        <v>1</v>
      </c>
      <c r="D116">
        <v>104.22095</v>
      </c>
      <c r="E116">
        <v>24.44849</v>
      </c>
      <c r="F116">
        <v>465</v>
      </c>
    </row>
    <row r="117" spans="1:6" x14ac:dyDescent="0.2">
      <c r="A117" t="s">
        <v>0</v>
      </c>
      <c r="B117">
        <v>100</v>
      </c>
      <c r="C117">
        <v>1</v>
      </c>
      <c r="D117">
        <v>104.24095</v>
      </c>
      <c r="E117">
        <v>24.480270000000001</v>
      </c>
      <c r="F117">
        <v>466</v>
      </c>
    </row>
    <row r="118" spans="1:6" x14ac:dyDescent="0.2">
      <c r="A118" t="s">
        <v>0</v>
      </c>
      <c r="B118">
        <v>100</v>
      </c>
      <c r="C118">
        <v>1</v>
      </c>
      <c r="D118">
        <v>104.20761</v>
      </c>
      <c r="E118">
        <v>24.448029999999999</v>
      </c>
      <c r="F118">
        <v>460</v>
      </c>
    </row>
    <row r="119" spans="1:6" x14ac:dyDescent="0.2">
      <c r="A119" t="s">
        <v>0</v>
      </c>
      <c r="B119">
        <v>100</v>
      </c>
      <c r="C119">
        <v>1</v>
      </c>
      <c r="D119">
        <v>104.21928</v>
      </c>
      <c r="E119">
        <v>24.47786</v>
      </c>
      <c r="F119">
        <v>462</v>
      </c>
    </row>
    <row r="120" spans="1:6" x14ac:dyDescent="0.2">
      <c r="A120" t="s">
        <v>0</v>
      </c>
      <c r="B120">
        <v>100</v>
      </c>
      <c r="C120">
        <v>1</v>
      </c>
      <c r="D120">
        <v>104.22427999999999</v>
      </c>
      <c r="E120">
        <v>24.46048</v>
      </c>
      <c r="F120">
        <v>459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</vt:i4>
      </vt:variant>
    </vt:vector>
  </HeadingPairs>
  <TitlesOfParts>
    <vt:vector size="28" baseType="lpstr">
      <vt:lpstr>参数设定（表3）</vt:lpstr>
      <vt:lpstr>正交结果（表4）</vt:lpstr>
      <vt:lpstr>总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2021-09-11T11:44:06Z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c31f1fab</vt:lpwstr>
  </property>
</Properties>
</file>