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TD\OneDrive - HEC Montréal\esg\output\"/>
    </mc:Choice>
  </mc:AlternateContent>
  <xr:revisionPtr revIDLastSave="0" documentId="13_ncr:1_{00B631ED-59F3-428D-81C1-D64A5CF58B67}" xr6:coauthVersionLast="45" xr6:coauthVersionMax="45" xr10:uidLastSave="{00000000-0000-0000-0000-000000000000}"/>
  <bookViews>
    <workbookView xWindow="-120" yWindow="-120" windowWidth="29040" windowHeight="15840" activeTab="1" xr2:uid="{B6803A76-6F49-4F25-B119-B4DE92D05361}"/>
  </bookViews>
  <sheets>
    <sheet name="Sheet1" sheetId="1" r:id="rId1"/>
    <sheet name="Sheet2" sheetId="2" r:id="rId2"/>
  </sheets>
  <externalReferences>
    <externalReference r:id="rId3"/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2" l="1"/>
  <c r="B11" i="2"/>
  <c r="C11" i="2"/>
  <c r="D11" i="2"/>
  <c r="E11" i="2"/>
  <c r="F11" i="2"/>
  <c r="G11" i="2"/>
  <c r="H11" i="2"/>
  <c r="A16" i="2"/>
  <c r="B16" i="2"/>
  <c r="C16" i="2"/>
  <c r="D16" i="2"/>
  <c r="E16" i="2"/>
  <c r="F16" i="2"/>
  <c r="G16" i="2"/>
  <c r="H16" i="2"/>
  <c r="A21" i="2"/>
  <c r="B21" i="2"/>
  <c r="C21" i="2"/>
  <c r="D21" i="2"/>
  <c r="E21" i="2"/>
  <c r="F21" i="2"/>
  <c r="G21" i="2"/>
  <c r="H21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A6" i="2"/>
  <c r="B6" i="2"/>
  <c r="C6" i="2"/>
  <c r="D6" i="2"/>
  <c r="E6" i="2"/>
  <c r="F6" i="2"/>
  <c r="G6" i="2"/>
  <c r="H6" i="2"/>
  <c r="B1" i="2"/>
  <c r="C1" i="2"/>
  <c r="D1" i="2"/>
  <c r="E1" i="2"/>
  <c r="F1" i="2"/>
  <c r="G1" i="2"/>
  <c r="H1" i="2"/>
  <c r="I1" i="2"/>
  <c r="J1" i="2"/>
  <c r="K1" i="2"/>
  <c r="L1" i="2"/>
  <c r="M1" i="2"/>
  <c r="N1" i="2"/>
  <c r="B67" i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C66" i="1"/>
  <c r="D66" i="1"/>
  <c r="E66" i="1"/>
  <c r="F66" i="1"/>
  <c r="G66" i="1"/>
  <c r="H66" i="1"/>
  <c r="I66" i="1"/>
  <c r="J66" i="1"/>
  <c r="K66" i="1"/>
  <c r="L66" i="1"/>
  <c r="M66" i="1"/>
  <c r="N66" i="1"/>
  <c r="C67" i="1"/>
  <c r="D67" i="1"/>
  <c r="E67" i="1"/>
  <c r="F67" i="1"/>
  <c r="G67" i="1"/>
  <c r="H67" i="1"/>
  <c r="I67" i="1"/>
  <c r="J67" i="1"/>
  <c r="K67" i="1"/>
  <c r="L67" i="1"/>
  <c r="M67" i="1"/>
  <c r="N67" i="1"/>
  <c r="C68" i="1"/>
  <c r="D68" i="1"/>
  <c r="E68" i="1"/>
  <c r="F68" i="1"/>
  <c r="G68" i="1"/>
  <c r="H68" i="1"/>
  <c r="I68" i="1"/>
  <c r="J68" i="1"/>
  <c r="K68" i="1"/>
  <c r="L68" i="1"/>
  <c r="M68" i="1"/>
  <c r="N68" i="1"/>
  <c r="C69" i="1"/>
  <c r="D69" i="1"/>
  <c r="E69" i="1"/>
  <c r="F69" i="1"/>
  <c r="G69" i="1"/>
  <c r="H69" i="1"/>
  <c r="I69" i="1"/>
  <c r="J69" i="1"/>
  <c r="K69" i="1"/>
  <c r="L69" i="1"/>
  <c r="M69" i="1"/>
  <c r="N69" i="1"/>
  <c r="C70" i="1"/>
  <c r="D70" i="1"/>
  <c r="E70" i="1"/>
  <c r="F70" i="1"/>
  <c r="G70" i="1"/>
  <c r="H70" i="1"/>
  <c r="I70" i="1"/>
  <c r="J70" i="1"/>
  <c r="K70" i="1"/>
  <c r="L70" i="1"/>
  <c r="M70" i="1"/>
  <c r="N70" i="1"/>
  <c r="C71" i="1"/>
  <c r="D71" i="1"/>
  <c r="E71" i="1"/>
  <c r="F71" i="1"/>
  <c r="G71" i="1"/>
  <c r="H71" i="1"/>
  <c r="I71" i="1"/>
  <c r="J71" i="1"/>
  <c r="K71" i="1"/>
  <c r="L71" i="1"/>
  <c r="M71" i="1"/>
  <c r="N71" i="1"/>
  <c r="C72" i="1"/>
  <c r="D72" i="1"/>
  <c r="E72" i="1"/>
  <c r="F72" i="1"/>
  <c r="G72" i="1"/>
  <c r="H72" i="1"/>
  <c r="I72" i="1"/>
  <c r="J72" i="1"/>
  <c r="K72" i="1"/>
  <c r="L72" i="1"/>
  <c r="M72" i="1"/>
  <c r="N72" i="1"/>
  <c r="C73" i="1"/>
  <c r="D73" i="1"/>
  <c r="E73" i="1"/>
  <c r="F73" i="1"/>
  <c r="G73" i="1"/>
  <c r="H73" i="1"/>
  <c r="I73" i="1"/>
  <c r="J73" i="1"/>
  <c r="K73" i="1"/>
  <c r="L73" i="1"/>
  <c r="M73" i="1"/>
  <c r="N73" i="1"/>
  <c r="C74" i="1"/>
  <c r="D74" i="1"/>
  <c r="E74" i="1"/>
  <c r="F74" i="1"/>
  <c r="G74" i="1"/>
  <c r="H74" i="1"/>
  <c r="I74" i="1"/>
  <c r="J74" i="1"/>
  <c r="K74" i="1"/>
  <c r="L74" i="1"/>
  <c r="M74" i="1"/>
  <c r="N74" i="1"/>
  <c r="C75" i="1"/>
  <c r="D75" i="1"/>
  <c r="E75" i="1"/>
  <c r="F75" i="1"/>
  <c r="G75" i="1"/>
  <c r="H75" i="1"/>
  <c r="I75" i="1"/>
  <c r="J75" i="1"/>
  <c r="K75" i="1"/>
  <c r="L75" i="1"/>
  <c r="M75" i="1"/>
  <c r="N75" i="1"/>
  <c r="C76" i="1"/>
  <c r="D76" i="1"/>
  <c r="E76" i="1"/>
  <c r="F76" i="1"/>
  <c r="G76" i="1"/>
  <c r="H76" i="1"/>
  <c r="I76" i="1"/>
  <c r="J76" i="1"/>
  <c r="K76" i="1"/>
  <c r="L76" i="1"/>
  <c r="M76" i="1"/>
  <c r="N76" i="1"/>
  <c r="C77" i="1"/>
  <c r="D77" i="1"/>
  <c r="E77" i="1"/>
  <c r="F77" i="1"/>
  <c r="G77" i="1"/>
  <c r="H77" i="1"/>
  <c r="I77" i="1"/>
  <c r="J77" i="1"/>
  <c r="K77" i="1"/>
  <c r="L77" i="1"/>
  <c r="M77" i="1"/>
  <c r="N77" i="1"/>
  <c r="C78" i="1"/>
  <c r="D78" i="1"/>
  <c r="E78" i="1"/>
  <c r="F78" i="1"/>
  <c r="G78" i="1"/>
  <c r="H78" i="1"/>
  <c r="I78" i="1"/>
  <c r="J78" i="1"/>
  <c r="K78" i="1"/>
  <c r="L78" i="1"/>
  <c r="M78" i="1"/>
  <c r="N78" i="1"/>
  <c r="C79" i="1"/>
  <c r="D79" i="1"/>
  <c r="E79" i="1"/>
  <c r="F79" i="1"/>
  <c r="G79" i="1"/>
  <c r="H79" i="1"/>
  <c r="I79" i="1"/>
  <c r="J79" i="1"/>
  <c r="K79" i="1"/>
  <c r="L79" i="1"/>
  <c r="M79" i="1"/>
  <c r="N79" i="1"/>
  <c r="C80" i="1"/>
  <c r="D80" i="1"/>
  <c r="E80" i="1"/>
  <c r="F80" i="1"/>
  <c r="G80" i="1"/>
  <c r="H80" i="1"/>
  <c r="I80" i="1"/>
  <c r="J80" i="1"/>
  <c r="K80" i="1"/>
  <c r="L80" i="1"/>
  <c r="M80" i="1"/>
  <c r="N80" i="1"/>
  <c r="A80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66" i="1"/>
  <c r="B35" i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A35" i="1"/>
  <c r="C35" i="1"/>
  <c r="D35" i="1"/>
  <c r="E35" i="1"/>
  <c r="F35" i="1"/>
  <c r="G35" i="1"/>
  <c r="H35" i="1"/>
  <c r="I35" i="1"/>
  <c r="J35" i="1"/>
  <c r="K35" i="1"/>
  <c r="L35" i="1"/>
  <c r="M35" i="1"/>
  <c r="N35" i="1"/>
  <c r="A36" i="1"/>
  <c r="C36" i="1"/>
  <c r="D36" i="1"/>
  <c r="E36" i="1"/>
  <c r="F36" i="1"/>
  <c r="G36" i="1"/>
  <c r="H36" i="1"/>
  <c r="I36" i="1"/>
  <c r="J36" i="1"/>
  <c r="K36" i="1"/>
  <c r="L36" i="1"/>
  <c r="M36" i="1"/>
  <c r="N36" i="1"/>
  <c r="A37" i="1"/>
  <c r="C37" i="1"/>
  <c r="D37" i="1"/>
  <c r="E37" i="1"/>
  <c r="F37" i="1"/>
  <c r="G37" i="1"/>
  <c r="H37" i="1"/>
  <c r="I37" i="1"/>
  <c r="J37" i="1"/>
  <c r="K37" i="1"/>
  <c r="L37" i="1"/>
  <c r="M37" i="1"/>
  <c r="N37" i="1"/>
  <c r="A38" i="1"/>
  <c r="C38" i="1"/>
  <c r="D38" i="1"/>
  <c r="E38" i="1"/>
  <c r="F38" i="1"/>
  <c r="G38" i="1"/>
  <c r="H38" i="1"/>
  <c r="I38" i="1"/>
  <c r="J38" i="1"/>
  <c r="K38" i="1"/>
  <c r="L38" i="1"/>
  <c r="M38" i="1"/>
  <c r="N38" i="1"/>
  <c r="A39" i="1"/>
  <c r="C39" i="1"/>
  <c r="D39" i="1"/>
  <c r="E39" i="1"/>
  <c r="F39" i="1"/>
  <c r="G39" i="1"/>
  <c r="H39" i="1"/>
  <c r="I39" i="1"/>
  <c r="J39" i="1"/>
  <c r="K39" i="1"/>
  <c r="L39" i="1"/>
  <c r="M39" i="1"/>
  <c r="N39" i="1"/>
  <c r="A40" i="1"/>
  <c r="C40" i="1"/>
  <c r="D40" i="1"/>
  <c r="E40" i="1"/>
  <c r="F40" i="1"/>
  <c r="G40" i="1"/>
  <c r="H40" i="1"/>
  <c r="I40" i="1"/>
  <c r="J40" i="1"/>
  <c r="K40" i="1"/>
  <c r="L40" i="1"/>
  <c r="M40" i="1"/>
  <c r="N40" i="1"/>
  <c r="A41" i="1"/>
  <c r="C41" i="1"/>
  <c r="D41" i="1"/>
  <c r="E41" i="1"/>
  <c r="F41" i="1"/>
  <c r="G41" i="1"/>
  <c r="H41" i="1"/>
  <c r="I41" i="1"/>
  <c r="J41" i="1"/>
  <c r="K41" i="1"/>
  <c r="L41" i="1"/>
  <c r="M41" i="1"/>
  <c r="N41" i="1"/>
  <c r="A42" i="1"/>
  <c r="C42" i="1"/>
  <c r="D42" i="1"/>
  <c r="E42" i="1"/>
  <c r="F42" i="1"/>
  <c r="G42" i="1"/>
  <c r="H42" i="1"/>
  <c r="I42" i="1"/>
  <c r="J42" i="1"/>
  <c r="K42" i="1"/>
  <c r="L42" i="1"/>
  <c r="M42" i="1"/>
  <c r="N42" i="1"/>
  <c r="A43" i="1"/>
  <c r="C43" i="1"/>
  <c r="D43" i="1"/>
  <c r="E43" i="1"/>
  <c r="F43" i="1"/>
  <c r="G43" i="1"/>
  <c r="H43" i="1"/>
  <c r="I43" i="1"/>
  <c r="J43" i="1"/>
  <c r="K43" i="1"/>
  <c r="L43" i="1"/>
  <c r="M43" i="1"/>
  <c r="N43" i="1"/>
  <c r="A44" i="1"/>
  <c r="C44" i="1"/>
  <c r="D44" i="1"/>
  <c r="E44" i="1"/>
  <c r="F44" i="1"/>
  <c r="G44" i="1"/>
  <c r="H44" i="1"/>
  <c r="I44" i="1"/>
  <c r="J44" i="1"/>
  <c r="K44" i="1"/>
  <c r="L44" i="1"/>
  <c r="M44" i="1"/>
  <c r="N44" i="1"/>
  <c r="A45" i="1"/>
  <c r="C45" i="1"/>
  <c r="D45" i="1"/>
  <c r="E45" i="1"/>
  <c r="F45" i="1"/>
  <c r="G45" i="1"/>
  <c r="H45" i="1"/>
  <c r="I45" i="1"/>
  <c r="J45" i="1"/>
  <c r="K45" i="1"/>
  <c r="L45" i="1"/>
  <c r="M45" i="1"/>
  <c r="N45" i="1"/>
  <c r="A46" i="1"/>
  <c r="C46" i="1"/>
  <c r="D46" i="1"/>
  <c r="E46" i="1"/>
  <c r="F46" i="1"/>
  <c r="G46" i="1"/>
  <c r="H46" i="1"/>
  <c r="I46" i="1"/>
  <c r="J46" i="1"/>
  <c r="K46" i="1"/>
  <c r="L46" i="1"/>
  <c r="M46" i="1"/>
  <c r="N46" i="1"/>
  <c r="A47" i="1"/>
  <c r="C47" i="1"/>
  <c r="D47" i="1"/>
  <c r="E47" i="1"/>
  <c r="F47" i="1"/>
  <c r="G47" i="1"/>
  <c r="H47" i="1"/>
  <c r="I47" i="1"/>
  <c r="J47" i="1"/>
  <c r="K47" i="1"/>
  <c r="L47" i="1"/>
  <c r="M47" i="1"/>
  <c r="N47" i="1"/>
  <c r="A48" i="1"/>
  <c r="C48" i="1"/>
  <c r="D48" i="1"/>
  <c r="E48" i="1"/>
  <c r="F48" i="1"/>
  <c r="G48" i="1"/>
  <c r="H48" i="1"/>
  <c r="I48" i="1"/>
  <c r="J48" i="1"/>
  <c r="K48" i="1"/>
  <c r="L48" i="1"/>
  <c r="M48" i="1"/>
  <c r="N48" i="1"/>
  <c r="C34" i="1"/>
  <c r="D34" i="1"/>
  <c r="E34" i="1"/>
  <c r="F34" i="1"/>
  <c r="G34" i="1"/>
  <c r="H34" i="1"/>
  <c r="I34" i="1"/>
  <c r="J34" i="1"/>
  <c r="K34" i="1"/>
  <c r="L34" i="1"/>
  <c r="M34" i="1"/>
  <c r="N34" i="1"/>
  <c r="A34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N32" i="1"/>
  <c r="M32" i="1"/>
  <c r="L32" i="1"/>
  <c r="K32" i="1"/>
  <c r="J32" i="1"/>
  <c r="I32" i="1"/>
  <c r="H32" i="1"/>
  <c r="G32" i="1"/>
  <c r="F32" i="1"/>
  <c r="E32" i="1"/>
  <c r="D32" i="1"/>
  <c r="C32" i="1"/>
  <c r="A32" i="1"/>
  <c r="N31" i="1"/>
  <c r="M31" i="1"/>
  <c r="L31" i="1"/>
  <c r="K31" i="1"/>
  <c r="J31" i="1"/>
  <c r="I31" i="1"/>
  <c r="H31" i="1"/>
  <c r="G31" i="1"/>
  <c r="F31" i="1"/>
  <c r="E31" i="1"/>
  <c r="D31" i="1"/>
  <c r="C31" i="1"/>
  <c r="A31" i="1"/>
  <c r="N30" i="1"/>
  <c r="M30" i="1"/>
  <c r="L30" i="1"/>
  <c r="K30" i="1"/>
  <c r="J30" i="1"/>
  <c r="I30" i="1"/>
  <c r="H30" i="1"/>
  <c r="G30" i="1"/>
  <c r="F30" i="1"/>
  <c r="E30" i="1"/>
  <c r="D30" i="1"/>
  <c r="C30" i="1"/>
  <c r="A30" i="1"/>
  <c r="N29" i="1"/>
  <c r="M29" i="1"/>
  <c r="L29" i="1"/>
  <c r="K29" i="1"/>
  <c r="J29" i="1"/>
  <c r="I29" i="1"/>
  <c r="H29" i="1"/>
  <c r="G29" i="1"/>
  <c r="F29" i="1"/>
  <c r="E29" i="1"/>
  <c r="D29" i="1"/>
  <c r="C29" i="1"/>
  <c r="A29" i="1"/>
  <c r="N28" i="1"/>
  <c r="M28" i="1"/>
  <c r="L28" i="1"/>
  <c r="K28" i="1"/>
  <c r="J28" i="1"/>
  <c r="I28" i="1"/>
  <c r="H28" i="1"/>
  <c r="G28" i="1"/>
  <c r="F28" i="1"/>
  <c r="E28" i="1"/>
  <c r="D28" i="1"/>
  <c r="C28" i="1"/>
  <c r="A28" i="1"/>
  <c r="N27" i="1"/>
  <c r="M27" i="1"/>
  <c r="L27" i="1"/>
  <c r="K27" i="1"/>
  <c r="J27" i="1"/>
  <c r="I27" i="1"/>
  <c r="H27" i="1"/>
  <c r="G27" i="1"/>
  <c r="F27" i="1"/>
  <c r="E27" i="1"/>
  <c r="D27" i="1"/>
  <c r="C27" i="1"/>
  <c r="A27" i="1"/>
  <c r="N26" i="1"/>
  <c r="M26" i="1"/>
  <c r="L26" i="1"/>
  <c r="K26" i="1"/>
  <c r="J26" i="1"/>
  <c r="I26" i="1"/>
  <c r="H26" i="1"/>
  <c r="G26" i="1"/>
  <c r="F26" i="1"/>
  <c r="E26" i="1"/>
  <c r="D26" i="1"/>
  <c r="C26" i="1"/>
  <c r="A26" i="1"/>
  <c r="N25" i="1"/>
  <c r="M25" i="1"/>
  <c r="L25" i="1"/>
  <c r="K25" i="1"/>
  <c r="J25" i="1"/>
  <c r="I25" i="1"/>
  <c r="H25" i="1"/>
  <c r="G25" i="1"/>
  <c r="F25" i="1"/>
  <c r="E25" i="1"/>
  <c r="D25" i="1"/>
  <c r="C25" i="1"/>
  <c r="A25" i="1"/>
  <c r="N24" i="1"/>
  <c r="M24" i="1"/>
  <c r="L24" i="1"/>
  <c r="K24" i="1"/>
  <c r="J24" i="1"/>
  <c r="I24" i="1"/>
  <c r="H24" i="1"/>
  <c r="G24" i="1"/>
  <c r="F24" i="1"/>
  <c r="E24" i="1"/>
  <c r="D24" i="1"/>
  <c r="C24" i="1"/>
  <c r="A24" i="1"/>
  <c r="N23" i="1"/>
  <c r="M23" i="1"/>
  <c r="L23" i="1"/>
  <c r="K23" i="1"/>
  <c r="J23" i="1"/>
  <c r="I23" i="1"/>
  <c r="H23" i="1"/>
  <c r="G23" i="1"/>
  <c r="F23" i="1"/>
  <c r="E23" i="1"/>
  <c r="D23" i="1"/>
  <c r="C23" i="1"/>
  <c r="A23" i="1"/>
  <c r="N22" i="1"/>
  <c r="M22" i="1"/>
  <c r="L22" i="1"/>
  <c r="K22" i="1"/>
  <c r="J22" i="1"/>
  <c r="I22" i="1"/>
  <c r="H22" i="1"/>
  <c r="G22" i="1"/>
  <c r="F22" i="1"/>
  <c r="E22" i="1"/>
  <c r="D22" i="1"/>
  <c r="C22" i="1"/>
  <c r="A22" i="1"/>
  <c r="N21" i="1"/>
  <c r="M21" i="1"/>
  <c r="L21" i="1"/>
  <c r="K21" i="1"/>
  <c r="J21" i="1"/>
  <c r="I21" i="1"/>
  <c r="H21" i="1"/>
  <c r="G21" i="1"/>
  <c r="F21" i="1"/>
  <c r="E21" i="1"/>
  <c r="D21" i="1"/>
  <c r="C21" i="1"/>
  <c r="A21" i="1"/>
  <c r="N20" i="1"/>
  <c r="M20" i="1"/>
  <c r="L20" i="1"/>
  <c r="K20" i="1"/>
  <c r="J20" i="1"/>
  <c r="I20" i="1"/>
  <c r="H20" i="1"/>
  <c r="G20" i="1"/>
  <c r="F20" i="1"/>
  <c r="E20" i="1"/>
  <c r="D20" i="1"/>
  <c r="C20" i="1"/>
  <c r="A20" i="1"/>
  <c r="N19" i="1"/>
  <c r="M19" i="1"/>
  <c r="L19" i="1"/>
  <c r="K19" i="1"/>
  <c r="J19" i="1"/>
  <c r="I19" i="1"/>
  <c r="H19" i="1"/>
  <c r="G19" i="1"/>
  <c r="F19" i="1"/>
  <c r="E19" i="1"/>
  <c r="D19" i="1"/>
  <c r="C19" i="1"/>
  <c r="A19" i="1"/>
  <c r="N18" i="1"/>
  <c r="M18" i="1"/>
  <c r="L18" i="1"/>
  <c r="K18" i="1"/>
  <c r="J18" i="1"/>
  <c r="I18" i="1"/>
  <c r="H18" i="1"/>
  <c r="G18" i="1"/>
  <c r="F18" i="1"/>
  <c r="E18" i="1"/>
  <c r="D18" i="1"/>
  <c r="C18" i="1"/>
  <c r="A18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N16" i="1"/>
  <c r="M16" i="1"/>
  <c r="L16" i="1"/>
  <c r="K16" i="1"/>
  <c r="J16" i="1"/>
  <c r="I16" i="1"/>
  <c r="H16" i="1"/>
  <c r="G16" i="1"/>
  <c r="F16" i="1"/>
  <c r="E16" i="1"/>
  <c r="D16" i="1"/>
  <c r="C16" i="1"/>
  <c r="A16" i="1"/>
  <c r="N15" i="1"/>
  <c r="M15" i="1"/>
  <c r="L15" i="1"/>
  <c r="K15" i="1"/>
  <c r="J15" i="1"/>
  <c r="I15" i="1"/>
  <c r="H15" i="1"/>
  <c r="G15" i="1"/>
  <c r="F15" i="1"/>
  <c r="E15" i="1"/>
  <c r="D15" i="1"/>
  <c r="C15" i="1"/>
  <c r="A15" i="1"/>
  <c r="N14" i="1"/>
  <c r="M14" i="1"/>
  <c r="L14" i="1"/>
  <c r="K14" i="1"/>
  <c r="J14" i="1"/>
  <c r="I14" i="1"/>
  <c r="H14" i="1"/>
  <c r="G14" i="1"/>
  <c r="F14" i="1"/>
  <c r="E14" i="1"/>
  <c r="D14" i="1"/>
  <c r="C14" i="1"/>
  <c r="A14" i="1"/>
  <c r="N13" i="1"/>
  <c r="M13" i="1"/>
  <c r="L13" i="1"/>
  <c r="K13" i="1"/>
  <c r="J13" i="1"/>
  <c r="I13" i="1"/>
  <c r="H13" i="1"/>
  <c r="G13" i="1"/>
  <c r="F13" i="1"/>
  <c r="E13" i="1"/>
  <c r="D13" i="1"/>
  <c r="C13" i="1"/>
  <c r="A13" i="1"/>
  <c r="N12" i="1"/>
  <c r="M12" i="1"/>
  <c r="L12" i="1"/>
  <c r="K12" i="1"/>
  <c r="J12" i="1"/>
  <c r="I12" i="1"/>
  <c r="H12" i="1"/>
  <c r="G12" i="1"/>
  <c r="F12" i="1"/>
  <c r="E12" i="1"/>
  <c r="D12" i="1"/>
  <c r="C12" i="1"/>
  <c r="A12" i="1"/>
  <c r="N11" i="1"/>
  <c r="M11" i="1"/>
  <c r="L11" i="1"/>
  <c r="K11" i="1"/>
  <c r="J11" i="1"/>
  <c r="I11" i="1"/>
  <c r="H11" i="1"/>
  <c r="G11" i="1"/>
  <c r="F11" i="1"/>
  <c r="E11" i="1"/>
  <c r="D11" i="1"/>
  <c r="C11" i="1"/>
  <c r="A11" i="1"/>
  <c r="N10" i="1"/>
  <c r="M10" i="1"/>
  <c r="L10" i="1"/>
  <c r="K10" i="1"/>
  <c r="J10" i="1"/>
  <c r="I10" i="1"/>
  <c r="H10" i="1"/>
  <c r="G10" i="1"/>
  <c r="F10" i="1"/>
  <c r="E10" i="1"/>
  <c r="D10" i="1"/>
  <c r="C10" i="1"/>
  <c r="A10" i="1"/>
  <c r="N9" i="1"/>
  <c r="M9" i="1"/>
  <c r="L9" i="1"/>
  <c r="K9" i="1"/>
  <c r="J9" i="1"/>
  <c r="I9" i="1"/>
  <c r="H9" i="1"/>
  <c r="G9" i="1"/>
  <c r="F9" i="1"/>
  <c r="E9" i="1"/>
  <c r="D9" i="1"/>
  <c r="C9" i="1"/>
  <c r="A9" i="1"/>
  <c r="N8" i="1"/>
  <c r="M8" i="1"/>
  <c r="L8" i="1"/>
  <c r="K8" i="1"/>
  <c r="J8" i="1"/>
  <c r="I8" i="1"/>
  <c r="H8" i="1"/>
  <c r="G8" i="1"/>
  <c r="F8" i="1"/>
  <c r="E8" i="1"/>
  <c r="D8" i="1"/>
  <c r="C8" i="1"/>
  <c r="A8" i="1"/>
  <c r="N7" i="1"/>
  <c r="M7" i="1"/>
  <c r="L7" i="1"/>
  <c r="K7" i="1"/>
  <c r="J7" i="1"/>
  <c r="I7" i="1"/>
  <c r="H7" i="1"/>
  <c r="G7" i="1"/>
  <c r="F7" i="1"/>
  <c r="E7" i="1"/>
  <c r="D7" i="1"/>
  <c r="C7" i="1"/>
  <c r="A7" i="1"/>
  <c r="N6" i="1"/>
  <c r="M6" i="1"/>
  <c r="L6" i="1"/>
  <c r="K6" i="1"/>
  <c r="J6" i="1"/>
  <c r="I6" i="1"/>
  <c r="H6" i="1"/>
  <c r="G6" i="1"/>
  <c r="F6" i="1"/>
  <c r="E6" i="1"/>
  <c r="D6" i="1"/>
  <c r="C6" i="1"/>
  <c r="A6" i="1"/>
  <c r="N5" i="1"/>
  <c r="M5" i="1"/>
  <c r="L5" i="1"/>
  <c r="K5" i="1"/>
  <c r="J5" i="1"/>
  <c r="I5" i="1"/>
  <c r="H5" i="1"/>
  <c r="G5" i="1"/>
  <c r="F5" i="1"/>
  <c r="E5" i="1"/>
  <c r="D5" i="1"/>
  <c r="C5" i="1"/>
  <c r="A5" i="1"/>
  <c r="N4" i="1"/>
  <c r="M4" i="1"/>
  <c r="L4" i="1"/>
  <c r="K4" i="1"/>
  <c r="J4" i="1"/>
  <c r="I4" i="1"/>
  <c r="H4" i="1"/>
  <c r="G4" i="1"/>
  <c r="F4" i="1"/>
  <c r="E4" i="1"/>
  <c r="D4" i="1"/>
  <c r="C4" i="1"/>
  <c r="A4" i="1"/>
  <c r="N3" i="1"/>
  <c r="M3" i="1"/>
  <c r="L3" i="1"/>
  <c r="K3" i="1"/>
  <c r="J3" i="1"/>
  <c r="I3" i="1"/>
  <c r="H3" i="1"/>
  <c r="G3" i="1"/>
  <c r="F3" i="1"/>
  <c r="E3" i="1"/>
  <c r="D3" i="1"/>
  <c r="C3" i="1"/>
  <c r="A3" i="1"/>
  <c r="N2" i="1"/>
  <c r="M2" i="1"/>
  <c r="L2" i="1"/>
  <c r="K2" i="1"/>
  <c r="J2" i="1"/>
  <c r="I2" i="1"/>
  <c r="H2" i="1"/>
  <c r="G2" i="1"/>
  <c r="F2" i="1"/>
  <c r="E2" i="1"/>
  <c r="D2" i="1"/>
  <c r="A2" i="1"/>
  <c r="C2" i="1"/>
  <c r="C52" i="1"/>
  <c r="D52" i="1"/>
  <c r="E52" i="1"/>
  <c r="F52" i="1"/>
  <c r="G52" i="1"/>
  <c r="H52" i="1"/>
  <c r="I52" i="1"/>
  <c r="J52" i="1"/>
  <c r="K52" i="1"/>
  <c r="L52" i="1"/>
  <c r="M52" i="1"/>
  <c r="N52" i="1"/>
  <c r="C53" i="1"/>
  <c r="D53" i="1"/>
  <c r="E53" i="1"/>
  <c r="F53" i="1"/>
  <c r="G53" i="1"/>
  <c r="H53" i="1"/>
  <c r="I53" i="1"/>
  <c r="J53" i="1"/>
  <c r="K53" i="1"/>
  <c r="L53" i="1"/>
  <c r="M53" i="1"/>
  <c r="N53" i="1"/>
  <c r="C54" i="1"/>
  <c r="D54" i="1"/>
  <c r="E54" i="1"/>
  <c r="F54" i="1"/>
  <c r="G54" i="1"/>
  <c r="H54" i="1"/>
  <c r="I54" i="1"/>
  <c r="J54" i="1"/>
  <c r="K54" i="1"/>
  <c r="L54" i="1"/>
  <c r="M54" i="1"/>
  <c r="N54" i="1"/>
  <c r="C55" i="1"/>
  <c r="D55" i="1"/>
  <c r="E55" i="1"/>
  <c r="F55" i="1"/>
  <c r="G55" i="1"/>
  <c r="H55" i="1"/>
  <c r="I55" i="1"/>
  <c r="J55" i="1"/>
  <c r="K55" i="1"/>
  <c r="L55" i="1"/>
  <c r="M55" i="1"/>
  <c r="N55" i="1"/>
  <c r="C56" i="1"/>
  <c r="D56" i="1"/>
  <c r="E56" i="1"/>
  <c r="F56" i="1"/>
  <c r="G56" i="1"/>
  <c r="H56" i="1"/>
  <c r="I56" i="1"/>
  <c r="J56" i="1"/>
  <c r="K56" i="1"/>
  <c r="L56" i="1"/>
  <c r="M56" i="1"/>
  <c r="N56" i="1"/>
  <c r="C57" i="1"/>
  <c r="D57" i="1"/>
  <c r="E57" i="1"/>
  <c r="F57" i="1"/>
  <c r="G57" i="1"/>
  <c r="H57" i="1"/>
  <c r="I57" i="1"/>
  <c r="J57" i="1"/>
  <c r="K57" i="1"/>
  <c r="L57" i="1"/>
  <c r="M57" i="1"/>
  <c r="N57" i="1"/>
  <c r="C58" i="1"/>
  <c r="D58" i="1"/>
  <c r="E58" i="1"/>
  <c r="F58" i="1"/>
  <c r="G58" i="1"/>
  <c r="H58" i="1"/>
  <c r="I58" i="1"/>
  <c r="J58" i="1"/>
  <c r="K58" i="1"/>
  <c r="L58" i="1"/>
  <c r="M58" i="1"/>
  <c r="N58" i="1"/>
  <c r="C59" i="1"/>
  <c r="D59" i="1"/>
  <c r="E59" i="1"/>
  <c r="F59" i="1"/>
  <c r="G59" i="1"/>
  <c r="H59" i="1"/>
  <c r="I59" i="1"/>
  <c r="J59" i="1"/>
  <c r="K59" i="1"/>
  <c r="L59" i="1"/>
  <c r="M59" i="1"/>
  <c r="N59" i="1"/>
  <c r="C60" i="1"/>
  <c r="D60" i="1"/>
  <c r="E60" i="1"/>
  <c r="F60" i="1"/>
  <c r="G60" i="1"/>
  <c r="H60" i="1"/>
  <c r="I60" i="1"/>
  <c r="J60" i="1"/>
  <c r="K60" i="1"/>
  <c r="L60" i="1"/>
  <c r="M60" i="1"/>
  <c r="N60" i="1"/>
  <c r="C61" i="1"/>
  <c r="D61" i="1"/>
  <c r="E61" i="1"/>
  <c r="F61" i="1"/>
  <c r="G61" i="1"/>
  <c r="H61" i="1"/>
  <c r="I61" i="1"/>
  <c r="J61" i="1"/>
  <c r="K61" i="1"/>
  <c r="L61" i="1"/>
  <c r="M61" i="1"/>
  <c r="N61" i="1"/>
  <c r="C62" i="1"/>
  <c r="D62" i="1"/>
  <c r="E62" i="1"/>
  <c r="F62" i="1"/>
  <c r="G62" i="1"/>
  <c r="H62" i="1"/>
  <c r="I62" i="1"/>
  <c r="J62" i="1"/>
  <c r="K62" i="1"/>
  <c r="L62" i="1"/>
  <c r="M62" i="1"/>
  <c r="N62" i="1"/>
  <c r="C63" i="1"/>
  <c r="D63" i="1"/>
  <c r="E63" i="1"/>
  <c r="F63" i="1"/>
  <c r="G63" i="1"/>
  <c r="H63" i="1"/>
  <c r="I63" i="1"/>
  <c r="J63" i="1"/>
  <c r="K63" i="1"/>
  <c r="L63" i="1"/>
  <c r="M63" i="1"/>
  <c r="N63" i="1"/>
  <c r="C64" i="1"/>
  <c r="D64" i="1"/>
  <c r="E64" i="1"/>
  <c r="F64" i="1"/>
  <c r="G64" i="1"/>
  <c r="H64" i="1"/>
  <c r="I64" i="1"/>
  <c r="J64" i="1"/>
  <c r="K64" i="1"/>
  <c r="L64" i="1"/>
  <c r="M64" i="1"/>
  <c r="N64" i="1"/>
  <c r="A62" i="1"/>
  <c r="A63" i="1"/>
  <c r="A64" i="1"/>
  <c r="A51" i="1"/>
  <c r="A52" i="1"/>
  <c r="A53" i="1"/>
  <c r="A54" i="1"/>
  <c r="A55" i="1"/>
  <c r="A56" i="1"/>
  <c r="A57" i="1"/>
  <c r="A58" i="1"/>
  <c r="A59" i="1"/>
  <c r="A60" i="1"/>
  <c r="A61" i="1"/>
  <c r="A50" i="1"/>
  <c r="B51" i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C51" i="1"/>
  <c r="D51" i="1"/>
  <c r="E51" i="1"/>
  <c r="F51" i="1"/>
  <c r="G51" i="1"/>
  <c r="H51" i="1"/>
  <c r="I51" i="1"/>
  <c r="J51" i="1"/>
  <c r="K51" i="1"/>
  <c r="L51" i="1"/>
  <c r="M51" i="1"/>
  <c r="N51" i="1"/>
  <c r="D50" i="1"/>
  <c r="E50" i="1"/>
  <c r="F50" i="1"/>
  <c r="G50" i="1"/>
  <c r="H50" i="1"/>
  <c r="I50" i="1"/>
  <c r="J50" i="1"/>
  <c r="K50" i="1"/>
  <c r="L50" i="1"/>
  <c r="M50" i="1"/>
  <c r="N50" i="1"/>
  <c r="C50" i="1"/>
</calcChain>
</file>

<file path=xl/sharedStrings.xml><?xml version="1.0" encoding="utf-8"?>
<sst xmlns="http://schemas.openxmlformats.org/spreadsheetml/2006/main" count="18" uniqueCount="18">
  <si>
    <t>model_name = Brown Bw, name = pineg</t>
  </si>
  <si>
    <t xml:space="preserve">model_name = Brown Bw, name = pipos  </t>
  </si>
  <si>
    <t>model_name = Brown Fw, name = pineg</t>
  </si>
  <si>
    <t xml:space="preserve">model_name = Green Bw, name = pineg </t>
  </si>
  <si>
    <t xml:space="preserve">model_name = Green Bw, name = pipos  </t>
  </si>
  <si>
    <t>model_name = Green Fw, name = pineg</t>
  </si>
  <si>
    <t>model_name = Neutral Bw, name = pineg</t>
  </si>
  <si>
    <t xml:space="preserve">model_name = Neutral Bw, name = pipos </t>
  </si>
  <si>
    <t xml:space="preserve">model_name = Neutral Fw, name = pineg  </t>
  </si>
  <si>
    <t>model_name = Neutral Fw, name = pipos</t>
  </si>
  <si>
    <t xml:space="preserve">pomodel_name = Brown Fw, name = pipos  </t>
  </si>
  <si>
    <t>model_name = Green Fw, name = pipos</t>
  </si>
  <si>
    <t>Model</t>
  </si>
  <si>
    <t>daily_6f_ghg_ratios_stats</t>
  </si>
  <si>
    <t>monthly_6f_ghg_ratios_stats</t>
  </si>
  <si>
    <t>monthly_6f_env_ratios_stats</t>
  </si>
  <si>
    <t>monthly_3f_ghg_ratios_stats</t>
  </si>
  <si>
    <t>daily_6f_env_ratios_stats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</si>
</sst>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/>
    <xf numFmtId="10" fontId="0" fillId="0" borderId="0" xfId="1" applyNumberFormat="1" applyFont="1"/>
    <xf numFmtId="164" fontId="0" fillId="8" borderId="1" xfId="1" applyNumberFormat="1" applyFont="1" applyFill="1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1" xfId="0" applyBorder="1"/>
    <xf numFmtId="164" fontId="0" fillId="4" borderId="1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_6f_ghg_ratios_stat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_6f_ghg_ratios_stats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_6f_env_ratios_stats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_3f_ghg_ratios_stats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_6f_env_ratios_stat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_6f_ghg_ratios_stats"/>
    </sheetNames>
    <sheetDataSet>
      <sheetData sheetId="0">
        <row r="2">
          <cell r="A2" t="str">
            <v>Mean</v>
          </cell>
          <cell r="B2">
            <v>8.2119488530143003E-2</v>
          </cell>
          <cell r="C2">
            <v>8.80146411621473E-2</v>
          </cell>
          <cell r="D2">
            <v>8.0874446730859195E-2</v>
          </cell>
          <cell r="E2">
            <v>7.8287519137240399E-2</v>
          </cell>
          <cell r="F2">
            <v>8.2241827379227403E-2</v>
          </cell>
          <cell r="G2">
            <v>9.4520987563638206E-2</v>
          </cell>
          <cell r="H2">
            <v>6.6617582812299805E-2</v>
          </cell>
          <cell r="I2">
            <v>8.7648061929557305E-2</v>
          </cell>
          <cell r="J2">
            <v>5.9702247120654098E-2</v>
          </cell>
          <cell r="K2">
            <v>6.7243377953739303E-2</v>
          </cell>
          <cell r="L2">
            <v>6.2531982749244402E-2</v>
          </cell>
          <cell r="M2">
            <v>5.6112564990104599E-2</v>
          </cell>
        </row>
        <row r="3">
          <cell r="A3" t="str">
            <v>Std.Dev</v>
          </cell>
          <cell r="B3">
            <v>4.3736880198059297E-2</v>
          </cell>
          <cell r="C3">
            <v>4.1596511896545098E-2</v>
          </cell>
          <cell r="D3">
            <v>5.0410638377532298E-2</v>
          </cell>
          <cell r="E3">
            <v>4.8806390856568398E-2</v>
          </cell>
          <cell r="F3">
            <v>4.3416708437627398E-2</v>
          </cell>
          <cell r="G3">
            <v>4.3012352055748097E-2</v>
          </cell>
          <cell r="H3">
            <v>4.8751760372053497E-2</v>
          </cell>
          <cell r="I3">
            <v>5.80460918593085E-2</v>
          </cell>
          <cell r="J3">
            <v>2.4147747626061599E-2</v>
          </cell>
          <cell r="K3">
            <v>2.9151320828203601E-2</v>
          </cell>
          <cell r="L3">
            <v>2.9618900415755999E-2</v>
          </cell>
          <cell r="M3">
            <v>2.87587050782105E-2</v>
          </cell>
        </row>
        <row r="4">
          <cell r="A4" t="str">
            <v>Min</v>
          </cell>
          <cell r="B4">
            <v>1.2123625357754599E-2</v>
          </cell>
          <cell r="C4">
            <v>1.49987538802331E-2</v>
          </cell>
          <cell r="D4">
            <v>7.7098821154524804E-19</v>
          </cell>
          <cell r="E4">
            <v>5.2874210855648899E-3</v>
          </cell>
          <cell r="F4">
            <v>1.9671139925209101E-2</v>
          </cell>
          <cell r="G4">
            <v>1.47618450584894E-2</v>
          </cell>
          <cell r="H4">
            <v>3.9119371471204797E-3</v>
          </cell>
          <cell r="I4">
            <v>1.40299027732052E-2</v>
          </cell>
          <cell r="J4">
            <v>7.9393803050140394E-3</v>
          </cell>
          <cell r="K4">
            <v>9.9827941810306294E-3</v>
          </cell>
          <cell r="L4">
            <v>1.62608734248187E-2</v>
          </cell>
          <cell r="M4">
            <v>1.0980780287954199E-2</v>
          </cell>
        </row>
        <row r="5">
          <cell r="A5" t="str">
            <v>Q1</v>
          </cell>
          <cell r="B5">
            <v>4.4917578272427101E-2</v>
          </cell>
          <cell r="C5">
            <v>4.8468262228705102E-2</v>
          </cell>
          <cell r="D5">
            <v>4.42139826233202E-2</v>
          </cell>
          <cell r="E5">
            <v>4.1100482041073201E-2</v>
          </cell>
          <cell r="F5">
            <v>3.55157046378482E-2</v>
          </cell>
          <cell r="G5">
            <v>6.3426867063203399E-2</v>
          </cell>
          <cell r="H5">
            <v>2.59589945298529E-2</v>
          </cell>
          <cell r="I5">
            <v>3.0017021699005601E-2</v>
          </cell>
          <cell r="J5">
            <v>4.8558505713431399E-2</v>
          </cell>
          <cell r="K5">
            <v>4.9876852262832297E-2</v>
          </cell>
          <cell r="L5">
            <v>4.1869610216856902E-2</v>
          </cell>
          <cell r="M5">
            <v>2.83914031761992E-2</v>
          </cell>
        </row>
        <row r="6">
          <cell r="A6" t="str">
            <v>Median</v>
          </cell>
          <cell r="B6">
            <v>7.2604232843390099E-2</v>
          </cell>
          <cell r="C6">
            <v>9.52027653735803E-2</v>
          </cell>
          <cell r="D6">
            <v>8.7531257641960999E-2</v>
          </cell>
          <cell r="E6">
            <v>8.3370944741611899E-2</v>
          </cell>
          <cell r="F6">
            <v>8.4031278813953905E-2</v>
          </cell>
          <cell r="G6">
            <v>0.109617714343878</v>
          </cell>
          <cell r="H6">
            <v>6.9329955675063504E-2</v>
          </cell>
          <cell r="I6">
            <v>0.107877985118718</v>
          </cell>
          <cell r="J6">
            <v>6.06876180481025E-2</v>
          </cell>
          <cell r="K6">
            <v>6.8506970433253794E-2</v>
          </cell>
          <cell r="L6">
            <v>5.7857825835668397E-2</v>
          </cell>
          <cell r="M6">
            <v>6.6119358883354198E-2</v>
          </cell>
        </row>
        <row r="7">
          <cell r="A7" t="str">
            <v>Q3</v>
          </cell>
          <cell r="B7">
            <v>0.120623353933143</v>
          </cell>
          <cell r="C7">
            <v>0.11632357474211</v>
          </cell>
          <cell r="D7">
            <v>0.12092032512501601</v>
          </cell>
          <cell r="E7">
            <v>0.116631094973071</v>
          </cell>
          <cell r="F7">
            <v>0.113781285767536</v>
          </cell>
          <cell r="G7">
            <v>0.12553858641293</v>
          </cell>
          <cell r="H7">
            <v>0.10318501597933501</v>
          </cell>
          <cell r="I7">
            <v>0.125416728322743</v>
          </cell>
          <cell r="J7">
            <v>6.9429125343795306E-2</v>
          </cell>
          <cell r="K7">
            <v>8.61728074082308E-2</v>
          </cell>
          <cell r="L7">
            <v>7.66984469801857E-2</v>
          </cell>
          <cell r="M7">
            <v>7.7681769965206302E-2</v>
          </cell>
        </row>
        <row r="8">
          <cell r="A8" t="str">
            <v>Max</v>
          </cell>
          <cell r="B8">
            <v>0.15784466870807001</v>
          </cell>
          <cell r="C8">
            <v>0.16073826912342601</v>
          </cell>
          <cell r="D8">
            <v>0.15692375784152601</v>
          </cell>
          <cell r="E8">
            <v>0.16571827163934</v>
          </cell>
          <cell r="F8">
            <v>0.153934698033695</v>
          </cell>
          <cell r="G8">
            <v>0.14323147520853899</v>
          </cell>
          <cell r="H8">
            <v>0.15471860534555901</v>
          </cell>
          <cell r="I8">
            <v>0.19526463704519001</v>
          </cell>
          <cell r="J8">
            <v>0.10797640522992601</v>
          </cell>
          <cell r="K8">
            <v>0.12736501823177901</v>
          </cell>
          <cell r="L8">
            <v>0.113170146629043</v>
          </cell>
          <cell r="M8">
            <v>0.102531625676615</v>
          </cell>
        </row>
        <row r="9">
          <cell r="A9" t="str">
            <v>MAD</v>
          </cell>
          <cell r="B9">
            <v>4.8768222521081303E-2</v>
          </cell>
          <cell r="C9">
            <v>4.0046335434889599E-2</v>
          </cell>
          <cell r="D9">
            <v>5.7453997827940202E-2</v>
          </cell>
          <cell r="E9">
            <v>5.4174757976231801E-2</v>
          </cell>
          <cell r="F9">
            <v>5.7701665513484199E-2</v>
          </cell>
          <cell r="G9">
            <v>2.7559695559915699E-2</v>
          </cell>
          <cell r="H9">
            <v>6.4301786993889304E-2</v>
          </cell>
          <cell r="I9">
            <v>9.4549032358557994E-2</v>
          </cell>
          <cell r="J9">
            <v>1.6526959706110299E-2</v>
          </cell>
          <cell r="K9">
            <v>2.7621013199466998E-2</v>
          </cell>
          <cell r="L9">
            <v>2.79134858413683E-2</v>
          </cell>
          <cell r="M9">
            <v>3.7084593516264898E-2</v>
          </cell>
        </row>
        <row r="10">
          <cell r="A10" t="str">
            <v>IQR</v>
          </cell>
          <cell r="B10">
            <v>7.5705775660716096E-2</v>
          </cell>
          <cell r="C10">
            <v>6.78553125134045E-2</v>
          </cell>
          <cell r="D10">
            <v>7.6706342501695904E-2</v>
          </cell>
          <cell r="E10">
            <v>7.5530612931997795E-2</v>
          </cell>
          <cell r="F10">
            <v>7.8265581129687803E-2</v>
          </cell>
          <cell r="G10">
            <v>6.2111719349726202E-2</v>
          </cell>
          <cell r="H10">
            <v>7.7226021449482096E-2</v>
          </cell>
          <cell r="I10">
            <v>9.5399706623737299E-2</v>
          </cell>
          <cell r="J10">
            <v>2.08706196303639E-2</v>
          </cell>
          <cell r="K10">
            <v>3.6295955145398497E-2</v>
          </cell>
          <cell r="L10">
            <v>3.4828836763328798E-2</v>
          </cell>
          <cell r="M10">
            <v>4.9290366789007098E-2</v>
          </cell>
        </row>
        <row r="11">
          <cell r="A11" t="str">
            <v>CV</v>
          </cell>
          <cell r="B11">
            <v>0.53260049448560698</v>
          </cell>
          <cell r="C11">
            <v>0.47260900399415201</v>
          </cell>
          <cell r="D11">
            <v>0.62331973095646698</v>
          </cell>
          <cell r="E11">
            <v>0.62342492640505398</v>
          </cell>
          <cell r="F11">
            <v>0.527915171892126</v>
          </cell>
          <cell r="G11">
            <v>0.45505610091927001</v>
          </cell>
          <cell r="H11">
            <v>0.73181521024885199</v>
          </cell>
          <cell r="I11">
            <v>0.66226326722386797</v>
          </cell>
          <cell r="J11">
            <v>0.40446966053489802</v>
          </cell>
          <cell r="K11">
            <v>0.43351957791677997</v>
          </cell>
          <cell r="L11">
            <v>0.47366002345597902</v>
          </cell>
          <cell r="M11">
            <v>0.51251809792124203</v>
          </cell>
        </row>
        <row r="12">
          <cell r="A12" t="str">
            <v>Skewness</v>
          </cell>
          <cell r="B12">
            <v>0.286204320805585</v>
          </cell>
          <cell r="C12">
            <v>-1.30302547321054E-2</v>
          </cell>
          <cell r="D12">
            <v>4.2559891378165703E-2</v>
          </cell>
          <cell r="E12">
            <v>0.181181649798975</v>
          </cell>
          <cell r="F12">
            <v>6.1341548007409303E-3</v>
          </cell>
          <cell r="G12">
            <v>-0.78130781901913704</v>
          </cell>
          <cell r="H12">
            <v>0.21917996525022801</v>
          </cell>
          <cell r="I12">
            <v>0.124081718422393</v>
          </cell>
          <cell r="J12">
            <v>-4.77566089473416E-2</v>
          </cell>
          <cell r="K12">
            <v>5.1884598180560598E-2</v>
          </cell>
          <cell r="L12">
            <v>0.343865796053127</v>
          </cell>
          <cell r="M12">
            <v>-6.47566397918002E-2</v>
          </cell>
        </row>
        <row r="13">
          <cell r="A13" t="str">
            <v>SE.Skewness</v>
          </cell>
          <cell r="B13">
            <v>0.46368350080138998</v>
          </cell>
          <cell r="C13">
            <v>0.46368350080138998</v>
          </cell>
          <cell r="D13">
            <v>0.50119474483358595</v>
          </cell>
          <cell r="E13">
            <v>0.50119474483358595</v>
          </cell>
          <cell r="F13">
            <v>0.46368350080138998</v>
          </cell>
          <cell r="G13">
            <v>0.46368350080138998</v>
          </cell>
          <cell r="H13">
            <v>0.50119474483358595</v>
          </cell>
          <cell r="I13">
            <v>0.50119474483358595</v>
          </cell>
          <cell r="J13">
            <v>0.46368350080138998</v>
          </cell>
          <cell r="K13">
            <v>0.46368350080138998</v>
          </cell>
          <cell r="L13">
            <v>0.50119474483358595</v>
          </cell>
          <cell r="M13">
            <v>0.50119474483358595</v>
          </cell>
        </row>
        <row r="14">
          <cell r="A14" t="str">
            <v>Kurtosis</v>
          </cell>
          <cell r="B14">
            <v>-1.32140627837055</v>
          </cell>
          <cell r="C14">
            <v>-1.0421504895303499</v>
          </cell>
          <cell r="D14">
            <v>-1.2951253046078799</v>
          </cell>
          <cell r="E14">
            <v>-1.2235079231022701</v>
          </cell>
          <cell r="F14">
            <v>-1.4799043236417799</v>
          </cell>
          <cell r="G14">
            <v>-1.0133557584441999</v>
          </cell>
          <cell r="H14">
            <v>-1.34156184160936</v>
          </cell>
          <cell r="I14">
            <v>-1.4753473770563601</v>
          </cell>
          <cell r="J14">
            <v>-0.26362529673450302</v>
          </cell>
          <cell r="K14">
            <v>-0.53027430027558398</v>
          </cell>
          <cell r="L14">
            <v>-1.09799547600517</v>
          </cell>
          <cell r="M14">
            <v>-1.3226898412230299</v>
          </cell>
        </row>
        <row r="15">
          <cell r="A15" t="str">
            <v>N.Valid</v>
          </cell>
          <cell r="B15">
            <v>25</v>
          </cell>
          <cell r="C15">
            <v>25</v>
          </cell>
          <cell r="D15">
            <v>21</v>
          </cell>
          <cell r="E15">
            <v>21</v>
          </cell>
          <cell r="F15">
            <v>25</v>
          </cell>
          <cell r="G15">
            <v>25</v>
          </cell>
          <cell r="H15">
            <v>21</v>
          </cell>
          <cell r="I15">
            <v>21</v>
          </cell>
          <cell r="J15">
            <v>25</v>
          </cell>
          <cell r="K15">
            <v>25</v>
          </cell>
          <cell r="L15">
            <v>21</v>
          </cell>
          <cell r="M15">
            <v>21</v>
          </cell>
        </row>
        <row r="16">
          <cell r="A16" t="str">
            <v>Pct.Valid</v>
          </cell>
          <cell r="B16">
            <v>100</v>
          </cell>
          <cell r="C16">
            <v>100</v>
          </cell>
          <cell r="D16">
            <v>100</v>
          </cell>
          <cell r="E16">
            <v>100</v>
          </cell>
          <cell r="F16">
            <v>100</v>
          </cell>
          <cell r="G16">
            <v>100</v>
          </cell>
          <cell r="H16">
            <v>100</v>
          </cell>
          <cell r="I16">
            <v>100</v>
          </cell>
          <cell r="J16">
            <v>100</v>
          </cell>
          <cell r="K16">
            <v>100</v>
          </cell>
          <cell r="L16">
            <v>100</v>
          </cell>
          <cell r="M16">
            <v>100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_6f_ghg_ratios_stats"/>
    </sheetNames>
    <sheetDataSet>
      <sheetData sheetId="0">
        <row r="2">
          <cell r="A2" t="str">
            <v>Mean</v>
          </cell>
          <cell r="B2">
            <v>8.2119488530143003E-2</v>
          </cell>
          <cell r="C2">
            <v>8.80146411621473E-2</v>
          </cell>
          <cell r="D2">
            <v>8.0874446730859195E-2</v>
          </cell>
          <cell r="E2">
            <v>7.8287519137240399E-2</v>
          </cell>
          <cell r="F2">
            <v>8.2241827379227403E-2</v>
          </cell>
          <cell r="G2">
            <v>9.4520987563638206E-2</v>
          </cell>
          <cell r="H2">
            <v>6.6617582812299805E-2</v>
          </cell>
          <cell r="I2">
            <v>8.7648061929557305E-2</v>
          </cell>
          <cell r="J2">
            <v>5.9702247120654098E-2</v>
          </cell>
          <cell r="K2">
            <v>6.7243377953739303E-2</v>
          </cell>
          <cell r="L2">
            <v>6.2531982749244402E-2</v>
          </cell>
          <cell r="M2">
            <v>5.6112564990104599E-2</v>
          </cell>
        </row>
        <row r="3">
          <cell r="A3" t="str">
            <v>Std.Dev</v>
          </cell>
          <cell r="B3">
            <v>4.3736880198059297E-2</v>
          </cell>
          <cell r="C3">
            <v>4.1596511896545098E-2</v>
          </cell>
          <cell r="D3">
            <v>5.0410638377532298E-2</v>
          </cell>
          <cell r="E3">
            <v>4.8806390856568398E-2</v>
          </cell>
          <cell r="F3">
            <v>4.3416708437627398E-2</v>
          </cell>
          <cell r="G3">
            <v>4.3012352055748097E-2</v>
          </cell>
          <cell r="H3">
            <v>4.8751760372053497E-2</v>
          </cell>
          <cell r="I3">
            <v>5.80460918593085E-2</v>
          </cell>
          <cell r="J3">
            <v>2.4147747626061599E-2</v>
          </cell>
          <cell r="K3">
            <v>2.9151320828203601E-2</v>
          </cell>
          <cell r="L3">
            <v>2.9618900415755999E-2</v>
          </cell>
          <cell r="M3">
            <v>2.87587050782105E-2</v>
          </cell>
        </row>
        <row r="4">
          <cell r="A4" t="str">
            <v>Min</v>
          </cell>
          <cell r="B4">
            <v>1.2123625357754599E-2</v>
          </cell>
          <cell r="C4">
            <v>1.49987538802331E-2</v>
          </cell>
          <cell r="D4">
            <v>7.7098821154524804E-19</v>
          </cell>
          <cell r="E4">
            <v>5.2874210855648899E-3</v>
          </cell>
          <cell r="F4">
            <v>1.9671139925209101E-2</v>
          </cell>
          <cell r="G4">
            <v>1.47618450584894E-2</v>
          </cell>
          <cell r="H4">
            <v>3.9119371471204797E-3</v>
          </cell>
          <cell r="I4">
            <v>1.40299027732052E-2</v>
          </cell>
          <cell r="J4">
            <v>7.9393803050140394E-3</v>
          </cell>
          <cell r="K4">
            <v>9.9827941810306294E-3</v>
          </cell>
          <cell r="L4">
            <v>1.62608734248187E-2</v>
          </cell>
          <cell r="M4">
            <v>1.0980780287954199E-2</v>
          </cell>
        </row>
        <row r="5">
          <cell r="A5" t="str">
            <v>Q1</v>
          </cell>
          <cell r="B5">
            <v>4.4917578272427101E-2</v>
          </cell>
          <cell r="C5">
            <v>4.8468262228705102E-2</v>
          </cell>
          <cell r="D5">
            <v>4.42139826233202E-2</v>
          </cell>
          <cell r="E5">
            <v>4.1100482041073201E-2</v>
          </cell>
          <cell r="F5">
            <v>3.55157046378482E-2</v>
          </cell>
          <cell r="G5">
            <v>6.3426867063203399E-2</v>
          </cell>
          <cell r="H5">
            <v>2.59589945298529E-2</v>
          </cell>
          <cell r="I5">
            <v>3.0017021699005601E-2</v>
          </cell>
          <cell r="J5">
            <v>4.8558505713431399E-2</v>
          </cell>
          <cell r="K5">
            <v>4.9876852262832297E-2</v>
          </cell>
          <cell r="L5">
            <v>4.1869610216856902E-2</v>
          </cell>
          <cell r="M5">
            <v>2.83914031761992E-2</v>
          </cell>
        </row>
        <row r="6">
          <cell r="A6" t="str">
            <v>Median</v>
          </cell>
          <cell r="B6">
            <v>7.2604232843390099E-2</v>
          </cell>
          <cell r="C6">
            <v>9.52027653735803E-2</v>
          </cell>
          <cell r="D6">
            <v>8.7531257641960999E-2</v>
          </cell>
          <cell r="E6">
            <v>8.3370944741611899E-2</v>
          </cell>
          <cell r="F6">
            <v>8.4031278813953905E-2</v>
          </cell>
          <cell r="G6">
            <v>0.109617714343878</v>
          </cell>
          <cell r="H6">
            <v>6.9329955675063504E-2</v>
          </cell>
          <cell r="I6">
            <v>0.107877985118718</v>
          </cell>
          <cell r="J6">
            <v>6.06876180481025E-2</v>
          </cell>
          <cell r="K6">
            <v>6.8506970433253794E-2</v>
          </cell>
          <cell r="L6">
            <v>5.7857825835668397E-2</v>
          </cell>
          <cell r="M6">
            <v>6.6119358883354198E-2</v>
          </cell>
        </row>
        <row r="7">
          <cell r="A7" t="str">
            <v>Q3</v>
          </cell>
          <cell r="B7">
            <v>0.120623353933143</v>
          </cell>
          <cell r="C7">
            <v>0.11632357474211</v>
          </cell>
          <cell r="D7">
            <v>0.12092032512501601</v>
          </cell>
          <cell r="E7">
            <v>0.116631094973071</v>
          </cell>
          <cell r="F7">
            <v>0.113781285767536</v>
          </cell>
          <cell r="G7">
            <v>0.12553858641293</v>
          </cell>
          <cell r="H7">
            <v>0.10318501597933501</v>
          </cell>
          <cell r="I7">
            <v>0.125416728322743</v>
          </cell>
          <cell r="J7">
            <v>6.9429125343795306E-2</v>
          </cell>
          <cell r="K7">
            <v>8.61728074082308E-2</v>
          </cell>
          <cell r="L7">
            <v>7.66984469801857E-2</v>
          </cell>
          <cell r="M7">
            <v>7.7681769965206302E-2</v>
          </cell>
        </row>
        <row r="8">
          <cell r="A8" t="str">
            <v>Max</v>
          </cell>
          <cell r="B8">
            <v>0.15784466870807001</v>
          </cell>
          <cell r="C8">
            <v>0.16073826912342601</v>
          </cell>
          <cell r="D8">
            <v>0.15692375784152601</v>
          </cell>
          <cell r="E8">
            <v>0.16571827163934</v>
          </cell>
          <cell r="F8">
            <v>0.153934698033695</v>
          </cell>
          <cell r="G8">
            <v>0.14323147520853899</v>
          </cell>
          <cell r="H8">
            <v>0.15471860534555901</v>
          </cell>
          <cell r="I8">
            <v>0.19526463704519001</v>
          </cell>
          <cell r="J8">
            <v>0.10797640522992601</v>
          </cell>
          <cell r="K8">
            <v>0.12736501823177901</v>
          </cell>
          <cell r="L8">
            <v>0.113170146629043</v>
          </cell>
          <cell r="M8">
            <v>0.102531625676615</v>
          </cell>
        </row>
        <row r="9">
          <cell r="A9" t="str">
            <v>MAD</v>
          </cell>
          <cell r="B9">
            <v>4.8768222521081303E-2</v>
          </cell>
          <cell r="C9">
            <v>4.0046335434889599E-2</v>
          </cell>
          <cell r="D9">
            <v>5.7453997827940202E-2</v>
          </cell>
          <cell r="E9">
            <v>5.4174757976231801E-2</v>
          </cell>
          <cell r="F9">
            <v>5.7701665513484199E-2</v>
          </cell>
          <cell r="G9">
            <v>2.7559695559915699E-2</v>
          </cell>
          <cell r="H9">
            <v>6.4301786993889304E-2</v>
          </cell>
          <cell r="I9">
            <v>9.4549032358557994E-2</v>
          </cell>
          <cell r="J9">
            <v>1.6526959706110299E-2</v>
          </cell>
          <cell r="K9">
            <v>2.7621013199466998E-2</v>
          </cell>
          <cell r="L9">
            <v>2.79134858413683E-2</v>
          </cell>
          <cell r="M9">
            <v>3.7084593516264898E-2</v>
          </cell>
        </row>
        <row r="10">
          <cell r="A10" t="str">
            <v>IQR</v>
          </cell>
          <cell r="B10">
            <v>7.5705775660716096E-2</v>
          </cell>
          <cell r="C10">
            <v>6.78553125134045E-2</v>
          </cell>
          <cell r="D10">
            <v>7.6706342501695904E-2</v>
          </cell>
          <cell r="E10">
            <v>7.5530612931997795E-2</v>
          </cell>
          <cell r="F10">
            <v>7.8265581129687803E-2</v>
          </cell>
          <cell r="G10">
            <v>6.2111719349726202E-2</v>
          </cell>
          <cell r="H10">
            <v>7.7226021449482096E-2</v>
          </cell>
          <cell r="I10">
            <v>9.5399706623737299E-2</v>
          </cell>
          <cell r="J10">
            <v>2.08706196303639E-2</v>
          </cell>
          <cell r="K10">
            <v>3.6295955145398497E-2</v>
          </cell>
          <cell r="L10">
            <v>3.4828836763328798E-2</v>
          </cell>
          <cell r="M10">
            <v>4.9290366789007098E-2</v>
          </cell>
        </row>
        <row r="11">
          <cell r="A11" t="str">
            <v>CV</v>
          </cell>
          <cell r="B11">
            <v>0.53260049448560698</v>
          </cell>
          <cell r="C11">
            <v>0.47260900399415201</v>
          </cell>
          <cell r="D11">
            <v>0.62331973095646698</v>
          </cell>
          <cell r="E11">
            <v>0.62342492640505398</v>
          </cell>
          <cell r="F11">
            <v>0.527915171892126</v>
          </cell>
          <cell r="G11">
            <v>0.45505610091927001</v>
          </cell>
          <cell r="H11">
            <v>0.73181521024885199</v>
          </cell>
          <cell r="I11">
            <v>0.66226326722386797</v>
          </cell>
          <cell r="J11">
            <v>0.40446966053489802</v>
          </cell>
          <cell r="K11">
            <v>0.43351957791677997</v>
          </cell>
          <cell r="L11">
            <v>0.47366002345597902</v>
          </cell>
          <cell r="M11">
            <v>0.51251809792124203</v>
          </cell>
        </row>
        <row r="12">
          <cell r="A12" t="str">
            <v>Skewness</v>
          </cell>
          <cell r="B12">
            <v>0.286204320805585</v>
          </cell>
          <cell r="C12">
            <v>-1.30302547321054E-2</v>
          </cell>
          <cell r="D12">
            <v>4.2559891378165703E-2</v>
          </cell>
          <cell r="E12">
            <v>0.181181649798975</v>
          </cell>
          <cell r="F12">
            <v>6.1341548007409303E-3</v>
          </cell>
          <cell r="G12">
            <v>-0.78130781901913704</v>
          </cell>
          <cell r="H12">
            <v>0.21917996525022801</v>
          </cell>
          <cell r="I12">
            <v>0.124081718422393</v>
          </cell>
          <cell r="J12">
            <v>-4.77566089473416E-2</v>
          </cell>
          <cell r="K12">
            <v>5.1884598180560598E-2</v>
          </cell>
          <cell r="L12">
            <v>0.343865796053127</v>
          </cell>
          <cell r="M12">
            <v>-6.47566397918002E-2</v>
          </cell>
        </row>
        <row r="13">
          <cell r="A13" t="str">
            <v>SE.Skewness</v>
          </cell>
          <cell r="B13">
            <v>0.46368350080138998</v>
          </cell>
          <cell r="C13">
            <v>0.46368350080138998</v>
          </cell>
          <cell r="D13">
            <v>0.50119474483358595</v>
          </cell>
          <cell r="E13">
            <v>0.50119474483358595</v>
          </cell>
          <cell r="F13">
            <v>0.46368350080138998</v>
          </cell>
          <cell r="G13">
            <v>0.46368350080138998</v>
          </cell>
          <cell r="H13">
            <v>0.50119474483358595</v>
          </cell>
          <cell r="I13">
            <v>0.50119474483358595</v>
          </cell>
          <cell r="J13">
            <v>0.46368350080138998</v>
          </cell>
          <cell r="K13">
            <v>0.46368350080138998</v>
          </cell>
          <cell r="L13">
            <v>0.50119474483358595</v>
          </cell>
          <cell r="M13">
            <v>0.50119474483358595</v>
          </cell>
        </row>
        <row r="14">
          <cell r="A14" t="str">
            <v>Kurtosis</v>
          </cell>
          <cell r="B14">
            <v>-1.32140627837055</v>
          </cell>
          <cell r="C14">
            <v>-1.0421504895303499</v>
          </cell>
          <cell r="D14">
            <v>-1.2951253046078799</v>
          </cell>
          <cell r="E14">
            <v>-1.2235079231022701</v>
          </cell>
          <cell r="F14">
            <v>-1.4799043236417799</v>
          </cell>
          <cell r="G14">
            <v>-1.0133557584441999</v>
          </cell>
          <cell r="H14">
            <v>-1.34156184160936</v>
          </cell>
          <cell r="I14">
            <v>-1.4753473770563601</v>
          </cell>
          <cell r="J14">
            <v>-0.26362529673450302</v>
          </cell>
          <cell r="K14">
            <v>-0.53027430027558398</v>
          </cell>
          <cell r="L14">
            <v>-1.09799547600517</v>
          </cell>
          <cell r="M14">
            <v>-1.3226898412230299</v>
          </cell>
        </row>
        <row r="15">
          <cell r="A15" t="str">
            <v>N.Valid</v>
          </cell>
          <cell r="B15">
            <v>25</v>
          </cell>
          <cell r="C15">
            <v>25</v>
          </cell>
          <cell r="D15">
            <v>21</v>
          </cell>
          <cell r="E15">
            <v>21</v>
          </cell>
          <cell r="F15">
            <v>25</v>
          </cell>
          <cell r="G15">
            <v>25</v>
          </cell>
          <cell r="H15">
            <v>21</v>
          </cell>
          <cell r="I15">
            <v>21</v>
          </cell>
          <cell r="J15">
            <v>25</v>
          </cell>
          <cell r="K15">
            <v>25</v>
          </cell>
          <cell r="L15">
            <v>21</v>
          </cell>
          <cell r="M15">
            <v>21</v>
          </cell>
        </row>
        <row r="16">
          <cell r="A16" t="str">
            <v>Pct.Valid</v>
          </cell>
          <cell r="B16">
            <v>100</v>
          </cell>
          <cell r="C16">
            <v>100</v>
          </cell>
          <cell r="D16">
            <v>100</v>
          </cell>
          <cell r="E16">
            <v>100</v>
          </cell>
          <cell r="F16">
            <v>100</v>
          </cell>
          <cell r="G16">
            <v>100</v>
          </cell>
          <cell r="H16">
            <v>100</v>
          </cell>
          <cell r="I16">
            <v>100</v>
          </cell>
          <cell r="J16">
            <v>100</v>
          </cell>
          <cell r="K16">
            <v>100</v>
          </cell>
          <cell r="L16">
            <v>100</v>
          </cell>
          <cell r="M16">
            <v>100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_6f_env_ratios_stats"/>
    </sheetNames>
    <sheetDataSet>
      <sheetData sheetId="0">
        <row r="2">
          <cell r="A2" t="str">
            <v>Mean</v>
          </cell>
          <cell r="B2">
            <v>7.6389920807450995E-2</v>
          </cell>
          <cell r="C2">
            <v>7.4706624640139094E-2</v>
          </cell>
          <cell r="D2">
            <v>5.94000522551019E-2</v>
          </cell>
          <cell r="E2">
            <v>6.3937722694475896E-2</v>
          </cell>
          <cell r="F2">
            <v>6.5822944829010993E-2</v>
          </cell>
          <cell r="G2">
            <v>6.1656162048570197E-2</v>
          </cell>
          <cell r="H2">
            <v>7.4673539624429394E-2</v>
          </cell>
          <cell r="I2">
            <v>7.8428629608115197E-2</v>
          </cell>
          <cell r="J2">
            <v>6.1226462334358599E-2</v>
          </cell>
          <cell r="K2">
            <v>5.4383610844537099E-2</v>
          </cell>
          <cell r="L2">
            <v>6.0049853425487701E-2</v>
          </cell>
          <cell r="M2">
            <v>5.5405470505397597E-2</v>
          </cell>
        </row>
        <row r="3">
          <cell r="A3" t="str">
            <v>Std.Dev</v>
          </cell>
          <cell r="B3">
            <v>2.3640525968354201E-2</v>
          </cell>
          <cell r="C3">
            <v>2.1855238138054098E-2</v>
          </cell>
          <cell r="D3">
            <v>3.1149240725442801E-2</v>
          </cell>
          <cell r="E3">
            <v>2.2499201086374199E-2</v>
          </cell>
          <cell r="F3">
            <v>1.8334214153890301E-2</v>
          </cell>
          <cell r="G3">
            <v>2.89901229985048E-2</v>
          </cell>
          <cell r="H3">
            <v>3.0249100667974999E-2</v>
          </cell>
          <cell r="I3">
            <v>3.09740710406156E-2</v>
          </cell>
          <cell r="J3">
            <v>1.9353269953762801E-2</v>
          </cell>
          <cell r="K3">
            <v>2.2240301672833401E-2</v>
          </cell>
          <cell r="L3">
            <v>2.7984656208637101E-2</v>
          </cell>
          <cell r="M3">
            <v>2.28050544586464E-2</v>
          </cell>
        </row>
        <row r="4">
          <cell r="A4" t="str">
            <v>Min</v>
          </cell>
          <cell r="B4">
            <v>2.78197317490393E-2</v>
          </cell>
          <cell r="C4">
            <v>2.5961378588212701E-2</v>
          </cell>
          <cell r="D4">
            <v>7.5074557154013602E-3</v>
          </cell>
          <cell r="E4">
            <v>2.7719010046203401E-2</v>
          </cell>
          <cell r="F4">
            <v>3.6916182621675502E-2</v>
          </cell>
          <cell r="G4">
            <v>1.6166657634114699E-2</v>
          </cell>
          <cell r="H4">
            <v>1.9976587948339401E-2</v>
          </cell>
          <cell r="I4">
            <v>2.4003662447781501E-2</v>
          </cell>
          <cell r="J4">
            <v>2.87235595983815E-2</v>
          </cell>
          <cell r="K4">
            <v>7.9724260594782395E-3</v>
          </cell>
          <cell r="L4">
            <v>5.96670550645926E-3</v>
          </cell>
          <cell r="M4">
            <v>1.7321956864310799E-2</v>
          </cell>
        </row>
        <row r="5">
          <cell r="A5" t="str">
            <v>Q1</v>
          </cell>
          <cell r="B5">
            <v>5.9834371814228002E-2</v>
          </cell>
          <cell r="C5">
            <v>5.8913709133838803E-2</v>
          </cell>
          <cell r="D5">
            <v>3.9803394898198299E-2</v>
          </cell>
          <cell r="E5">
            <v>4.9002520771626E-2</v>
          </cell>
          <cell r="F5">
            <v>4.9072616232804803E-2</v>
          </cell>
          <cell r="G5">
            <v>3.9194288991516897E-2</v>
          </cell>
          <cell r="H5">
            <v>5.7416058778488398E-2</v>
          </cell>
          <cell r="I5">
            <v>5.3144450620574997E-2</v>
          </cell>
          <cell r="J5">
            <v>4.5680797624056801E-2</v>
          </cell>
          <cell r="K5">
            <v>4.28665556857755E-2</v>
          </cell>
          <cell r="L5">
            <v>3.7897060774362397E-2</v>
          </cell>
          <cell r="M5">
            <v>3.7659966526919997E-2</v>
          </cell>
        </row>
        <row r="6">
          <cell r="A6" t="str">
            <v>Median</v>
          </cell>
          <cell r="B6">
            <v>8.0150646724834698E-2</v>
          </cell>
          <cell r="C6">
            <v>7.8129055065458905E-2</v>
          </cell>
          <cell r="D6">
            <v>5.94050071656523E-2</v>
          </cell>
          <cell r="E6">
            <v>6.4981218409816396E-2</v>
          </cell>
          <cell r="F6">
            <v>7.2241855181531006E-2</v>
          </cell>
          <cell r="G6">
            <v>6.5207442383305003E-2</v>
          </cell>
          <cell r="H6">
            <v>7.9378930600391903E-2</v>
          </cell>
          <cell r="I6">
            <v>8.1962633798871004E-2</v>
          </cell>
          <cell r="J6">
            <v>6.3976674316261598E-2</v>
          </cell>
          <cell r="K6">
            <v>5.6018876057373497E-2</v>
          </cell>
          <cell r="L6">
            <v>6.3493873062684406E-2</v>
          </cell>
          <cell r="M6">
            <v>5.4892682007621298E-2</v>
          </cell>
        </row>
        <row r="7">
          <cell r="A7" t="str">
            <v>Q3</v>
          </cell>
          <cell r="B7">
            <v>9.4067182070050798E-2</v>
          </cell>
          <cell r="C7">
            <v>8.7318511617074407E-2</v>
          </cell>
          <cell r="D7">
            <v>8.3651158374687104E-2</v>
          </cell>
          <cell r="E7">
            <v>7.9385885678569704E-2</v>
          </cell>
          <cell r="F7">
            <v>8.0011825220194399E-2</v>
          </cell>
          <cell r="G7">
            <v>7.9444651837105806E-2</v>
          </cell>
          <cell r="H7">
            <v>9.8766567034938704E-2</v>
          </cell>
          <cell r="I7">
            <v>0.101396192681536</v>
          </cell>
          <cell r="J7">
            <v>7.4245970293661201E-2</v>
          </cell>
          <cell r="K7">
            <v>6.5417565149527498E-2</v>
          </cell>
          <cell r="L7">
            <v>8.2634577433775502E-2</v>
          </cell>
          <cell r="M7">
            <v>7.22801631431986E-2</v>
          </cell>
        </row>
        <row r="8">
          <cell r="A8" t="str">
            <v>Max</v>
          </cell>
          <cell r="B8">
            <v>0.11312672125831801</v>
          </cell>
          <cell r="C8">
            <v>0.131578649284946</v>
          </cell>
          <cell r="D8">
            <v>0.11717508135850201</v>
          </cell>
          <cell r="E8">
            <v>0.114535736177459</v>
          </cell>
          <cell r="F8">
            <v>9.6625540286261802E-2</v>
          </cell>
          <cell r="G8">
            <v>0.124006867438531</v>
          </cell>
          <cell r="H8">
            <v>0.13376819217767599</v>
          </cell>
          <cell r="I8">
            <v>0.13206593268396599</v>
          </cell>
          <cell r="J8">
            <v>0.106146845531263</v>
          </cell>
          <cell r="K8">
            <v>9.4749487158702794E-2</v>
          </cell>
          <cell r="L8">
            <v>0.10179066265350201</v>
          </cell>
          <cell r="M8">
            <v>8.8564631182212694E-2</v>
          </cell>
        </row>
        <row r="9">
          <cell r="A9" t="str">
            <v>MAD</v>
          </cell>
          <cell r="B9">
            <v>2.5352642884450102E-2</v>
          </cell>
          <cell r="C9">
            <v>1.6046916647212299E-2</v>
          </cell>
          <cell r="D9">
            <v>3.5947343782514997E-2</v>
          </cell>
          <cell r="E9">
            <v>2.30661180436709E-2</v>
          </cell>
          <cell r="F9">
            <v>2.41689687832209E-2</v>
          </cell>
          <cell r="G9">
            <v>3.2411577249722899E-2</v>
          </cell>
          <cell r="H9">
            <v>3.2562153763154099E-2</v>
          </cell>
          <cell r="I9">
            <v>3.01581578901827E-2</v>
          </cell>
          <cell r="J9">
            <v>1.9313489913119999E-2</v>
          </cell>
          <cell r="K9">
            <v>1.6500633247716001E-2</v>
          </cell>
          <cell r="L9">
            <v>3.7949833898666199E-2</v>
          </cell>
          <cell r="M9">
            <v>2.57786795316069E-2</v>
          </cell>
        </row>
        <row r="10">
          <cell r="A10" t="str">
            <v>IQR</v>
          </cell>
          <cell r="B10">
            <v>3.4232810255822803E-2</v>
          </cell>
          <cell r="C10">
            <v>2.8404802483235701E-2</v>
          </cell>
          <cell r="D10">
            <v>4.3847763476488798E-2</v>
          </cell>
          <cell r="E10">
            <v>3.03833649069437E-2</v>
          </cell>
          <cell r="F10">
            <v>3.09392089873896E-2</v>
          </cell>
          <cell r="G10">
            <v>4.0250362845588999E-2</v>
          </cell>
          <cell r="H10">
            <v>4.13505082564503E-2</v>
          </cell>
          <cell r="I10">
            <v>4.8251742060961E-2</v>
          </cell>
          <cell r="J10">
            <v>2.8565172669604399E-2</v>
          </cell>
          <cell r="K10">
            <v>2.2551009463751999E-2</v>
          </cell>
          <cell r="L10">
            <v>4.4737516659413099E-2</v>
          </cell>
          <cell r="M10">
            <v>3.4620196616278603E-2</v>
          </cell>
        </row>
        <row r="11">
          <cell r="A11" t="str">
            <v>CV</v>
          </cell>
          <cell r="B11">
            <v>0.30947179573523398</v>
          </cell>
          <cell r="C11">
            <v>0.292547524979619</v>
          </cell>
          <cell r="D11">
            <v>0.52439753069017503</v>
          </cell>
          <cell r="E11">
            <v>0.35189243748773802</v>
          </cell>
          <cell r="F11">
            <v>0.27853834558021101</v>
          </cell>
          <cell r="G11">
            <v>0.47019019730205702</v>
          </cell>
          <cell r="H11">
            <v>0.40508459649981599</v>
          </cell>
          <cell r="I11">
            <v>0.39493321756842997</v>
          </cell>
          <cell r="J11">
            <v>0.31609322531284401</v>
          </cell>
          <cell r="K11">
            <v>0.408952280428939</v>
          </cell>
          <cell r="L11">
            <v>0.46602372216214699</v>
          </cell>
          <cell r="M11">
            <v>0.41160293831319</v>
          </cell>
        </row>
        <row r="12">
          <cell r="A12" t="str">
            <v>Skewness</v>
          </cell>
          <cell r="B12">
            <v>-0.46333770333325203</v>
          </cell>
          <cell r="C12">
            <v>8.5634501737701495E-3</v>
          </cell>
          <cell r="D12">
            <v>3.0058234089785699E-2</v>
          </cell>
          <cell r="E12">
            <v>0.31573462834582799</v>
          </cell>
          <cell r="F12">
            <v>6.6547299362776698E-3</v>
          </cell>
          <cell r="G12">
            <v>0.22394836434106399</v>
          </cell>
          <cell r="H12">
            <v>-1.9236430796438501E-2</v>
          </cell>
          <cell r="I12">
            <v>-0.20934335523745101</v>
          </cell>
          <cell r="J12">
            <v>8.5479006181794701E-2</v>
          </cell>
          <cell r="K12">
            <v>-7.1655187928787695E-2</v>
          </cell>
          <cell r="L12">
            <v>-0.152727787396018</v>
          </cell>
          <cell r="M12">
            <v>-0.10833869682312</v>
          </cell>
        </row>
        <row r="13">
          <cell r="A13" t="str">
            <v>SE.Skewness</v>
          </cell>
          <cell r="B13">
            <v>0.46368350080138998</v>
          </cell>
          <cell r="C13">
            <v>0.46368350080138998</v>
          </cell>
          <cell r="D13">
            <v>0.50119474483358595</v>
          </cell>
          <cell r="E13">
            <v>0.50119474483358595</v>
          </cell>
          <cell r="F13">
            <v>0.46368350080138998</v>
          </cell>
          <cell r="G13">
            <v>0.46368350080138998</v>
          </cell>
          <cell r="H13">
            <v>0.50119474483358595</v>
          </cell>
          <cell r="I13">
            <v>0.50119474483358595</v>
          </cell>
          <cell r="J13">
            <v>0.46368350080138998</v>
          </cell>
          <cell r="K13">
            <v>0.46368350080138998</v>
          </cell>
          <cell r="L13">
            <v>0.50119474483358595</v>
          </cell>
          <cell r="M13">
            <v>0.50119474483358595</v>
          </cell>
        </row>
        <row r="14">
          <cell r="A14" t="str">
            <v>Kurtosis</v>
          </cell>
          <cell r="B14">
            <v>-0.74142893658129705</v>
          </cell>
          <cell r="C14">
            <v>0.41632684276468401</v>
          </cell>
          <cell r="D14">
            <v>-1.0350352393545501</v>
          </cell>
          <cell r="E14">
            <v>-0.53129762922601198</v>
          </cell>
          <cell r="F14">
            <v>-1.47574980095984</v>
          </cell>
          <cell r="G14">
            <v>-0.95747946696030695</v>
          </cell>
          <cell r="H14">
            <v>-0.91615929065596202</v>
          </cell>
          <cell r="I14">
            <v>-1.0728998425327201</v>
          </cell>
          <cell r="J14">
            <v>-0.63245913154915101</v>
          </cell>
          <cell r="K14">
            <v>-0.620501181429853</v>
          </cell>
          <cell r="L14">
            <v>-1.1853876232504501</v>
          </cell>
          <cell r="M14">
            <v>-1.41364899451494</v>
          </cell>
        </row>
        <row r="15">
          <cell r="A15" t="str">
            <v>N.Valid</v>
          </cell>
          <cell r="B15">
            <v>25</v>
          </cell>
          <cell r="C15">
            <v>25</v>
          </cell>
          <cell r="D15">
            <v>21</v>
          </cell>
          <cell r="E15">
            <v>21</v>
          </cell>
          <cell r="F15">
            <v>25</v>
          </cell>
          <cell r="G15">
            <v>25</v>
          </cell>
          <cell r="H15">
            <v>21</v>
          </cell>
          <cell r="I15">
            <v>21</v>
          </cell>
          <cell r="J15">
            <v>25</v>
          </cell>
          <cell r="K15">
            <v>25</v>
          </cell>
          <cell r="L15">
            <v>21</v>
          </cell>
          <cell r="M15">
            <v>21</v>
          </cell>
        </row>
        <row r="16">
          <cell r="A16" t="str">
            <v>Pct.Valid</v>
          </cell>
          <cell r="B16">
            <v>100</v>
          </cell>
          <cell r="C16">
            <v>100</v>
          </cell>
          <cell r="D16">
            <v>100</v>
          </cell>
          <cell r="E16">
            <v>100</v>
          </cell>
          <cell r="F16">
            <v>100</v>
          </cell>
          <cell r="G16">
            <v>100</v>
          </cell>
          <cell r="H16">
            <v>100</v>
          </cell>
          <cell r="I16">
            <v>100</v>
          </cell>
          <cell r="J16">
            <v>100</v>
          </cell>
          <cell r="K16">
            <v>100</v>
          </cell>
          <cell r="L16">
            <v>100</v>
          </cell>
          <cell r="M16">
            <v>100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_3f_ghg_ratios_stats"/>
    </sheetNames>
    <sheetDataSet>
      <sheetData sheetId="0">
        <row r="2">
          <cell r="A2" t="str">
            <v>Mean</v>
          </cell>
          <cell r="B2">
            <v>0.124528778103179</v>
          </cell>
          <cell r="C2">
            <v>0.135550028085269</v>
          </cell>
          <cell r="D2">
            <v>0.124247262559747</v>
          </cell>
          <cell r="E2">
            <v>0.12796153278038</v>
          </cell>
          <cell r="F2">
            <v>9.4358845405354594E-2</v>
          </cell>
          <cell r="G2">
            <v>0.103587150018744</v>
          </cell>
          <cell r="H2">
            <v>8.2445261907917899E-2</v>
          </cell>
          <cell r="I2">
            <v>8.7884427183466104E-2</v>
          </cell>
          <cell r="J2">
            <v>7.6192462991466203E-2</v>
          </cell>
          <cell r="K2">
            <v>7.89456239917459E-2</v>
          </cell>
          <cell r="L2">
            <v>7.7957050350341395E-2</v>
          </cell>
          <cell r="M2">
            <v>8.0063948418783101E-2</v>
          </cell>
        </row>
        <row r="3">
          <cell r="A3" t="str">
            <v>Std.Dev</v>
          </cell>
          <cell r="B3">
            <v>4.9063245448657901E-2</v>
          </cell>
          <cell r="C3">
            <v>5.0675884663123498E-2</v>
          </cell>
          <cell r="D3">
            <v>5.2281159869119499E-2</v>
          </cell>
          <cell r="E3">
            <v>4.8552955605522197E-2</v>
          </cell>
          <cell r="F3">
            <v>4.86535292116572E-2</v>
          </cell>
          <cell r="G3">
            <v>5.3724999907390998E-2</v>
          </cell>
          <cell r="H3">
            <v>4.9074936248932902E-2</v>
          </cell>
          <cell r="I3">
            <v>5.8273140457893897E-2</v>
          </cell>
          <cell r="J3">
            <v>2.4638219120681398E-2</v>
          </cell>
          <cell r="K3">
            <v>2.9375534588352199E-2</v>
          </cell>
          <cell r="L3">
            <v>2.72730693191881E-2</v>
          </cell>
          <cell r="M3">
            <v>2.9093696173211E-2</v>
          </cell>
        </row>
        <row r="4">
          <cell r="A4" t="str">
            <v>Min</v>
          </cell>
          <cell r="B4">
            <v>9.0538943255834992E-3</v>
          </cell>
          <cell r="C4">
            <v>2.8708197420861298E-2</v>
          </cell>
          <cell r="D4">
            <v>5.5937463349795703E-3</v>
          </cell>
          <cell r="E4">
            <v>5.4756463060050997E-2</v>
          </cell>
          <cell r="F4">
            <v>2.5350031809258201E-2</v>
          </cell>
          <cell r="G4">
            <v>1.7295240739452E-2</v>
          </cell>
          <cell r="H4">
            <v>2.2670077451153701E-2</v>
          </cell>
          <cell r="I4">
            <v>1.3378702358126099E-2</v>
          </cell>
          <cell r="J4">
            <v>3.3171659547419997E-2</v>
          </cell>
          <cell r="K4">
            <v>1.9818786185257301E-2</v>
          </cell>
          <cell r="L4">
            <v>1.8074158457752901E-2</v>
          </cell>
          <cell r="M4">
            <v>2.3910968253309801E-2</v>
          </cell>
        </row>
        <row r="5">
          <cell r="A5" t="str">
            <v>Q1</v>
          </cell>
          <cell r="B5">
            <v>0.10072250271432</v>
          </cell>
          <cell r="C5">
            <v>0.105701271782141</v>
          </cell>
          <cell r="D5">
            <v>8.9935971986654401E-2</v>
          </cell>
          <cell r="E5">
            <v>9.6484063074561699E-2</v>
          </cell>
          <cell r="F5">
            <v>4.6730577893757702E-2</v>
          </cell>
          <cell r="G5">
            <v>5.20872206236059E-2</v>
          </cell>
          <cell r="H5">
            <v>3.76318825618637E-2</v>
          </cell>
          <cell r="I5">
            <v>3.1257333626955999E-2</v>
          </cell>
          <cell r="J5">
            <v>5.7116073258244103E-2</v>
          </cell>
          <cell r="K5">
            <v>5.4416450985288203E-2</v>
          </cell>
          <cell r="L5">
            <v>5.8832879344130999E-2</v>
          </cell>
          <cell r="M5">
            <v>6.0819165867102801E-2</v>
          </cell>
        </row>
        <row r="6">
          <cell r="A6" t="str">
            <v>Median</v>
          </cell>
          <cell r="B6">
            <v>0.11943423119171299</v>
          </cell>
          <cell r="C6">
            <v>0.14042554366193</v>
          </cell>
          <cell r="D6">
            <v>0.12319012922888201</v>
          </cell>
          <cell r="E6">
            <v>0.129426044703147</v>
          </cell>
          <cell r="F6">
            <v>9.8450448336220006E-2</v>
          </cell>
          <cell r="G6">
            <v>0.11178701891607599</v>
          </cell>
          <cell r="H6">
            <v>8.4115484616944097E-2</v>
          </cell>
          <cell r="I6">
            <v>9.9641727599262597E-2</v>
          </cell>
          <cell r="J6">
            <v>7.5192154574903899E-2</v>
          </cell>
          <cell r="K6">
            <v>8.4381909085716494E-2</v>
          </cell>
          <cell r="L6">
            <v>8.0672013591771993E-2</v>
          </cell>
          <cell r="M6">
            <v>8.6821403613173406E-2</v>
          </cell>
        </row>
        <row r="7">
          <cell r="A7" t="str">
            <v>Q3</v>
          </cell>
          <cell r="B7">
            <v>0.15289019831436601</v>
          </cell>
          <cell r="C7">
            <v>0.168773617406244</v>
          </cell>
          <cell r="D7">
            <v>0.16593845461338499</v>
          </cell>
          <cell r="E7">
            <v>0.15057193083443399</v>
          </cell>
          <cell r="F7">
            <v>0.12928643012618499</v>
          </cell>
          <cell r="G7">
            <v>0.130537762021252</v>
          </cell>
          <cell r="H7">
            <v>0.12462775442224901</v>
          </cell>
          <cell r="I7">
            <v>0.119210577436345</v>
          </cell>
          <cell r="J7">
            <v>9.7109030088466899E-2</v>
          </cell>
          <cell r="K7">
            <v>0.10425031954833799</v>
          </cell>
          <cell r="L7">
            <v>9.4385513292422396E-2</v>
          </cell>
          <cell r="M7">
            <v>9.9151979227478204E-2</v>
          </cell>
        </row>
        <row r="8">
          <cell r="A8" t="str">
            <v>Max</v>
          </cell>
          <cell r="B8">
            <v>0.22553469279426799</v>
          </cell>
          <cell r="C8">
            <v>0.22548531677165201</v>
          </cell>
          <cell r="D8">
            <v>0.202184346880109</v>
          </cell>
          <cell r="E8">
            <v>0.221972054944401</v>
          </cell>
          <cell r="F8">
            <v>0.17724787029743599</v>
          </cell>
          <cell r="G8">
            <v>0.243770263517159</v>
          </cell>
          <cell r="H8">
            <v>0.172449440838293</v>
          </cell>
          <cell r="I8">
            <v>0.23231889783098</v>
          </cell>
          <cell r="J8">
            <v>0.112111320821751</v>
          </cell>
          <cell r="K8">
            <v>0.12757425928416</v>
          </cell>
          <cell r="L8">
            <v>0.127505285561239</v>
          </cell>
          <cell r="M8">
            <v>0.127827694966063</v>
          </cell>
        </row>
        <row r="9">
          <cell r="A9" t="str">
            <v>MAD</v>
          </cell>
          <cell r="B9">
            <v>4.7030140546632002E-2</v>
          </cell>
          <cell r="C9">
            <v>4.7505158845192498E-2</v>
          </cell>
          <cell r="D9">
            <v>6.3378667215063494E-2</v>
          </cell>
          <cell r="E9">
            <v>4.8839781962541198E-2</v>
          </cell>
          <cell r="F9">
            <v>6.9903930960369898E-2</v>
          </cell>
          <cell r="G9">
            <v>3.0899127495351002E-2</v>
          </cell>
          <cell r="H9">
            <v>6.8916588406862295E-2</v>
          </cell>
          <cell r="I9">
            <v>8.8190811784734299E-2</v>
          </cell>
          <cell r="J9">
            <v>3.0946134293923299E-2</v>
          </cell>
          <cell r="K9">
            <v>3.1403869005369803E-2</v>
          </cell>
          <cell r="L9">
            <v>2.7371369196147199E-2</v>
          </cell>
          <cell r="M9">
            <v>2.6170659473570699E-2</v>
          </cell>
        </row>
        <row r="10">
          <cell r="A10" t="str">
            <v>IQR</v>
          </cell>
          <cell r="B10">
            <v>5.2167695600045701E-2</v>
          </cell>
          <cell r="C10">
            <v>6.3072345624103299E-2</v>
          </cell>
          <cell r="D10">
            <v>7.6002482626730594E-2</v>
          </cell>
          <cell r="E10">
            <v>5.4087867759871802E-2</v>
          </cell>
          <cell r="F10">
            <v>8.2555852232427604E-2</v>
          </cell>
          <cell r="G10">
            <v>7.8450541397646206E-2</v>
          </cell>
          <cell r="H10">
            <v>8.6995871860384794E-2</v>
          </cell>
          <cell r="I10">
            <v>8.7953243809389195E-2</v>
          </cell>
          <cell r="J10">
            <v>3.9992956830222803E-2</v>
          </cell>
          <cell r="K10">
            <v>4.9833868563049402E-2</v>
          </cell>
          <cell r="L10">
            <v>3.5552633948291397E-2</v>
          </cell>
          <cell r="M10">
            <v>3.8332813360375501E-2</v>
          </cell>
        </row>
        <row r="11">
          <cell r="A11" t="str">
            <v>CV</v>
          </cell>
          <cell r="B11">
            <v>0.39399122191664299</v>
          </cell>
          <cell r="C11">
            <v>0.37385373783357201</v>
          </cell>
          <cell r="D11">
            <v>0.42078319306213302</v>
          </cell>
          <cell r="E11">
            <v>0.379433995127688</v>
          </cell>
          <cell r="F11">
            <v>0.51562234576575605</v>
          </cell>
          <cell r="G11">
            <v>0.51864541014661902</v>
          </cell>
          <cell r="H11">
            <v>0.595242650860205</v>
          </cell>
          <cell r="I11">
            <v>0.66306560019153205</v>
          </cell>
          <cell r="J11">
            <v>0.32336819356319901</v>
          </cell>
          <cell r="K11">
            <v>0.37209832670932502</v>
          </cell>
          <cell r="L11">
            <v>0.34984737360664803</v>
          </cell>
          <cell r="M11">
            <v>0.363380731874892</v>
          </cell>
        </row>
        <row r="12">
          <cell r="A12" t="str">
            <v>Skewness</v>
          </cell>
          <cell r="B12">
            <v>-5.3442529806614597E-2</v>
          </cell>
          <cell r="C12">
            <v>-0.35667199619635798</v>
          </cell>
          <cell r="D12">
            <v>-0.33933343969366198</v>
          </cell>
          <cell r="E12">
            <v>0.29033622599179998</v>
          </cell>
          <cell r="F12">
            <v>0.10245891471101599</v>
          </cell>
          <cell r="G12">
            <v>0.218072687658356</v>
          </cell>
          <cell r="H12">
            <v>0.33401922904498899</v>
          </cell>
          <cell r="I12">
            <v>0.58645903681346701</v>
          </cell>
          <cell r="J12">
            <v>-0.19859985106905201</v>
          </cell>
          <cell r="K12">
            <v>-0.39191460178770798</v>
          </cell>
          <cell r="L12">
            <v>-0.246000391168541</v>
          </cell>
          <cell r="M12">
            <v>-0.40152707149633499</v>
          </cell>
        </row>
        <row r="13">
          <cell r="A13" t="str">
            <v>SE.Skewness</v>
          </cell>
          <cell r="B13">
            <v>0.46368350080138998</v>
          </cell>
          <cell r="C13">
            <v>0.46368350080138998</v>
          </cell>
          <cell r="D13">
            <v>0.50119474483358595</v>
          </cell>
          <cell r="E13">
            <v>0.50119474483358595</v>
          </cell>
          <cell r="F13">
            <v>0.46368350080138998</v>
          </cell>
          <cell r="G13">
            <v>0.46368350080138998</v>
          </cell>
          <cell r="H13">
            <v>0.50119474483358595</v>
          </cell>
          <cell r="I13">
            <v>0.50119474483358595</v>
          </cell>
          <cell r="J13">
            <v>0.46368350080138998</v>
          </cell>
          <cell r="K13">
            <v>0.46368350080138998</v>
          </cell>
          <cell r="L13">
            <v>0.50119474483358595</v>
          </cell>
          <cell r="M13">
            <v>0.50119474483358595</v>
          </cell>
        </row>
        <row r="14">
          <cell r="A14" t="str">
            <v>Kurtosis</v>
          </cell>
          <cell r="B14">
            <v>-0.23565954448683299</v>
          </cell>
          <cell r="C14">
            <v>-0.70525546263655503</v>
          </cell>
          <cell r="D14">
            <v>-0.79786674139239</v>
          </cell>
          <cell r="E14">
            <v>-1.14061935546163</v>
          </cell>
          <cell r="F14">
            <v>-1.4293855558411099</v>
          </cell>
          <cell r="G14">
            <v>-3.38208371983049E-2</v>
          </cell>
          <cell r="H14">
            <v>-1.4519281385301399</v>
          </cell>
          <cell r="I14">
            <v>-0.37653132371707099</v>
          </cell>
          <cell r="J14">
            <v>-1.35269202656364</v>
          </cell>
          <cell r="K14">
            <v>-1.01656114075126</v>
          </cell>
          <cell r="L14">
            <v>-0.627917881100299</v>
          </cell>
          <cell r="M14">
            <v>-0.97744844735123504</v>
          </cell>
        </row>
        <row r="15">
          <cell r="A15" t="str">
            <v>N.Valid</v>
          </cell>
          <cell r="B15">
            <v>25</v>
          </cell>
          <cell r="C15">
            <v>25</v>
          </cell>
          <cell r="D15">
            <v>21</v>
          </cell>
          <cell r="E15">
            <v>21</v>
          </cell>
          <cell r="F15">
            <v>25</v>
          </cell>
          <cell r="G15">
            <v>25</v>
          </cell>
          <cell r="H15">
            <v>21</v>
          </cell>
          <cell r="I15">
            <v>21</v>
          </cell>
          <cell r="J15">
            <v>25</v>
          </cell>
          <cell r="K15">
            <v>25</v>
          </cell>
          <cell r="L15">
            <v>21</v>
          </cell>
          <cell r="M15">
            <v>21</v>
          </cell>
        </row>
        <row r="16">
          <cell r="A16" t="str">
            <v>Pct.Valid</v>
          </cell>
          <cell r="B16">
            <v>100</v>
          </cell>
          <cell r="C16">
            <v>100</v>
          </cell>
          <cell r="D16">
            <v>100</v>
          </cell>
          <cell r="E16">
            <v>100</v>
          </cell>
          <cell r="F16">
            <v>100</v>
          </cell>
          <cell r="G16">
            <v>100</v>
          </cell>
          <cell r="H16">
            <v>100</v>
          </cell>
          <cell r="I16">
            <v>100</v>
          </cell>
          <cell r="J16">
            <v>100</v>
          </cell>
          <cell r="K16">
            <v>100</v>
          </cell>
          <cell r="L16">
            <v>100</v>
          </cell>
          <cell r="M16">
            <v>100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_6f_env_ratios_stats"/>
    </sheetNames>
    <sheetDataSet>
      <sheetData sheetId="0">
        <row r="2">
          <cell r="A2" t="str">
            <v>Mean</v>
          </cell>
          <cell r="B2">
            <v>6.9723832855677001E-2</v>
          </cell>
          <cell r="C2">
            <v>7.1098314966911005E-2</v>
          </cell>
          <cell r="D2">
            <v>7.1728872075192907E-2</v>
          </cell>
          <cell r="E2">
            <v>7.1893688502352296E-2</v>
          </cell>
          <cell r="F2">
            <v>7.3719121536307802E-2</v>
          </cell>
          <cell r="G2">
            <v>7.4456002761079706E-2</v>
          </cell>
        </row>
        <row r="3">
          <cell r="A3" t="str">
            <v>Std.Dev</v>
          </cell>
          <cell r="B3">
            <v>1.8024724888213502E-2</v>
          </cell>
          <cell r="C3">
            <v>1.95267552186787E-2</v>
          </cell>
          <cell r="D3">
            <v>1.99761756927225E-2</v>
          </cell>
          <cell r="E3">
            <v>1.94592672011593E-2</v>
          </cell>
          <cell r="F3">
            <v>1.7826175547135E-2</v>
          </cell>
          <cell r="G3">
            <v>1.8163103764941201E-2</v>
          </cell>
        </row>
        <row r="4">
          <cell r="A4" t="str">
            <v>Min</v>
          </cell>
          <cell r="B4">
            <v>2.3283128582942701E-2</v>
          </cell>
          <cell r="C4">
            <v>2.5300794969052E-2</v>
          </cell>
          <cell r="D4">
            <v>2.4872507827925602E-2</v>
          </cell>
          <cell r="E4">
            <v>2.4958340667686499E-2</v>
          </cell>
          <cell r="F4">
            <v>3.0976874257859301E-2</v>
          </cell>
          <cell r="G4">
            <v>3.2299803677110502E-2</v>
          </cell>
        </row>
        <row r="5">
          <cell r="A5" t="str">
            <v>Q1</v>
          </cell>
          <cell r="B5">
            <v>6.4216623382355995E-2</v>
          </cell>
          <cell r="C5">
            <v>6.3178842421021703E-2</v>
          </cell>
          <cell r="D5">
            <v>6.3807962021936199E-2</v>
          </cell>
          <cell r="E5">
            <v>6.3805351911758804E-2</v>
          </cell>
          <cell r="F5">
            <v>6.3871581383182899E-2</v>
          </cell>
          <cell r="G5">
            <v>6.4014078890179196E-2</v>
          </cell>
        </row>
        <row r="6">
          <cell r="A6" t="str">
            <v>Median</v>
          </cell>
          <cell r="B6">
            <v>7.2420863132136998E-2</v>
          </cell>
          <cell r="C6">
            <v>7.3325800396381494E-2</v>
          </cell>
          <cell r="D6">
            <v>7.6670532564055094E-2</v>
          </cell>
          <cell r="E6">
            <v>7.5658073746395105E-2</v>
          </cell>
          <cell r="F6">
            <v>7.5567459905022893E-2</v>
          </cell>
          <cell r="G6">
            <v>7.6759607381852196E-2</v>
          </cell>
        </row>
        <row r="7">
          <cell r="A7" t="str">
            <v>Q3</v>
          </cell>
          <cell r="B7">
            <v>8.0131733101165697E-2</v>
          </cell>
          <cell r="C7">
            <v>8.0808410687157897E-2</v>
          </cell>
          <cell r="D7">
            <v>8.2506218046518295E-2</v>
          </cell>
          <cell r="E7">
            <v>8.1032846033236294E-2</v>
          </cell>
          <cell r="F7">
            <v>8.5463889095500206E-2</v>
          </cell>
          <cell r="G7">
            <v>8.7938240454081995E-2</v>
          </cell>
        </row>
        <row r="8">
          <cell r="A8" t="str">
            <v>Max</v>
          </cell>
          <cell r="B8">
            <v>0.11493971215324</v>
          </cell>
          <cell r="C8">
            <v>0.112906668016182</v>
          </cell>
          <cell r="D8">
            <v>0.120231824712988</v>
          </cell>
          <cell r="E8">
            <v>0.120461900287072</v>
          </cell>
          <cell r="F8">
            <v>0.10724469485464901</v>
          </cell>
          <cell r="G8">
            <v>0.109063736275129</v>
          </cell>
        </row>
        <row r="9">
          <cell r="A9" t="str">
            <v>MAD</v>
          </cell>
          <cell r="B9">
            <v>1.1768418439198101E-2</v>
          </cell>
          <cell r="C9">
            <v>1.2995934197035999E-2</v>
          </cell>
          <cell r="D9">
            <v>1.4355629466905301E-2</v>
          </cell>
          <cell r="E9">
            <v>1.05494208621578E-2</v>
          </cell>
          <cell r="F9">
            <v>1.6133626357225001E-2</v>
          </cell>
          <cell r="G9">
            <v>1.74728280947095E-2</v>
          </cell>
        </row>
        <row r="10">
          <cell r="A10" t="str">
            <v>IQR</v>
          </cell>
          <cell r="B10">
            <v>1.5915109718809699E-2</v>
          </cell>
          <cell r="C10">
            <v>1.7629568266136202E-2</v>
          </cell>
          <cell r="D10">
            <v>1.8698256024582201E-2</v>
          </cell>
          <cell r="E10">
            <v>1.7227494121477501E-2</v>
          </cell>
          <cell r="F10">
            <v>2.15923077123173E-2</v>
          </cell>
          <cell r="G10">
            <v>2.3924161563902799E-2</v>
          </cell>
        </row>
        <row r="11">
          <cell r="A11" t="str">
            <v>CV</v>
          </cell>
          <cell r="B11">
            <v>0.25851597868297499</v>
          </cell>
          <cell r="C11">
            <v>0.27464441636579401</v>
          </cell>
          <cell r="D11">
            <v>0.27849560595044098</v>
          </cell>
          <cell r="E11">
            <v>0.27066725336428699</v>
          </cell>
          <cell r="F11">
            <v>0.24181209943413901</v>
          </cell>
          <cell r="G11">
            <v>0.24394411587235501</v>
          </cell>
        </row>
        <row r="12">
          <cell r="A12" t="str">
            <v>Skewness</v>
          </cell>
          <cell r="B12">
            <v>-0.71493218965816197</v>
          </cell>
          <cell r="C12">
            <v>-0.57078566607785197</v>
          </cell>
          <cell r="D12">
            <v>-0.57964394906217298</v>
          </cell>
          <cell r="E12">
            <v>-0.48758034840399</v>
          </cell>
          <cell r="F12">
            <v>-0.54687062982661105</v>
          </cell>
          <cell r="G12">
            <v>-0.54553388347920295</v>
          </cell>
        </row>
        <row r="13">
          <cell r="A13" t="str">
            <v>SE.Skewness</v>
          </cell>
          <cell r="B13">
            <v>0.28102921682992099</v>
          </cell>
          <cell r="C13">
            <v>0.28102921682992099</v>
          </cell>
          <cell r="D13">
            <v>0.28102921682992099</v>
          </cell>
          <cell r="E13">
            <v>0.28102921682992099</v>
          </cell>
          <cell r="F13">
            <v>0.28102921682992099</v>
          </cell>
          <cell r="G13">
            <v>0.28102921682992099</v>
          </cell>
        </row>
        <row r="14">
          <cell r="A14" t="str">
            <v>Kurtosis</v>
          </cell>
          <cell r="B14">
            <v>0.62818177892986604</v>
          </cell>
          <cell r="C14">
            <v>0.243119428305935</v>
          </cell>
          <cell r="D14">
            <v>7.0692908601394294E-2</v>
          </cell>
          <cell r="E14">
            <v>0.33345051113289098</v>
          </cell>
          <cell r="F14">
            <v>-0.143333755895281</v>
          </cell>
          <cell r="G14">
            <v>-0.292074057406778</v>
          </cell>
        </row>
        <row r="15">
          <cell r="A15" t="str">
            <v>N.Valid</v>
          </cell>
          <cell r="B15">
            <v>73</v>
          </cell>
          <cell r="C15">
            <v>73</v>
          </cell>
          <cell r="D15">
            <v>73</v>
          </cell>
          <cell r="E15">
            <v>73</v>
          </cell>
          <cell r="F15">
            <v>73</v>
          </cell>
          <cell r="G15">
            <v>73</v>
          </cell>
        </row>
        <row r="16">
          <cell r="A16" t="str">
            <v>Pct.Valid</v>
          </cell>
          <cell r="B16">
            <v>100</v>
          </cell>
          <cell r="C16">
            <v>100</v>
          </cell>
          <cell r="D16">
            <v>100</v>
          </cell>
          <cell r="E16">
            <v>100</v>
          </cell>
          <cell r="F16">
            <v>100</v>
          </cell>
          <cell r="G16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34572-0EE4-4F1F-A684-10106D7AAF0D}">
  <dimension ref="A1:N80"/>
  <sheetViews>
    <sheetView workbookViewId="0">
      <selection activeCell="H12" sqref="H12"/>
    </sheetView>
  </sheetViews>
  <sheetFormatPr defaultRowHeight="15" x14ac:dyDescent="0.25"/>
  <cols>
    <col min="1" max="1" width="18.42578125" bestFit="1" customWidth="1"/>
    <col min="2" max="2" width="27" bestFit="1" customWidth="1"/>
    <col min="3" max="14" width="10.42578125" customWidth="1"/>
  </cols>
  <sheetData>
    <row r="1" spans="1:14" ht="75" x14ac:dyDescent="0.25">
      <c r="A1" s="1"/>
      <c r="B1" s="1" t="s">
        <v>12</v>
      </c>
      <c r="C1" s="1" t="s">
        <v>0</v>
      </c>
      <c r="D1" s="1" t="s">
        <v>1</v>
      </c>
      <c r="E1" s="1" t="s">
        <v>2</v>
      </c>
      <c r="F1" s="1" t="s">
        <v>10</v>
      </c>
      <c r="G1" s="1" t="s">
        <v>3</v>
      </c>
      <c r="H1" s="1" t="s">
        <v>4</v>
      </c>
      <c r="I1" s="1" t="s">
        <v>5</v>
      </c>
      <c r="J1" s="1" t="s">
        <v>11</v>
      </c>
      <c r="K1" s="1" t="s">
        <v>6</v>
      </c>
      <c r="L1" s="1" t="s">
        <v>7</v>
      </c>
      <c r="M1" s="1" t="s">
        <v>8</v>
      </c>
      <c r="N1" s="1" t="s">
        <v>9</v>
      </c>
    </row>
    <row r="2" spans="1:14" x14ac:dyDescent="0.25">
      <c r="A2" t="str">
        <f>[2]monthly_6f_ghg_ratios_stats!A2</f>
        <v>Mean</v>
      </c>
      <c r="B2" t="s">
        <v>14</v>
      </c>
      <c r="C2" s="3">
        <f>[2]monthly_6f_ghg_ratios_stats!B2</f>
        <v>8.2119488530143003E-2</v>
      </c>
      <c r="D2" s="3">
        <f>[2]monthly_6f_ghg_ratios_stats!C2</f>
        <v>8.80146411621473E-2</v>
      </c>
      <c r="E2" s="3">
        <f>[2]monthly_6f_ghg_ratios_stats!D2</f>
        <v>8.0874446730859195E-2</v>
      </c>
      <c r="F2" s="3">
        <f>[2]monthly_6f_ghg_ratios_stats!E2</f>
        <v>7.8287519137240399E-2</v>
      </c>
      <c r="G2" s="3">
        <f>[2]monthly_6f_ghg_ratios_stats!F2</f>
        <v>8.2241827379227403E-2</v>
      </c>
      <c r="H2" s="3">
        <f>[2]monthly_6f_ghg_ratios_stats!G2</f>
        <v>9.4520987563638206E-2</v>
      </c>
      <c r="I2" s="3">
        <f>[2]monthly_6f_ghg_ratios_stats!H2</f>
        <v>6.6617582812299805E-2</v>
      </c>
      <c r="J2" s="3">
        <f>[2]monthly_6f_ghg_ratios_stats!I2</f>
        <v>8.7648061929557305E-2</v>
      </c>
      <c r="K2" s="3">
        <f>[2]monthly_6f_ghg_ratios_stats!J2</f>
        <v>5.9702247120654098E-2</v>
      </c>
      <c r="L2" s="3">
        <f>[2]monthly_6f_ghg_ratios_stats!K2</f>
        <v>6.7243377953739303E-2</v>
      </c>
      <c r="M2" s="3">
        <f>[2]monthly_6f_ghg_ratios_stats!L2</f>
        <v>6.2531982749244402E-2</v>
      </c>
      <c r="N2" s="3">
        <f>[2]monthly_6f_ghg_ratios_stats!M2</f>
        <v>5.6112564990104599E-2</v>
      </c>
    </row>
    <row r="3" spans="1:14" x14ac:dyDescent="0.25">
      <c r="A3" t="str">
        <f>[2]monthly_6f_ghg_ratios_stats!A3</f>
        <v>Std.Dev</v>
      </c>
      <c r="B3" t="str">
        <f>B2</f>
        <v>monthly_6f_ghg_ratios_stats</v>
      </c>
      <c r="C3" s="3">
        <f>[2]monthly_6f_ghg_ratios_stats!B3</f>
        <v>4.3736880198059297E-2</v>
      </c>
      <c r="D3" s="3">
        <f>[2]monthly_6f_ghg_ratios_stats!C3</f>
        <v>4.1596511896545098E-2</v>
      </c>
      <c r="E3" s="3">
        <f>[2]monthly_6f_ghg_ratios_stats!D3</f>
        <v>5.0410638377532298E-2</v>
      </c>
      <c r="F3" s="3">
        <f>[2]monthly_6f_ghg_ratios_stats!E3</f>
        <v>4.8806390856568398E-2</v>
      </c>
      <c r="G3" s="3">
        <f>[2]monthly_6f_ghg_ratios_stats!F3</f>
        <v>4.3416708437627398E-2</v>
      </c>
      <c r="H3" s="3">
        <f>[2]monthly_6f_ghg_ratios_stats!G3</f>
        <v>4.3012352055748097E-2</v>
      </c>
      <c r="I3" s="3">
        <f>[2]monthly_6f_ghg_ratios_stats!H3</f>
        <v>4.8751760372053497E-2</v>
      </c>
      <c r="J3" s="3">
        <f>[2]monthly_6f_ghg_ratios_stats!I3</f>
        <v>5.80460918593085E-2</v>
      </c>
      <c r="K3" s="3">
        <f>[2]monthly_6f_ghg_ratios_stats!J3</f>
        <v>2.4147747626061599E-2</v>
      </c>
      <c r="L3" s="3">
        <f>[2]monthly_6f_ghg_ratios_stats!K3</f>
        <v>2.9151320828203601E-2</v>
      </c>
      <c r="M3" s="3">
        <f>[2]monthly_6f_ghg_ratios_stats!L3</f>
        <v>2.9618900415755999E-2</v>
      </c>
      <c r="N3" s="3">
        <f>[2]monthly_6f_ghg_ratios_stats!M3</f>
        <v>2.87587050782105E-2</v>
      </c>
    </row>
    <row r="4" spans="1:14" x14ac:dyDescent="0.25">
      <c r="A4" t="str">
        <f>[2]monthly_6f_ghg_ratios_stats!A4</f>
        <v>Min</v>
      </c>
      <c r="B4" t="str">
        <f t="shared" ref="B4:B16" si="0">B3</f>
        <v>monthly_6f_ghg_ratios_stats</v>
      </c>
      <c r="C4" s="3">
        <f>[2]monthly_6f_ghg_ratios_stats!B4</f>
        <v>1.2123625357754599E-2</v>
      </c>
      <c r="D4" s="3">
        <f>[2]monthly_6f_ghg_ratios_stats!C4</f>
        <v>1.49987538802331E-2</v>
      </c>
      <c r="E4" s="3">
        <f>[2]monthly_6f_ghg_ratios_stats!D4</f>
        <v>7.7098821154524804E-19</v>
      </c>
      <c r="F4" s="3">
        <f>[2]monthly_6f_ghg_ratios_stats!E4</f>
        <v>5.2874210855648899E-3</v>
      </c>
      <c r="G4" s="3">
        <f>[2]monthly_6f_ghg_ratios_stats!F4</f>
        <v>1.9671139925209101E-2</v>
      </c>
      <c r="H4" s="3">
        <f>[2]monthly_6f_ghg_ratios_stats!G4</f>
        <v>1.47618450584894E-2</v>
      </c>
      <c r="I4" s="3">
        <f>[2]monthly_6f_ghg_ratios_stats!H4</f>
        <v>3.9119371471204797E-3</v>
      </c>
      <c r="J4" s="3">
        <f>[2]monthly_6f_ghg_ratios_stats!I4</f>
        <v>1.40299027732052E-2</v>
      </c>
      <c r="K4" s="3">
        <f>[2]monthly_6f_ghg_ratios_stats!J4</f>
        <v>7.9393803050140394E-3</v>
      </c>
      <c r="L4" s="3">
        <f>[2]monthly_6f_ghg_ratios_stats!K4</f>
        <v>9.9827941810306294E-3</v>
      </c>
      <c r="M4" s="3">
        <f>[2]monthly_6f_ghg_ratios_stats!L4</f>
        <v>1.62608734248187E-2</v>
      </c>
      <c r="N4" s="3">
        <f>[2]monthly_6f_ghg_ratios_stats!M4</f>
        <v>1.0980780287954199E-2</v>
      </c>
    </row>
    <row r="5" spans="1:14" x14ac:dyDescent="0.25">
      <c r="A5" t="str">
        <f>[2]monthly_6f_ghg_ratios_stats!A5</f>
        <v>Q1</v>
      </c>
      <c r="B5" t="str">
        <f t="shared" si="0"/>
        <v>monthly_6f_ghg_ratios_stats</v>
      </c>
      <c r="C5" s="3">
        <f>[2]monthly_6f_ghg_ratios_stats!B5</f>
        <v>4.4917578272427101E-2</v>
      </c>
      <c r="D5" s="3">
        <f>[2]monthly_6f_ghg_ratios_stats!C5</f>
        <v>4.8468262228705102E-2</v>
      </c>
      <c r="E5" s="3">
        <f>[2]monthly_6f_ghg_ratios_stats!D5</f>
        <v>4.42139826233202E-2</v>
      </c>
      <c r="F5" s="3">
        <f>[2]monthly_6f_ghg_ratios_stats!E5</f>
        <v>4.1100482041073201E-2</v>
      </c>
      <c r="G5" s="3">
        <f>[2]monthly_6f_ghg_ratios_stats!F5</f>
        <v>3.55157046378482E-2</v>
      </c>
      <c r="H5" s="3">
        <f>[2]monthly_6f_ghg_ratios_stats!G5</f>
        <v>6.3426867063203399E-2</v>
      </c>
      <c r="I5" s="3">
        <f>[2]monthly_6f_ghg_ratios_stats!H5</f>
        <v>2.59589945298529E-2</v>
      </c>
      <c r="J5" s="3">
        <f>[2]monthly_6f_ghg_ratios_stats!I5</f>
        <v>3.0017021699005601E-2</v>
      </c>
      <c r="K5" s="3">
        <f>[2]monthly_6f_ghg_ratios_stats!J5</f>
        <v>4.8558505713431399E-2</v>
      </c>
      <c r="L5" s="3">
        <f>[2]monthly_6f_ghg_ratios_stats!K5</f>
        <v>4.9876852262832297E-2</v>
      </c>
      <c r="M5" s="3">
        <f>[2]monthly_6f_ghg_ratios_stats!L5</f>
        <v>4.1869610216856902E-2</v>
      </c>
      <c r="N5" s="3">
        <f>[2]monthly_6f_ghg_ratios_stats!M5</f>
        <v>2.83914031761992E-2</v>
      </c>
    </row>
    <row r="6" spans="1:14" x14ac:dyDescent="0.25">
      <c r="A6" t="str">
        <f>[2]monthly_6f_ghg_ratios_stats!A6</f>
        <v>Median</v>
      </c>
      <c r="B6" t="str">
        <f t="shared" si="0"/>
        <v>monthly_6f_ghg_ratios_stats</v>
      </c>
      <c r="C6" s="3">
        <f>[2]monthly_6f_ghg_ratios_stats!B6</f>
        <v>7.2604232843390099E-2</v>
      </c>
      <c r="D6" s="3">
        <f>[2]monthly_6f_ghg_ratios_stats!C6</f>
        <v>9.52027653735803E-2</v>
      </c>
      <c r="E6" s="3">
        <f>[2]monthly_6f_ghg_ratios_stats!D6</f>
        <v>8.7531257641960999E-2</v>
      </c>
      <c r="F6" s="3">
        <f>[2]monthly_6f_ghg_ratios_stats!E6</f>
        <v>8.3370944741611899E-2</v>
      </c>
      <c r="G6" s="3">
        <f>[2]monthly_6f_ghg_ratios_stats!F6</f>
        <v>8.4031278813953905E-2</v>
      </c>
      <c r="H6" s="3">
        <f>[2]monthly_6f_ghg_ratios_stats!G6</f>
        <v>0.109617714343878</v>
      </c>
      <c r="I6" s="3">
        <f>[2]monthly_6f_ghg_ratios_stats!H6</f>
        <v>6.9329955675063504E-2</v>
      </c>
      <c r="J6" s="3">
        <f>[2]monthly_6f_ghg_ratios_stats!I6</f>
        <v>0.107877985118718</v>
      </c>
      <c r="K6" s="3">
        <f>[2]monthly_6f_ghg_ratios_stats!J6</f>
        <v>6.06876180481025E-2</v>
      </c>
      <c r="L6" s="3">
        <f>[2]monthly_6f_ghg_ratios_stats!K6</f>
        <v>6.8506970433253794E-2</v>
      </c>
      <c r="M6" s="3">
        <f>[2]monthly_6f_ghg_ratios_stats!L6</f>
        <v>5.7857825835668397E-2</v>
      </c>
      <c r="N6" s="3">
        <f>[2]monthly_6f_ghg_ratios_stats!M6</f>
        <v>6.6119358883354198E-2</v>
      </c>
    </row>
    <row r="7" spans="1:14" x14ac:dyDescent="0.25">
      <c r="A7" t="str">
        <f>[2]monthly_6f_ghg_ratios_stats!A7</f>
        <v>Q3</v>
      </c>
      <c r="B7" t="str">
        <f t="shared" si="0"/>
        <v>monthly_6f_ghg_ratios_stats</v>
      </c>
      <c r="C7" s="3">
        <f>[2]monthly_6f_ghg_ratios_stats!B7</f>
        <v>0.120623353933143</v>
      </c>
      <c r="D7" s="3">
        <f>[2]monthly_6f_ghg_ratios_stats!C7</f>
        <v>0.11632357474211</v>
      </c>
      <c r="E7" s="3">
        <f>[2]monthly_6f_ghg_ratios_stats!D7</f>
        <v>0.12092032512501601</v>
      </c>
      <c r="F7" s="3">
        <f>[2]monthly_6f_ghg_ratios_stats!E7</f>
        <v>0.116631094973071</v>
      </c>
      <c r="G7" s="3">
        <f>[2]monthly_6f_ghg_ratios_stats!F7</f>
        <v>0.113781285767536</v>
      </c>
      <c r="H7" s="3">
        <f>[2]monthly_6f_ghg_ratios_stats!G7</f>
        <v>0.12553858641293</v>
      </c>
      <c r="I7" s="3">
        <f>[2]monthly_6f_ghg_ratios_stats!H7</f>
        <v>0.10318501597933501</v>
      </c>
      <c r="J7" s="3">
        <f>[2]monthly_6f_ghg_ratios_stats!I7</f>
        <v>0.125416728322743</v>
      </c>
      <c r="K7" s="3">
        <f>[2]monthly_6f_ghg_ratios_stats!J7</f>
        <v>6.9429125343795306E-2</v>
      </c>
      <c r="L7" s="3">
        <f>[2]monthly_6f_ghg_ratios_stats!K7</f>
        <v>8.61728074082308E-2</v>
      </c>
      <c r="M7" s="3">
        <f>[2]monthly_6f_ghg_ratios_stats!L7</f>
        <v>7.66984469801857E-2</v>
      </c>
      <c r="N7" s="3">
        <f>[2]monthly_6f_ghg_ratios_stats!M7</f>
        <v>7.7681769965206302E-2</v>
      </c>
    </row>
    <row r="8" spans="1:14" x14ac:dyDescent="0.25">
      <c r="A8" t="str">
        <f>[2]monthly_6f_ghg_ratios_stats!A8</f>
        <v>Max</v>
      </c>
      <c r="B8" t="str">
        <f t="shared" si="0"/>
        <v>monthly_6f_ghg_ratios_stats</v>
      </c>
      <c r="C8" s="3">
        <f>[2]monthly_6f_ghg_ratios_stats!B8</f>
        <v>0.15784466870807001</v>
      </c>
      <c r="D8" s="3">
        <f>[2]monthly_6f_ghg_ratios_stats!C8</f>
        <v>0.16073826912342601</v>
      </c>
      <c r="E8" s="3">
        <f>[2]monthly_6f_ghg_ratios_stats!D8</f>
        <v>0.15692375784152601</v>
      </c>
      <c r="F8" s="3">
        <f>[2]monthly_6f_ghg_ratios_stats!E8</f>
        <v>0.16571827163934</v>
      </c>
      <c r="G8" s="3">
        <f>[2]monthly_6f_ghg_ratios_stats!F8</f>
        <v>0.153934698033695</v>
      </c>
      <c r="H8" s="3">
        <f>[2]monthly_6f_ghg_ratios_stats!G8</f>
        <v>0.14323147520853899</v>
      </c>
      <c r="I8" s="3">
        <f>[2]monthly_6f_ghg_ratios_stats!H8</f>
        <v>0.15471860534555901</v>
      </c>
      <c r="J8" s="3">
        <f>[2]monthly_6f_ghg_ratios_stats!I8</f>
        <v>0.19526463704519001</v>
      </c>
      <c r="K8" s="3">
        <f>[2]monthly_6f_ghg_ratios_stats!J8</f>
        <v>0.10797640522992601</v>
      </c>
      <c r="L8" s="3">
        <f>[2]monthly_6f_ghg_ratios_stats!K8</f>
        <v>0.12736501823177901</v>
      </c>
      <c r="M8" s="3">
        <f>[2]monthly_6f_ghg_ratios_stats!L8</f>
        <v>0.113170146629043</v>
      </c>
      <c r="N8" s="3">
        <f>[2]monthly_6f_ghg_ratios_stats!M8</f>
        <v>0.102531625676615</v>
      </c>
    </row>
    <row r="9" spans="1:14" x14ac:dyDescent="0.25">
      <c r="A9" t="str">
        <f>[2]monthly_6f_ghg_ratios_stats!A9</f>
        <v>MAD</v>
      </c>
      <c r="B9" t="str">
        <f t="shared" si="0"/>
        <v>monthly_6f_ghg_ratios_stats</v>
      </c>
      <c r="C9" s="3">
        <f>[2]monthly_6f_ghg_ratios_stats!B9</f>
        <v>4.8768222521081303E-2</v>
      </c>
      <c r="D9" s="3">
        <f>[2]monthly_6f_ghg_ratios_stats!C9</f>
        <v>4.0046335434889599E-2</v>
      </c>
      <c r="E9" s="3">
        <f>[2]monthly_6f_ghg_ratios_stats!D9</f>
        <v>5.7453997827940202E-2</v>
      </c>
      <c r="F9" s="3">
        <f>[2]monthly_6f_ghg_ratios_stats!E9</f>
        <v>5.4174757976231801E-2</v>
      </c>
      <c r="G9" s="3">
        <f>[2]monthly_6f_ghg_ratios_stats!F9</f>
        <v>5.7701665513484199E-2</v>
      </c>
      <c r="H9" s="3">
        <f>[2]monthly_6f_ghg_ratios_stats!G9</f>
        <v>2.7559695559915699E-2</v>
      </c>
      <c r="I9" s="3">
        <f>[2]monthly_6f_ghg_ratios_stats!H9</f>
        <v>6.4301786993889304E-2</v>
      </c>
      <c r="J9" s="3">
        <f>[2]monthly_6f_ghg_ratios_stats!I9</f>
        <v>9.4549032358557994E-2</v>
      </c>
      <c r="K9" s="3">
        <f>[2]monthly_6f_ghg_ratios_stats!J9</f>
        <v>1.6526959706110299E-2</v>
      </c>
      <c r="L9" s="3">
        <f>[2]monthly_6f_ghg_ratios_stats!K9</f>
        <v>2.7621013199466998E-2</v>
      </c>
      <c r="M9" s="3">
        <f>[2]monthly_6f_ghg_ratios_stats!L9</f>
        <v>2.79134858413683E-2</v>
      </c>
      <c r="N9" s="3">
        <f>[2]monthly_6f_ghg_ratios_stats!M9</f>
        <v>3.7084593516264898E-2</v>
      </c>
    </row>
    <row r="10" spans="1:14" x14ac:dyDescent="0.25">
      <c r="A10" t="str">
        <f>[2]monthly_6f_ghg_ratios_stats!A10</f>
        <v>IQR</v>
      </c>
      <c r="B10" t="str">
        <f t="shared" si="0"/>
        <v>monthly_6f_ghg_ratios_stats</v>
      </c>
      <c r="C10" s="3">
        <f>[2]monthly_6f_ghg_ratios_stats!B10</f>
        <v>7.5705775660716096E-2</v>
      </c>
      <c r="D10" s="3">
        <f>[2]monthly_6f_ghg_ratios_stats!C10</f>
        <v>6.78553125134045E-2</v>
      </c>
      <c r="E10" s="3">
        <f>[2]monthly_6f_ghg_ratios_stats!D10</f>
        <v>7.6706342501695904E-2</v>
      </c>
      <c r="F10" s="3">
        <f>[2]monthly_6f_ghg_ratios_stats!E10</f>
        <v>7.5530612931997795E-2</v>
      </c>
      <c r="G10" s="3">
        <f>[2]monthly_6f_ghg_ratios_stats!F10</f>
        <v>7.8265581129687803E-2</v>
      </c>
      <c r="H10" s="3">
        <f>[2]monthly_6f_ghg_ratios_stats!G10</f>
        <v>6.2111719349726202E-2</v>
      </c>
      <c r="I10" s="3">
        <f>[2]monthly_6f_ghg_ratios_stats!H10</f>
        <v>7.7226021449482096E-2</v>
      </c>
      <c r="J10" s="3">
        <f>[2]monthly_6f_ghg_ratios_stats!I10</f>
        <v>9.5399706623737299E-2</v>
      </c>
      <c r="K10" s="3">
        <f>[2]monthly_6f_ghg_ratios_stats!J10</f>
        <v>2.08706196303639E-2</v>
      </c>
      <c r="L10" s="3">
        <f>[2]monthly_6f_ghg_ratios_stats!K10</f>
        <v>3.6295955145398497E-2</v>
      </c>
      <c r="M10" s="3">
        <f>[2]monthly_6f_ghg_ratios_stats!L10</f>
        <v>3.4828836763328798E-2</v>
      </c>
      <c r="N10" s="3">
        <f>[2]monthly_6f_ghg_ratios_stats!M10</f>
        <v>4.9290366789007098E-2</v>
      </c>
    </row>
    <row r="11" spans="1:14" x14ac:dyDescent="0.25">
      <c r="A11" t="str">
        <f>[2]monthly_6f_ghg_ratios_stats!A11</f>
        <v>CV</v>
      </c>
      <c r="B11" t="str">
        <f t="shared" si="0"/>
        <v>monthly_6f_ghg_ratios_stats</v>
      </c>
      <c r="C11" s="3">
        <f>[2]monthly_6f_ghg_ratios_stats!B11</f>
        <v>0.53260049448560698</v>
      </c>
      <c r="D11" s="3">
        <f>[2]monthly_6f_ghg_ratios_stats!C11</f>
        <v>0.47260900399415201</v>
      </c>
      <c r="E11" s="3">
        <f>[2]monthly_6f_ghg_ratios_stats!D11</f>
        <v>0.62331973095646698</v>
      </c>
      <c r="F11" s="3">
        <f>[2]monthly_6f_ghg_ratios_stats!E11</f>
        <v>0.62342492640505398</v>
      </c>
      <c r="G11" s="3">
        <f>[2]monthly_6f_ghg_ratios_stats!F11</f>
        <v>0.527915171892126</v>
      </c>
      <c r="H11" s="3">
        <f>[2]monthly_6f_ghg_ratios_stats!G11</f>
        <v>0.45505610091927001</v>
      </c>
      <c r="I11" s="3">
        <f>[2]monthly_6f_ghg_ratios_stats!H11</f>
        <v>0.73181521024885199</v>
      </c>
      <c r="J11" s="3">
        <f>[2]monthly_6f_ghg_ratios_stats!I11</f>
        <v>0.66226326722386797</v>
      </c>
      <c r="K11" s="3">
        <f>[2]monthly_6f_ghg_ratios_stats!J11</f>
        <v>0.40446966053489802</v>
      </c>
      <c r="L11" s="3">
        <f>[2]monthly_6f_ghg_ratios_stats!K11</f>
        <v>0.43351957791677997</v>
      </c>
      <c r="M11" s="3">
        <f>[2]monthly_6f_ghg_ratios_stats!L11</f>
        <v>0.47366002345597902</v>
      </c>
      <c r="N11" s="3">
        <f>[2]monthly_6f_ghg_ratios_stats!M11</f>
        <v>0.51251809792124203</v>
      </c>
    </row>
    <row r="12" spans="1:14" x14ac:dyDescent="0.25">
      <c r="A12" t="str">
        <f>[2]monthly_6f_ghg_ratios_stats!A12</f>
        <v>Skewness</v>
      </c>
      <c r="B12" t="str">
        <f t="shared" si="0"/>
        <v>monthly_6f_ghg_ratios_stats</v>
      </c>
      <c r="C12" s="3">
        <f>[2]monthly_6f_ghg_ratios_stats!B12</f>
        <v>0.286204320805585</v>
      </c>
      <c r="D12" s="3">
        <f>[2]monthly_6f_ghg_ratios_stats!C12</f>
        <v>-1.30302547321054E-2</v>
      </c>
      <c r="E12" s="3">
        <f>[2]monthly_6f_ghg_ratios_stats!D12</f>
        <v>4.2559891378165703E-2</v>
      </c>
      <c r="F12" s="3">
        <f>[2]monthly_6f_ghg_ratios_stats!E12</f>
        <v>0.181181649798975</v>
      </c>
      <c r="G12" s="3">
        <f>[2]monthly_6f_ghg_ratios_stats!F12</f>
        <v>6.1341548007409303E-3</v>
      </c>
      <c r="H12" s="3">
        <f>[2]monthly_6f_ghg_ratios_stats!G12</f>
        <v>-0.78130781901913704</v>
      </c>
      <c r="I12" s="3">
        <f>[2]monthly_6f_ghg_ratios_stats!H12</f>
        <v>0.21917996525022801</v>
      </c>
      <c r="J12" s="3">
        <f>[2]monthly_6f_ghg_ratios_stats!I12</f>
        <v>0.124081718422393</v>
      </c>
      <c r="K12" s="3">
        <f>[2]monthly_6f_ghg_ratios_stats!J12</f>
        <v>-4.77566089473416E-2</v>
      </c>
      <c r="L12" s="3">
        <f>[2]monthly_6f_ghg_ratios_stats!K12</f>
        <v>5.1884598180560598E-2</v>
      </c>
      <c r="M12" s="3">
        <f>[2]monthly_6f_ghg_ratios_stats!L12</f>
        <v>0.343865796053127</v>
      </c>
      <c r="N12" s="3">
        <f>[2]monthly_6f_ghg_ratios_stats!M12</f>
        <v>-6.47566397918002E-2</v>
      </c>
    </row>
    <row r="13" spans="1:14" x14ac:dyDescent="0.25">
      <c r="A13" t="str">
        <f>[2]monthly_6f_ghg_ratios_stats!A13</f>
        <v>SE.Skewness</v>
      </c>
      <c r="B13" t="str">
        <f t="shared" si="0"/>
        <v>monthly_6f_ghg_ratios_stats</v>
      </c>
      <c r="C13" s="3">
        <f>[2]monthly_6f_ghg_ratios_stats!B13</f>
        <v>0.46368350080138998</v>
      </c>
      <c r="D13" s="3">
        <f>[2]monthly_6f_ghg_ratios_stats!C13</f>
        <v>0.46368350080138998</v>
      </c>
      <c r="E13" s="3">
        <f>[2]monthly_6f_ghg_ratios_stats!D13</f>
        <v>0.50119474483358595</v>
      </c>
      <c r="F13" s="3">
        <f>[2]monthly_6f_ghg_ratios_stats!E13</f>
        <v>0.50119474483358595</v>
      </c>
      <c r="G13" s="3">
        <f>[2]monthly_6f_ghg_ratios_stats!F13</f>
        <v>0.46368350080138998</v>
      </c>
      <c r="H13" s="3">
        <f>[2]monthly_6f_ghg_ratios_stats!G13</f>
        <v>0.46368350080138998</v>
      </c>
      <c r="I13" s="3">
        <f>[2]monthly_6f_ghg_ratios_stats!H13</f>
        <v>0.50119474483358595</v>
      </c>
      <c r="J13" s="3">
        <f>[2]monthly_6f_ghg_ratios_stats!I13</f>
        <v>0.50119474483358595</v>
      </c>
      <c r="K13" s="3">
        <f>[2]monthly_6f_ghg_ratios_stats!J13</f>
        <v>0.46368350080138998</v>
      </c>
      <c r="L13" s="3">
        <f>[2]monthly_6f_ghg_ratios_stats!K13</f>
        <v>0.46368350080138998</v>
      </c>
      <c r="M13" s="3">
        <f>[2]monthly_6f_ghg_ratios_stats!L13</f>
        <v>0.50119474483358595</v>
      </c>
      <c r="N13" s="3">
        <f>[2]monthly_6f_ghg_ratios_stats!M13</f>
        <v>0.50119474483358595</v>
      </c>
    </row>
    <row r="14" spans="1:14" x14ac:dyDescent="0.25">
      <c r="A14" t="str">
        <f>[2]monthly_6f_ghg_ratios_stats!A14</f>
        <v>Kurtosis</v>
      </c>
      <c r="B14" t="str">
        <f t="shared" si="0"/>
        <v>monthly_6f_ghg_ratios_stats</v>
      </c>
      <c r="C14" s="3">
        <f>[2]monthly_6f_ghg_ratios_stats!B14</f>
        <v>-1.32140627837055</v>
      </c>
      <c r="D14" s="3">
        <f>[2]monthly_6f_ghg_ratios_stats!C14</f>
        <v>-1.0421504895303499</v>
      </c>
      <c r="E14" s="3">
        <f>[2]monthly_6f_ghg_ratios_stats!D14</f>
        <v>-1.2951253046078799</v>
      </c>
      <c r="F14" s="3">
        <f>[2]monthly_6f_ghg_ratios_stats!E14</f>
        <v>-1.2235079231022701</v>
      </c>
      <c r="G14" s="3">
        <f>[2]monthly_6f_ghg_ratios_stats!F14</f>
        <v>-1.4799043236417799</v>
      </c>
      <c r="H14" s="3">
        <f>[2]monthly_6f_ghg_ratios_stats!G14</f>
        <v>-1.0133557584441999</v>
      </c>
      <c r="I14" s="3">
        <f>[2]monthly_6f_ghg_ratios_stats!H14</f>
        <v>-1.34156184160936</v>
      </c>
      <c r="J14" s="3">
        <f>[2]monthly_6f_ghg_ratios_stats!I14</f>
        <v>-1.4753473770563601</v>
      </c>
      <c r="K14" s="3">
        <f>[2]monthly_6f_ghg_ratios_stats!J14</f>
        <v>-0.26362529673450302</v>
      </c>
      <c r="L14" s="3">
        <f>[2]monthly_6f_ghg_ratios_stats!K14</f>
        <v>-0.53027430027558398</v>
      </c>
      <c r="M14" s="3">
        <f>[2]monthly_6f_ghg_ratios_stats!L14</f>
        <v>-1.09799547600517</v>
      </c>
      <c r="N14" s="3">
        <f>[2]monthly_6f_ghg_ratios_stats!M14</f>
        <v>-1.3226898412230299</v>
      </c>
    </row>
    <row r="15" spans="1:14" x14ac:dyDescent="0.25">
      <c r="A15" t="str">
        <f>[2]monthly_6f_ghg_ratios_stats!A15</f>
        <v>N.Valid</v>
      </c>
      <c r="B15" t="str">
        <f t="shared" si="0"/>
        <v>monthly_6f_ghg_ratios_stats</v>
      </c>
      <c r="C15" s="3">
        <f>[2]monthly_6f_ghg_ratios_stats!B15</f>
        <v>25</v>
      </c>
      <c r="D15" s="3">
        <f>[2]monthly_6f_ghg_ratios_stats!C15</f>
        <v>25</v>
      </c>
      <c r="E15" s="3">
        <f>[2]monthly_6f_ghg_ratios_stats!D15</f>
        <v>21</v>
      </c>
      <c r="F15" s="3">
        <f>[2]monthly_6f_ghg_ratios_stats!E15</f>
        <v>21</v>
      </c>
      <c r="G15" s="3">
        <f>[2]monthly_6f_ghg_ratios_stats!F15</f>
        <v>25</v>
      </c>
      <c r="H15" s="3">
        <f>[2]monthly_6f_ghg_ratios_stats!G15</f>
        <v>25</v>
      </c>
      <c r="I15" s="3">
        <f>[2]monthly_6f_ghg_ratios_stats!H15</f>
        <v>21</v>
      </c>
      <c r="J15" s="3">
        <f>[2]monthly_6f_ghg_ratios_stats!I15</f>
        <v>21</v>
      </c>
      <c r="K15" s="3">
        <f>[2]monthly_6f_ghg_ratios_stats!J15</f>
        <v>25</v>
      </c>
      <c r="L15" s="3">
        <f>[2]monthly_6f_ghg_ratios_stats!K15</f>
        <v>25</v>
      </c>
      <c r="M15" s="3">
        <f>[2]monthly_6f_ghg_ratios_stats!L15</f>
        <v>21</v>
      </c>
      <c r="N15" s="3">
        <f>[2]monthly_6f_ghg_ratios_stats!M15</f>
        <v>21</v>
      </c>
    </row>
    <row r="16" spans="1:14" x14ac:dyDescent="0.25">
      <c r="A16" t="str">
        <f>[2]monthly_6f_ghg_ratios_stats!A16</f>
        <v>Pct.Valid</v>
      </c>
      <c r="B16" t="str">
        <f t="shared" si="0"/>
        <v>monthly_6f_ghg_ratios_stats</v>
      </c>
      <c r="C16" s="3">
        <f>[2]monthly_6f_ghg_ratios_stats!B16</f>
        <v>100</v>
      </c>
      <c r="D16" s="3">
        <f>[2]monthly_6f_ghg_ratios_stats!C16</f>
        <v>100</v>
      </c>
      <c r="E16" s="3">
        <f>[2]monthly_6f_ghg_ratios_stats!D16</f>
        <v>100</v>
      </c>
      <c r="F16" s="3">
        <f>[2]monthly_6f_ghg_ratios_stats!E16</f>
        <v>100</v>
      </c>
      <c r="G16" s="3">
        <f>[2]monthly_6f_ghg_ratios_stats!F16</f>
        <v>100</v>
      </c>
      <c r="H16" s="3">
        <f>[2]monthly_6f_ghg_ratios_stats!G16</f>
        <v>100</v>
      </c>
      <c r="I16" s="3">
        <f>[2]monthly_6f_ghg_ratios_stats!H16</f>
        <v>100</v>
      </c>
      <c r="J16" s="3">
        <f>[2]monthly_6f_ghg_ratios_stats!I16</f>
        <v>100</v>
      </c>
      <c r="K16" s="3">
        <f>[2]monthly_6f_ghg_ratios_stats!J16</f>
        <v>100</v>
      </c>
      <c r="L16" s="3">
        <f>[2]monthly_6f_ghg_ratios_stats!K16</f>
        <v>100</v>
      </c>
      <c r="M16" s="3">
        <f>[2]monthly_6f_ghg_ratios_stats!L16</f>
        <v>100</v>
      </c>
      <c r="N16" s="3">
        <f>[2]monthly_6f_ghg_ratios_stats!M16</f>
        <v>100</v>
      </c>
    </row>
    <row r="18" spans="1:14" x14ac:dyDescent="0.25">
      <c r="A18" t="str">
        <f>[3]monthly_6f_env_ratios_stats!A2</f>
        <v>Mean</v>
      </c>
      <c r="B18" t="s">
        <v>15</v>
      </c>
      <c r="C18">
        <f>[3]monthly_6f_env_ratios_stats!B2</f>
        <v>7.6389920807450995E-2</v>
      </c>
      <c r="D18">
        <f>[3]monthly_6f_env_ratios_stats!C2</f>
        <v>7.4706624640139094E-2</v>
      </c>
      <c r="E18">
        <f>[3]monthly_6f_env_ratios_stats!D2</f>
        <v>5.94000522551019E-2</v>
      </c>
      <c r="F18">
        <f>[3]monthly_6f_env_ratios_stats!E2</f>
        <v>6.3937722694475896E-2</v>
      </c>
      <c r="G18">
        <f>[3]monthly_6f_env_ratios_stats!F2</f>
        <v>6.5822944829010993E-2</v>
      </c>
      <c r="H18">
        <f>[3]monthly_6f_env_ratios_stats!G2</f>
        <v>6.1656162048570197E-2</v>
      </c>
      <c r="I18">
        <f>[3]monthly_6f_env_ratios_stats!H2</f>
        <v>7.4673539624429394E-2</v>
      </c>
      <c r="J18">
        <f>[3]monthly_6f_env_ratios_stats!I2</f>
        <v>7.8428629608115197E-2</v>
      </c>
      <c r="K18">
        <f>[3]monthly_6f_env_ratios_stats!J2</f>
        <v>6.1226462334358599E-2</v>
      </c>
      <c r="L18">
        <f>[3]monthly_6f_env_ratios_stats!K2</f>
        <v>5.4383610844537099E-2</v>
      </c>
      <c r="M18">
        <f>[3]monthly_6f_env_ratios_stats!L2</f>
        <v>6.0049853425487701E-2</v>
      </c>
      <c r="N18">
        <f>[3]monthly_6f_env_ratios_stats!M2</f>
        <v>5.5405470505397597E-2</v>
      </c>
    </row>
    <row r="19" spans="1:14" x14ac:dyDescent="0.25">
      <c r="A19" t="str">
        <f>[3]monthly_6f_env_ratios_stats!A3</f>
        <v>Std.Dev</v>
      </c>
      <c r="B19" t="str">
        <f>B18</f>
        <v>monthly_6f_env_ratios_stats</v>
      </c>
      <c r="C19">
        <f>[3]monthly_6f_env_ratios_stats!B3</f>
        <v>2.3640525968354201E-2</v>
      </c>
      <c r="D19">
        <f>[3]monthly_6f_env_ratios_stats!C3</f>
        <v>2.1855238138054098E-2</v>
      </c>
      <c r="E19">
        <f>[3]monthly_6f_env_ratios_stats!D3</f>
        <v>3.1149240725442801E-2</v>
      </c>
      <c r="F19">
        <f>[3]monthly_6f_env_ratios_stats!E3</f>
        <v>2.2499201086374199E-2</v>
      </c>
      <c r="G19">
        <f>[3]monthly_6f_env_ratios_stats!F3</f>
        <v>1.8334214153890301E-2</v>
      </c>
      <c r="H19">
        <f>[3]monthly_6f_env_ratios_stats!G3</f>
        <v>2.89901229985048E-2</v>
      </c>
      <c r="I19">
        <f>[3]monthly_6f_env_ratios_stats!H3</f>
        <v>3.0249100667974999E-2</v>
      </c>
      <c r="J19">
        <f>[3]monthly_6f_env_ratios_stats!I3</f>
        <v>3.09740710406156E-2</v>
      </c>
      <c r="K19">
        <f>[3]monthly_6f_env_ratios_stats!J3</f>
        <v>1.9353269953762801E-2</v>
      </c>
      <c r="L19">
        <f>[3]monthly_6f_env_ratios_stats!K3</f>
        <v>2.2240301672833401E-2</v>
      </c>
      <c r="M19">
        <f>[3]monthly_6f_env_ratios_stats!L3</f>
        <v>2.7984656208637101E-2</v>
      </c>
      <c r="N19">
        <f>[3]monthly_6f_env_ratios_stats!M3</f>
        <v>2.28050544586464E-2</v>
      </c>
    </row>
    <row r="20" spans="1:14" x14ac:dyDescent="0.25">
      <c r="A20" t="str">
        <f>[3]monthly_6f_env_ratios_stats!A4</f>
        <v>Min</v>
      </c>
      <c r="B20" t="str">
        <f t="shared" ref="B20:B32" si="1">B19</f>
        <v>monthly_6f_env_ratios_stats</v>
      </c>
      <c r="C20">
        <f>[3]monthly_6f_env_ratios_stats!B4</f>
        <v>2.78197317490393E-2</v>
      </c>
      <c r="D20">
        <f>[3]monthly_6f_env_ratios_stats!C4</f>
        <v>2.5961378588212701E-2</v>
      </c>
      <c r="E20">
        <f>[3]monthly_6f_env_ratios_stats!D4</f>
        <v>7.5074557154013602E-3</v>
      </c>
      <c r="F20">
        <f>[3]monthly_6f_env_ratios_stats!E4</f>
        <v>2.7719010046203401E-2</v>
      </c>
      <c r="G20">
        <f>[3]monthly_6f_env_ratios_stats!F4</f>
        <v>3.6916182621675502E-2</v>
      </c>
      <c r="H20">
        <f>[3]monthly_6f_env_ratios_stats!G4</f>
        <v>1.6166657634114699E-2</v>
      </c>
      <c r="I20">
        <f>[3]monthly_6f_env_ratios_stats!H4</f>
        <v>1.9976587948339401E-2</v>
      </c>
      <c r="J20">
        <f>[3]monthly_6f_env_ratios_stats!I4</f>
        <v>2.4003662447781501E-2</v>
      </c>
      <c r="K20">
        <f>[3]monthly_6f_env_ratios_stats!J4</f>
        <v>2.87235595983815E-2</v>
      </c>
      <c r="L20">
        <f>[3]monthly_6f_env_ratios_stats!K4</f>
        <v>7.9724260594782395E-3</v>
      </c>
      <c r="M20">
        <f>[3]monthly_6f_env_ratios_stats!L4</f>
        <v>5.96670550645926E-3</v>
      </c>
      <c r="N20">
        <f>[3]monthly_6f_env_ratios_stats!M4</f>
        <v>1.7321956864310799E-2</v>
      </c>
    </row>
    <row r="21" spans="1:14" x14ac:dyDescent="0.25">
      <c r="A21" t="str">
        <f>[3]monthly_6f_env_ratios_stats!A5</f>
        <v>Q1</v>
      </c>
      <c r="B21" t="str">
        <f t="shared" si="1"/>
        <v>monthly_6f_env_ratios_stats</v>
      </c>
      <c r="C21">
        <f>[3]monthly_6f_env_ratios_stats!B5</f>
        <v>5.9834371814228002E-2</v>
      </c>
      <c r="D21">
        <f>[3]monthly_6f_env_ratios_stats!C5</f>
        <v>5.8913709133838803E-2</v>
      </c>
      <c r="E21">
        <f>[3]monthly_6f_env_ratios_stats!D5</f>
        <v>3.9803394898198299E-2</v>
      </c>
      <c r="F21">
        <f>[3]monthly_6f_env_ratios_stats!E5</f>
        <v>4.9002520771626E-2</v>
      </c>
      <c r="G21">
        <f>[3]monthly_6f_env_ratios_stats!F5</f>
        <v>4.9072616232804803E-2</v>
      </c>
      <c r="H21">
        <f>[3]monthly_6f_env_ratios_stats!G5</f>
        <v>3.9194288991516897E-2</v>
      </c>
      <c r="I21">
        <f>[3]monthly_6f_env_ratios_stats!H5</f>
        <v>5.7416058778488398E-2</v>
      </c>
      <c r="J21">
        <f>[3]monthly_6f_env_ratios_stats!I5</f>
        <v>5.3144450620574997E-2</v>
      </c>
      <c r="K21">
        <f>[3]monthly_6f_env_ratios_stats!J5</f>
        <v>4.5680797624056801E-2</v>
      </c>
      <c r="L21">
        <f>[3]monthly_6f_env_ratios_stats!K5</f>
        <v>4.28665556857755E-2</v>
      </c>
      <c r="M21">
        <f>[3]monthly_6f_env_ratios_stats!L5</f>
        <v>3.7897060774362397E-2</v>
      </c>
      <c r="N21">
        <f>[3]monthly_6f_env_ratios_stats!M5</f>
        <v>3.7659966526919997E-2</v>
      </c>
    </row>
    <row r="22" spans="1:14" x14ac:dyDescent="0.25">
      <c r="A22" t="str">
        <f>[3]monthly_6f_env_ratios_stats!A6</f>
        <v>Median</v>
      </c>
      <c r="B22" t="str">
        <f t="shared" si="1"/>
        <v>monthly_6f_env_ratios_stats</v>
      </c>
      <c r="C22">
        <f>[3]monthly_6f_env_ratios_stats!B6</f>
        <v>8.0150646724834698E-2</v>
      </c>
      <c r="D22">
        <f>[3]monthly_6f_env_ratios_stats!C6</f>
        <v>7.8129055065458905E-2</v>
      </c>
      <c r="E22">
        <f>[3]monthly_6f_env_ratios_stats!D6</f>
        <v>5.94050071656523E-2</v>
      </c>
      <c r="F22">
        <f>[3]monthly_6f_env_ratios_stats!E6</f>
        <v>6.4981218409816396E-2</v>
      </c>
      <c r="G22">
        <f>[3]monthly_6f_env_ratios_stats!F6</f>
        <v>7.2241855181531006E-2</v>
      </c>
      <c r="H22">
        <f>[3]monthly_6f_env_ratios_stats!G6</f>
        <v>6.5207442383305003E-2</v>
      </c>
      <c r="I22">
        <f>[3]monthly_6f_env_ratios_stats!H6</f>
        <v>7.9378930600391903E-2</v>
      </c>
      <c r="J22">
        <f>[3]monthly_6f_env_ratios_stats!I6</f>
        <v>8.1962633798871004E-2</v>
      </c>
      <c r="K22">
        <f>[3]monthly_6f_env_ratios_stats!J6</f>
        <v>6.3976674316261598E-2</v>
      </c>
      <c r="L22">
        <f>[3]monthly_6f_env_ratios_stats!K6</f>
        <v>5.6018876057373497E-2</v>
      </c>
      <c r="M22">
        <f>[3]monthly_6f_env_ratios_stats!L6</f>
        <v>6.3493873062684406E-2</v>
      </c>
      <c r="N22">
        <f>[3]monthly_6f_env_ratios_stats!M6</f>
        <v>5.4892682007621298E-2</v>
      </c>
    </row>
    <row r="23" spans="1:14" x14ac:dyDescent="0.25">
      <c r="A23" t="str">
        <f>[3]monthly_6f_env_ratios_stats!A7</f>
        <v>Q3</v>
      </c>
      <c r="B23" t="str">
        <f t="shared" si="1"/>
        <v>monthly_6f_env_ratios_stats</v>
      </c>
      <c r="C23">
        <f>[3]monthly_6f_env_ratios_stats!B7</f>
        <v>9.4067182070050798E-2</v>
      </c>
      <c r="D23">
        <f>[3]monthly_6f_env_ratios_stats!C7</f>
        <v>8.7318511617074407E-2</v>
      </c>
      <c r="E23">
        <f>[3]monthly_6f_env_ratios_stats!D7</f>
        <v>8.3651158374687104E-2</v>
      </c>
      <c r="F23">
        <f>[3]monthly_6f_env_ratios_stats!E7</f>
        <v>7.9385885678569704E-2</v>
      </c>
      <c r="G23">
        <f>[3]monthly_6f_env_ratios_stats!F7</f>
        <v>8.0011825220194399E-2</v>
      </c>
      <c r="H23">
        <f>[3]monthly_6f_env_ratios_stats!G7</f>
        <v>7.9444651837105806E-2</v>
      </c>
      <c r="I23">
        <f>[3]monthly_6f_env_ratios_stats!H7</f>
        <v>9.8766567034938704E-2</v>
      </c>
      <c r="J23">
        <f>[3]monthly_6f_env_ratios_stats!I7</f>
        <v>0.101396192681536</v>
      </c>
      <c r="K23">
        <f>[3]monthly_6f_env_ratios_stats!J7</f>
        <v>7.4245970293661201E-2</v>
      </c>
      <c r="L23">
        <f>[3]monthly_6f_env_ratios_stats!K7</f>
        <v>6.5417565149527498E-2</v>
      </c>
      <c r="M23">
        <f>[3]monthly_6f_env_ratios_stats!L7</f>
        <v>8.2634577433775502E-2</v>
      </c>
      <c r="N23">
        <f>[3]monthly_6f_env_ratios_stats!M7</f>
        <v>7.22801631431986E-2</v>
      </c>
    </row>
    <row r="24" spans="1:14" x14ac:dyDescent="0.25">
      <c r="A24" t="str">
        <f>[3]monthly_6f_env_ratios_stats!A8</f>
        <v>Max</v>
      </c>
      <c r="B24" t="str">
        <f t="shared" si="1"/>
        <v>monthly_6f_env_ratios_stats</v>
      </c>
      <c r="C24">
        <f>[3]monthly_6f_env_ratios_stats!B8</f>
        <v>0.11312672125831801</v>
      </c>
      <c r="D24">
        <f>[3]monthly_6f_env_ratios_stats!C8</f>
        <v>0.131578649284946</v>
      </c>
      <c r="E24">
        <f>[3]monthly_6f_env_ratios_stats!D8</f>
        <v>0.11717508135850201</v>
      </c>
      <c r="F24">
        <f>[3]monthly_6f_env_ratios_stats!E8</f>
        <v>0.114535736177459</v>
      </c>
      <c r="G24">
        <f>[3]monthly_6f_env_ratios_stats!F8</f>
        <v>9.6625540286261802E-2</v>
      </c>
      <c r="H24">
        <f>[3]monthly_6f_env_ratios_stats!G8</f>
        <v>0.124006867438531</v>
      </c>
      <c r="I24">
        <f>[3]monthly_6f_env_ratios_stats!H8</f>
        <v>0.13376819217767599</v>
      </c>
      <c r="J24">
        <f>[3]monthly_6f_env_ratios_stats!I8</f>
        <v>0.13206593268396599</v>
      </c>
      <c r="K24">
        <f>[3]monthly_6f_env_ratios_stats!J8</f>
        <v>0.106146845531263</v>
      </c>
      <c r="L24">
        <f>[3]monthly_6f_env_ratios_stats!K8</f>
        <v>9.4749487158702794E-2</v>
      </c>
      <c r="M24">
        <f>[3]monthly_6f_env_ratios_stats!L8</f>
        <v>0.10179066265350201</v>
      </c>
      <c r="N24">
        <f>[3]monthly_6f_env_ratios_stats!M8</f>
        <v>8.8564631182212694E-2</v>
      </c>
    </row>
    <row r="25" spans="1:14" x14ac:dyDescent="0.25">
      <c r="A25" t="str">
        <f>[3]monthly_6f_env_ratios_stats!A9</f>
        <v>MAD</v>
      </c>
      <c r="B25" t="str">
        <f t="shared" si="1"/>
        <v>monthly_6f_env_ratios_stats</v>
      </c>
      <c r="C25">
        <f>[3]monthly_6f_env_ratios_stats!B9</f>
        <v>2.5352642884450102E-2</v>
      </c>
      <c r="D25">
        <f>[3]monthly_6f_env_ratios_stats!C9</f>
        <v>1.6046916647212299E-2</v>
      </c>
      <c r="E25">
        <f>[3]monthly_6f_env_ratios_stats!D9</f>
        <v>3.5947343782514997E-2</v>
      </c>
      <c r="F25">
        <f>[3]monthly_6f_env_ratios_stats!E9</f>
        <v>2.30661180436709E-2</v>
      </c>
      <c r="G25">
        <f>[3]monthly_6f_env_ratios_stats!F9</f>
        <v>2.41689687832209E-2</v>
      </c>
      <c r="H25">
        <f>[3]monthly_6f_env_ratios_stats!G9</f>
        <v>3.2411577249722899E-2</v>
      </c>
      <c r="I25">
        <f>[3]monthly_6f_env_ratios_stats!H9</f>
        <v>3.2562153763154099E-2</v>
      </c>
      <c r="J25">
        <f>[3]monthly_6f_env_ratios_stats!I9</f>
        <v>3.01581578901827E-2</v>
      </c>
      <c r="K25">
        <f>[3]monthly_6f_env_ratios_stats!J9</f>
        <v>1.9313489913119999E-2</v>
      </c>
      <c r="L25">
        <f>[3]monthly_6f_env_ratios_stats!K9</f>
        <v>1.6500633247716001E-2</v>
      </c>
      <c r="M25">
        <f>[3]monthly_6f_env_ratios_stats!L9</f>
        <v>3.7949833898666199E-2</v>
      </c>
      <c r="N25">
        <f>[3]monthly_6f_env_ratios_stats!M9</f>
        <v>2.57786795316069E-2</v>
      </c>
    </row>
    <row r="26" spans="1:14" x14ac:dyDescent="0.25">
      <c r="A26" t="str">
        <f>[3]monthly_6f_env_ratios_stats!A10</f>
        <v>IQR</v>
      </c>
      <c r="B26" t="str">
        <f t="shared" si="1"/>
        <v>monthly_6f_env_ratios_stats</v>
      </c>
      <c r="C26">
        <f>[3]monthly_6f_env_ratios_stats!B10</f>
        <v>3.4232810255822803E-2</v>
      </c>
      <c r="D26">
        <f>[3]monthly_6f_env_ratios_stats!C10</f>
        <v>2.8404802483235701E-2</v>
      </c>
      <c r="E26">
        <f>[3]monthly_6f_env_ratios_stats!D10</f>
        <v>4.3847763476488798E-2</v>
      </c>
      <c r="F26">
        <f>[3]monthly_6f_env_ratios_stats!E10</f>
        <v>3.03833649069437E-2</v>
      </c>
      <c r="G26">
        <f>[3]monthly_6f_env_ratios_stats!F10</f>
        <v>3.09392089873896E-2</v>
      </c>
      <c r="H26">
        <f>[3]monthly_6f_env_ratios_stats!G10</f>
        <v>4.0250362845588999E-2</v>
      </c>
      <c r="I26">
        <f>[3]monthly_6f_env_ratios_stats!H10</f>
        <v>4.13505082564503E-2</v>
      </c>
      <c r="J26">
        <f>[3]monthly_6f_env_ratios_stats!I10</f>
        <v>4.8251742060961E-2</v>
      </c>
      <c r="K26">
        <f>[3]monthly_6f_env_ratios_stats!J10</f>
        <v>2.8565172669604399E-2</v>
      </c>
      <c r="L26">
        <f>[3]monthly_6f_env_ratios_stats!K10</f>
        <v>2.2551009463751999E-2</v>
      </c>
      <c r="M26">
        <f>[3]monthly_6f_env_ratios_stats!L10</f>
        <v>4.4737516659413099E-2</v>
      </c>
      <c r="N26">
        <f>[3]monthly_6f_env_ratios_stats!M10</f>
        <v>3.4620196616278603E-2</v>
      </c>
    </row>
    <row r="27" spans="1:14" x14ac:dyDescent="0.25">
      <c r="A27" t="str">
        <f>[3]monthly_6f_env_ratios_stats!A11</f>
        <v>CV</v>
      </c>
      <c r="B27" t="str">
        <f t="shared" si="1"/>
        <v>monthly_6f_env_ratios_stats</v>
      </c>
      <c r="C27">
        <f>[3]monthly_6f_env_ratios_stats!B11</f>
        <v>0.30947179573523398</v>
      </c>
      <c r="D27">
        <f>[3]monthly_6f_env_ratios_stats!C11</f>
        <v>0.292547524979619</v>
      </c>
      <c r="E27">
        <f>[3]monthly_6f_env_ratios_stats!D11</f>
        <v>0.52439753069017503</v>
      </c>
      <c r="F27">
        <f>[3]monthly_6f_env_ratios_stats!E11</f>
        <v>0.35189243748773802</v>
      </c>
      <c r="G27">
        <f>[3]monthly_6f_env_ratios_stats!F11</f>
        <v>0.27853834558021101</v>
      </c>
      <c r="H27">
        <f>[3]monthly_6f_env_ratios_stats!G11</f>
        <v>0.47019019730205702</v>
      </c>
      <c r="I27">
        <f>[3]monthly_6f_env_ratios_stats!H11</f>
        <v>0.40508459649981599</v>
      </c>
      <c r="J27">
        <f>[3]monthly_6f_env_ratios_stats!I11</f>
        <v>0.39493321756842997</v>
      </c>
      <c r="K27">
        <f>[3]monthly_6f_env_ratios_stats!J11</f>
        <v>0.31609322531284401</v>
      </c>
      <c r="L27">
        <f>[3]monthly_6f_env_ratios_stats!K11</f>
        <v>0.408952280428939</v>
      </c>
      <c r="M27">
        <f>[3]monthly_6f_env_ratios_stats!L11</f>
        <v>0.46602372216214699</v>
      </c>
      <c r="N27">
        <f>[3]monthly_6f_env_ratios_stats!M11</f>
        <v>0.41160293831319</v>
      </c>
    </row>
    <row r="28" spans="1:14" x14ac:dyDescent="0.25">
      <c r="A28" t="str">
        <f>[3]monthly_6f_env_ratios_stats!A12</f>
        <v>Skewness</v>
      </c>
      <c r="B28" t="str">
        <f t="shared" si="1"/>
        <v>monthly_6f_env_ratios_stats</v>
      </c>
      <c r="C28">
        <f>[3]monthly_6f_env_ratios_stats!B12</f>
        <v>-0.46333770333325203</v>
      </c>
      <c r="D28">
        <f>[3]monthly_6f_env_ratios_stats!C12</f>
        <v>8.5634501737701495E-3</v>
      </c>
      <c r="E28">
        <f>[3]monthly_6f_env_ratios_stats!D12</f>
        <v>3.0058234089785699E-2</v>
      </c>
      <c r="F28">
        <f>[3]monthly_6f_env_ratios_stats!E12</f>
        <v>0.31573462834582799</v>
      </c>
      <c r="G28">
        <f>[3]monthly_6f_env_ratios_stats!F12</f>
        <v>6.6547299362776698E-3</v>
      </c>
      <c r="H28">
        <f>[3]monthly_6f_env_ratios_stats!G12</f>
        <v>0.22394836434106399</v>
      </c>
      <c r="I28">
        <f>[3]monthly_6f_env_ratios_stats!H12</f>
        <v>-1.9236430796438501E-2</v>
      </c>
      <c r="J28">
        <f>[3]monthly_6f_env_ratios_stats!I12</f>
        <v>-0.20934335523745101</v>
      </c>
      <c r="K28">
        <f>[3]monthly_6f_env_ratios_stats!J12</f>
        <v>8.5479006181794701E-2</v>
      </c>
      <c r="L28">
        <f>[3]monthly_6f_env_ratios_stats!K12</f>
        <v>-7.1655187928787695E-2</v>
      </c>
      <c r="M28">
        <f>[3]monthly_6f_env_ratios_stats!L12</f>
        <v>-0.152727787396018</v>
      </c>
      <c r="N28">
        <f>[3]monthly_6f_env_ratios_stats!M12</f>
        <v>-0.10833869682312</v>
      </c>
    </row>
    <row r="29" spans="1:14" x14ac:dyDescent="0.25">
      <c r="A29" t="str">
        <f>[3]monthly_6f_env_ratios_stats!A13</f>
        <v>SE.Skewness</v>
      </c>
      <c r="B29" t="str">
        <f t="shared" si="1"/>
        <v>monthly_6f_env_ratios_stats</v>
      </c>
      <c r="C29">
        <f>[3]monthly_6f_env_ratios_stats!B13</f>
        <v>0.46368350080138998</v>
      </c>
      <c r="D29">
        <f>[3]monthly_6f_env_ratios_stats!C13</f>
        <v>0.46368350080138998</v>
      </c>
      <c r="E29">
        <f>[3]monthly_6f_env_ratios_stats!D13</f>
        <v>0.50119474483358595</v>
      </c>
      <c r="F29">
        <f>[3]monthly_6f_env_ratios_stats!E13</f>
        <v>0.50119474483358595</v>
      </c>
      <c r="G29">
        <f>[3]monthly_6f_env_ratios_stats!F13</f>
        <v>0.46368350080138998</v>
      </c>
      <c r="H29">
        <f>[3]monthly_6f_env_ratios_stats!G13</f>
        <v>0.46368350080138998</v>
      </c>
      <c r="I29">
        <f>[3]monthly_6f_env_ratios_stats!H13</f>
        <v>0.50119474483358595</v>
      </c>
      <c r="J29">
        <f>[3]monthly_6f_env_ratios_stats!I13</f>
        <v>0.50119474483358595</v>
      </c>
      <c r="K29">
        <f>[3]monthly_6f_env_ratios_stats!J13</f>
        <v>0.46368350080138998</v>
      </c>
      <c r="L29">
        <f>[3]monthly_6f_env_ratios_stats!K13</f>
        <v>0.46368350080138998</v>
      </c>
      <c r="M29">
        <f>[3]monthly_6f_env_ratios_stats!L13</f>
        <v>0.50119474483358595</v>
      </c>
      <c r="N29">
        <f>[3]monthly_6f_env_ratios_stats!M13</f>
        <v>0.50119474483358595</v>
      </c>
    </row>
    <row r="30" spans="1:14" x14ac:dyDescent="0.25">
      <c r="A30" t="str">
        <f>[3]monthly_6f_env_ratios_stats!A14</f>
        <v>Kurtosis</v>
      </c>
      <c r="B30" t="str">
        <f t="shared" si="1"/>
        <v>monthly_6f_env_ratios_stats</v>
      </c>
      <c r="C30">
        <f>[3]monthly_6f_env_ratios_stats!B14</f>
        <v>-0.74142893658129705</v>
      </c>
      <c r="D30">
        <f>[3]monthly_6f_env_ratios_stats!C14</f>
        <v>0.41632684276468401</v>
      </c>
      <c r="E30">
        <f>[3]monthly_6f_env_ratios_stats!D14</f>
        <v>-1.0350352393545501</v>
      </c>
      <c r="F30">
        <f>[3]monthly_6f_env_ratios_stats!E14</f>
        <v>-0.53129762922601198</v>
      </c>
      <c r="G30">
        <f>[3]monthly_6f_env_ratios_stats!F14</f>
        <v>-1.47574980095984</v>
      </c>
      <c r="H30">
        <f>[3]monthly_6f_env_ratios_stats!G14</f>
        <v>-0.95747946696030695</v>
      </c>
      <c r="I30">
        <f>[3]monthly_6f_env_ratios_stats!H14</f>
        <v>-0.91615929065596202</v>
      </c>
      <c r="J30">
        <f>[3]monthly_6f_env_ratios_stats!I14</f>
        <v>-1.0728998425327201</v>
      </c>
      <c r="K30">
        <f>[3]monthly_6f_env_ratios_stats!J14</f>
        <v>-0.63245913154915101</v>
      </c>
      <c r="L30">
        <f>[3]monthly_6f_env_ratios_stats!K14</f>
        <v>-0.620501181429853</v>
      </c>
      <c r="M30">
        <f>[3]monthly_6f_env_ratios_stats!L14</f>
        <v>-1.1853876232504501</v>
      </c>
      <c r="N30">
        <f>[3]monthly_6f_env_ratios_stats!M14</f>
        <v>-1.41364899451494</v>
      </c>
    </row>
    <row r="31" spans="1:14" x14ac:dyDescent="0.25">
      <c r="A31" t="str">
        <f>[3]monthly_6f_env_ratios_stats!A15</f>
        <v>N.Valid</v>
      </c>
      <c r="B31" t="str">
        <f t="shared" si="1"/>
        <v>monthly_6f_env_ratios_stats</v>
      </c>
      <c r="C31">
        <f>[3]monthly_6f_env_ratios_stats!B15</f>
        <v>25</v>
      </c>
      <c r="D31">
        <f>[3]monthly_6f_env_ratios_stats!C15</f>
        <v>25</v>
      </c>
      <c r="E31">
        <f>[3]monthly_6f_env_ratios_stats!D15</f>
        <v>21</v>
      </c>
      <c r="F31">
        <f>[3]monthly_6f_env_ratios_stats!E15</f>
        <v>21</v>
      </c>
      <c r="G31">
        <f>[3]monthly_6f_env_ratios_stats!F15</f>
        <v>25</v>
      </c>
      <c r="H31">
        <f>[3]monthly_6f_env_ratios_stats!G15</f>
        <v>25</v>
      </c>
      <c r="I31">
        <f>[3]monthly_6f_env_ratios_stats!H15</f>
        <v>21</v>
      </c>
      <c r="J31">
        <f>[3]monthly_6f_env_ratios_stats!I15</f>
        <v>21</v>
      </c>
      <c r="K31">
        <f>[3]monthly_6f_env_ratios_stats!J15</f>
        <v>25</v>
      </c>
      <c r="L31">
        <f>[3]monthly_6f_env_ratios_stats!K15</f>
        <v>25</v>
      </c>
      <c r="M31">
        <f>[3]monthly_6f_env_ratios_stats!L15</f>
        <v>21</v>
      </c>
      <c r="N31">
        <f>[3]monthly_6f_env_ratios_stats!M15</f>
        <v>21</v>
      </c>
    </row>
    <row r="32" spans="1:14" x14ac:dyDescent="0.25">
      <c r="A32" t="str">
        <f>[3]monthly_6f_env_ratios_stats!A16</f>
        <v>Pct.Valid</v>
      </c>
      <c r="B32" t="str">
        <f t="shared" si="1"/>
        <v>monthly_6f_env_ratios_stats</v>
      </c>
      <c r="C32">
        <f>[3]monthly_6f_env_ratios_stats!B16</f>
        <v>100</v>
      </c>
      <c r="D32">
        <f>[3]monthly_6f_env_ratios_stats!C16</f>
        <v>100</v>
      </c>
      <c r="E32">
        <f>[3]monthly_6f_env_ratios_stats!D16</f>
        <v>100</v>
      </c>
      <c r="F32">
        <f>[3]monthly_6f_env_ratios_stats!E16</f>
        <v>100</v>
      </c>
      <c r="G32">
        <f>[3]monthly_6f_env_ratios_stats!F16</f>
        <v>100</v>
      </c>
      <c r="H32">
        <f>[3]monthly_6f_env_ratios_stats!G16</f>
        <v>100</v>
      </c>
      <c r="I32">
        <f>[3]monthly_6f_env_ratios_stats!H16</f>
        <v>100</v>
      </c>
      <c r="J32">
        <f>[3]monthly_6f_env_ratios_stats!I16</f>
        <v>100</v>
      </c>
      <c r="K32">
        <f>[3]monthly_6f_env_ratios_stats!J16</f>
        <v>100</v>
      </c>
      <c r="L32">
        <f>[3]monthly_6f_env_ratios_stats!K16</f>
        <v>100</v>
      </c>
      <c r="M32">
        <f>[3]monthly_6f_env_ratios_stats!L16</f>
        <v>100</v>
      </c>
      <c r="N32">
        <f>[3]monthly_6f_env_ratios_stats!M16</f>
        <v>100</v>
      </c>
    </row>
    <row r="34" spans="1:14" x14ac:dyDescent="0.25">
      <c r="A34" t="str">
        <f>[4]monthly_3f_ghg_ratios_stats!A2</f>
        <v>Mean</v>
      </c>
      <c r="B34" t="s">
        <v>16</v>
      </c>
      <c r="C34">
        <f>[4]monthly_3f_ghg_ratios_stats!B2</f>
        <v>0.124528778103179</v>
      </c>
      <c r="D34">
        <f>[4]monthly_3f_ghg_ratios_stats!C2</f>
        <v>0.135550028085269</v>
      </c>
      <c r="E34">
        <f>[4]monthly_3f_ghg_ratios_stats!D2</f>
        <v>0.124247262559747</v>
      </c>
      <c r="F34">
        <f>[4]monthly_3f_ghg_ratios_stats!E2</f>
        <v>0.12796153278038</v>
      </c>
      <c r="G34">
        <f>[4]monthly_3f_ghg_ratios_stats!F2</f>
        <v>9.4358845405354594E-2</v>
      </c>
      <c r="H34">
        <f>[4]monthly_3f_ghg_ratios_stats!G2</f>
        <v>0.103587150018744</v>
      </c>
      <c r="I34">
        <f>[4]monthly_3f_ghg_ratios_stats!H2</f>
        <v>8.2445261907917899E-2</v>
      </c>
      <c r="J34">
        <f>[4]monthly_3f_ghg_ratios_stats!I2</f>
        <v>8.7884427183466104E-2</v>
      </c>
      <c r="K34">
        <f>[4]monthly_3f_ghg_ratios_stats!J2</f>
        <v>7.6192462991466203E-2</v>
      </c>
      <c r="L34">
        <f>[4]monthly_3f_ghg_ratios_stats!K2</f>
        <v>7.89456239917459E-2</v>
      </c>
      <c r="M34">
        <f>[4]monthly_3f_ghg_ratios_stats!L2</f>
        <v>7.7957050350341395E-2</v>
      </c>
      <c r="N34">
        <f>[4]monthly_3f_ghg_ratios_stats!M2</f>
        <v>8.0063948418783101E-2</v>
      </c>
    </row>
    <row r="35" spans="1:14" x14ac:dyDescent="0.25">
      <c r="A35" t="str">
        <f>[4]monthly_3f_ghg_ratios_stats!A3</f>
        <v>Std.Dev</v>
      </c>
      <c r="B35" t="str">
        <f t="shared" ref="B35:B48" si="2">B34</f>
        <v>monthly_3f_ghg_ratios_stats</v>
      </c>
      <c r="C35">
        <f>[4]monthly_3f_ghg_ratios_stats!B3</f>
        <v>4.9063245448657901E-2</v>
      </c>
      <c r="D35">
        <f>[4]monthly_3f_ghg_ratios_stats!C3</f>
        <v>5.0675884663123498E-2</v>
      </c>
      <c r="E35">
        <f>[4]monthly_3f_ghg_ratios_stats!D3</f>
        <v>5.2281159869119499E-2</v>
      </c>
      <c r="F35">
        <f>[4]monthly_3f_ghg_ratios_stats!E3</f>
        <v>4.8552955605522197E-2</v>
      </c>
      <c r="G35">
        <f>[4]monthly_3f_ghg_ratios_stats!F3</f>
        <v>4.86535292116572E-2</v>
      </c>
      <c r="H35">
        <f>[4]monthly_3f_ghg_ratios_stats!G3</f>
        <v>5.3724999907390998E-2</v>
      </c>
      <c r="I35">
        <f>[4]monthly_3f_ghg_ratios_stats!H3</f>
        <v>4.9074936248932902E-2</v>
      </c>
      <c r="J35">
        <f>[4]monthly_3f_ghg_ratios_stats!I3</f>
        <v>5.8273140457893897E-2</v>
      </c>
      <c r="K35">
        <f>[4]monthly_3f_ghg_ratios_stats!J3</f>
        <v>2.4638219120681398E-2</v>
      </c>
      <c r="L35">
        <f>[4]monthly_3f_ghg_ratios_stats!K3</f>
        <v>2.9375534588352199E-2</v>
      </c>
      <c r="M35">
        <f>[4]monthly_3f_ghg_ratios_stats!L3</f>
        <v>2.72730693191881E-2</v>
      </c>
      <c r="N35">
        <f>[4]monthly_3f_ghg_ratios_stats!M3</f>
        <v>2.9093696173211E-2</v>
      </c>
    </row>
    <row r="36" spans="1:14" x14ac:dyDescent="0.25">
      <c r="A36" t="str">
        <f>[4]monthly_3f_ghg_ratios_stats!A4</f>
        <v>Min</v>
      </c>
      <c r="B36" t="str">
        <f t="shared" si="2"/>
        <v>monthly_3f_ghg_ratios_stats</v>
      </c>
      <c r="C36">
        <f>[4]monthly_3f_ghg_ratios_stats!B4</f>
        <v>9.0538943255834992E-3</v>
      </c>
      <c r="D36">
        <f>[4]monthly_3f_ghg_ratios_stats!C4</f>
        <v>2.8708197420861298E-2</v>
      </c>
      <c r="E36">
        <f>[4]monthly_3f_ghg_ratios_stats!D4</f>
        <v>5.5937463349795703E-3</v>
      </c>
      <c r="F36">
        <f>[4]monthly_3f_ghg_ratios_stats!E4</f>
        <v>5.4756463060050997E-2</v>
      </c>
      <c r="G36">
        <f>[4]monthly_3f_ghg_ratios_stats!F4</f>
        <v>2.5350031809258201E-2</v>
      </c>
      <c r="H36">
        <f>[4]monthly_3f_ghg_ratios_stats!G4</f>
        <v>1.7295240739452E-2</v>
      </c>
      <c r="I36">
        <f>[4]monthly_3f_ghg_ratios_stats!H4</f>
        <v>2.2670077451153701E-2</v>
      </c>
      <c r="J36">
        <f>[4]monthly_3f_ghg_ratios_stats!I4</f>
        <v>1.3378702358126099E-2</v>
      </c>
      <c r="K36">
        <f>[4]monthly_3f_ghg_ratios_stats!J4</f>
        <v>3.3171659547419997E-2</v>
      </c>
      <c r="L36">
        <f>[4]monthly_3f_ghg_ratios_stats!K4</f>
        <v>1.9818786185257301E-2</v>
      </c>
      <c r="M36">
        <f>[4]monthly_3f_ghg_ratios_stats!L4</f>
        <v>1.8074158457752901E-2</v>
      </c>
      <c r="N36">
        <f>[4]monthly_3f_ghg_ratios_stats!M4</f>
        <v>2.3910968253309801E-2</v>
      </c>
    </row>
    <row r="37" spans="1:14" x14ac:dyDescent="0.25">
      <c r="A37" t="str">
        <f>[4]monthly_3f_ghg_ratios_stats!A5</f>
        <v>Q1</v>
      </c>
      <c r="B37" t="str">
        <f t="shared" si="2"/>
        <v>monthly_3f_ghg_ratios_stats</v>
      </c>
      <c r="C37">
        <f>[4]monthly_3f_ghg_ratios_stats!B5</f>
        <v>0.10072250271432</v>
      </c>
      <c r="D37">
        <f>[4]monthly_3f_ghg_ratios_stats!C5</f>
        <v>0.105701271782141</v>
      </c>
      <c r="E37">
        <f>[4]monthly_3f_ghg_ratios_stats!D5</f>
        <v>8.9935971986654401E-2</v>
      </c>
      <c r="F37">
        <f>[4]monthly_3f_ghg_ratios_stats!E5</f>
        <v>9.6484063074561699E-2</v>
      </c>
      <c r="G37">
        <f>[4]monthly_3f_ghg_ratios_stats!F5</f>
        <v>4.6730577893757702E-2</v>
      </c>
      <c r="H37">
        <f>[4]monthly_3f_ghg_ratios_stats!G5</f>
        <v>5.20872206236059E-2</v>
      </c>
      <c r="I37">
        <f>[4]monthly_3f_ghg_ratios_stats!H5</f>
        <v>3.76318825618637E-2</v>
      </c>
      <c r="J37">
        <f>[4]monthly_3f_ghg_ratios_stats!I5</f>
        <v>3.1257333626955999E-2</v>
      </c>
      <c r="K37">
        <f>[4]monthly_3f_ghg_ratios_stats!J5</f>
        <v>5.7116073258244103E-2</v>
      </c>
      <c r="L37">
        <f>[4]monthly_3f_ghg_ratios_stats!K5</f>
        <v>5.4416450985288203E-2</v>
      </c>
      <c r="M37">
        <f>[4]monthly_3f_ghg_ratios_stats!L5</f>
        <v>5.8832879344130999E-2</v>
      </c>
      <c r="N37">
        <f>[4]monthly_3f_ghg_ratios_stats!M5</f>
        <v>6.0819165867102801E-2</v>
      </c>
    </row>
    <row r="38" spans="1:14" x14ac:dyDescent="0.25">
      <c r="A38" t="str">
        <f>[4]monthly_3f_ghg_ratios_stats!A6</f>
        <v>Median</v>
      </c>
      <c r="B38" t="str">
        <f t="shared" si="2"/>
        <v>monthly_3f_ghg_ratios_stats</v>
      </c>
      <c r="C38">
        <f>[4]monthly_3f_ghg_ratios_stats!B6</f>
        <v>0.11943423119171299</v>
      </c>
      <c r="D38">
        <f>[4]monthly_3f_ghg_ratios_stats!C6</f>
        <v>0.14042554366193</v>
      </c>
      <c r="E38">
        <f>[4]monthly_3f_ghg_ratios_stats!D6</f>
        <v>0.12319012922888201</v>
      </c>
      <c r="F38">
        <f>[4]monthly_3f_ghg_ratios_stats!E6</f>
        <v>0.129426044703147</v>
      </c>
      <c r="G38">
        <f>[4]monthly_3f_ghg_ratios_stats!F6</f>
        <v>9.8450448336220006E-2</v>
      </c>
      <c r="H38">
        <f>[4]monthly_3f_ghg_ratios_stats!G6</f>
        <v>0.11178701891607599</v>
      </c>
      <c r="I38">
        <f>[4]monthly_3f_ghg_ratios_stats!H6</f>
        <v>8.4115484616944097E-2</v>
      </c>
      <c r="J38">
        <f>[4]monthly_3f_ghg_ratios_stats!I6</f>
        <v>9.9641727599262597E-2</v>
      </c>
      <c r="K38">
        <f>[4]monthly_3f_ghg_ratios_stats!J6</f>
        <v>7.5192154574903899E-2</v>
      </c>
      <c r="L38">
        <f>[4]monthly_3f_ghg_ratios_stats!K6</f>
        <v>8.4381909085716494E-2</v>
      </c>
      <c r="M38">
        <f>[4]monthly_3f_ghg_ratios_stats!L6</f>
        <v>8.0672013591771993E-2</v>
      </c>
      <c r="N38">
        <f>[4]monthly_3f_ghg_ratios_stats!M6</f>
        <v>8.6821403613173406E-2</v>
      </c>
    </row>
    <row r="39" spans="1:14" x14ac:dyDescent="0.25">
      <c r="A39" t="str">
        <f>[4]monthly_3f_ghg_ratios_stats!A7</f>
        <v>Q3</v>
      </c>
      <c r="B39" t="str">
        <f t="shared" si="2"/>
        <v>monthly_3f_ghg_ratios_stats</v>
      </c>
      <c r="C39">
        <f>[4]monthly_3f_ghg_ratios_stats!B7</f>
        <v>0.15289019831436601</v>
      </c>
      <c r="D39">
        <f>[4]monthly_3f_ghg_ratios_stats!C7</f>
        <v>0.168773617406244</v>
      </c>
      <c r="E39">
        <f>[4]monthly_3f_ghg_ratios_stats!D7</f>
        <v>0.16593845461338499</v>
      </c>
      <c r="F39">
        <f>[4]monthly_3f_ghg_ratios_stats!E7</f>
        <v>0.15057193083443399</v>
      </c>
      <c r="G39">
        <f>[4]monthly_3f_ghg_ratios_stats!F7</f>
        <v>0.12928643012618499</v>
      </c>
      <c r="H39">
        <f>[4]monthly_3f_ghg_ratios_stats!G7</f>
        <v>0.130537762021252</v>
      </c>
      <c r="I39">
        <f>[4]monthly_3f_ghg_ratios_stats!H7</f>
        <v>0.12462775442224901</v>
      </c>
      <c r="J39">
        <f>[4]monthly_3f_ghg_ratios_stats!I7</f>
        <v>0.119210577436345</v>
      </c>
      <c r="K39">
        <f>[4]monthly_3f_ghg_ratios_stats!J7</f>
        <v>9.7109030088466899E-2</v>
      </c>
      <c r="L39">
        <f>[4]monthly_3f_ghg_ratios_stats!K7</f>
        <v>0.10425031954833799</v>
      </c>
      <c r="M39">
        <f>[4]monthly_3f_ghg_ratios_stats!L7</f>
        <v>9.4385513292422396E-2</v>
      </c>
      <c r="N39">
        <f>[4]monthly_3f_ghg_ratios_stats!M7</f>
        <v>9.9151979227478204E-2</v>
      </c>
    </row>
    <row r="40" spans="1:14" x14ac:dyDescent="0.25">
      <c r="A40" t="str">
        <f>[4]monthly_3f_ghg_ratios_stats!A8</f>
        <v>Max</v>
      </c>
      <c r="B40" t="str">
        <f t="shared" si="2"/>
        <v>monthly_3f_ghg_ratios_stats</v>
      </c>
      <c r="C40">
        <f>[4]monthly_3f_ghg_ratios_stats!B8</f>
        <v>0.22553469279426799</v>
      </c>
      <c r="D40">
        <f>[4]monthly_3f_ghg_ratios_stats!C8</f>
        <v>0.22548531677165201</v>
      </c>
      <c r="E40">
        <f>[4]monthly_3f_ghg_ratios_stats!D8</f>
        <v>0.202184346880109</v>
      </c>
      <c r="F40">
        <f>[4]monthly_3f_ghg_ratios_stats!E8</f>
        <v>0.221972054944401</v>
      </c>
      <c r="G40">
        <f>[4]monthly_3f_ghg_ratios_stats!F8</f>
        <v>0.17724787029743599</v>
      </c>
      <c r="H40">
        <f>[4]monthly_3f_ghg_ratios_stats!G8</f>
        <v>0.243770263517159</v>
      </c>
      <c r="I40">
        <f>[4]monthly_3f_ghg_ratios_stats!H8</f>
        <v>0.172449440838293</v>
      </c>
      <c r="J40">
        <f>[4]monthly_3f_ghg_ratios_stats!I8</f>
        <v>0.23231889783098</v>
      </c>
      <c r="K40">
        <f>[4]monthly_3f_ghg_ratios_stats!J8</f>
        <v>0.112111320821751</v>
      </c>
      <c r="L40">
        <f>[4]monthly_3f_ghg_ratios_stats!K8</f>
        <v>0.12757425928416</v>
      </c>
      <c r="M40">
        <f>[4]monthly_3f_ghg_ratios_stats!L8</f>
        <v>0.127505285561239</v>
      </c>
      <c r="N40">
        <f>[4]monthly_3f_ghg_ratios_stats!M8</f>
        <v>0.127827694966063</v>
      </c>
    </row>
    <row r="41" spans="1:14" x14ac:dyDescent="0.25">
      <c r="A41" t="str">
        <f>[4]monthly_3f_ghg_ratios_stats!A9</f>
        <v>MAD</v>
      </c>
      <c r="B41" t="str">
        <f t="shared" si="2"/>
        <v>monthly_3f_ghg_ratios_stats</v>
      </c>
      <c r="C41">
        <f>[4]monthly_3f_ghg_ratios_stats!B9</f>
        <v>4.7030140546632002E-2</v>
      </c>
      <c r="D41">
        <f>[4]monthly_3f_ghg_ratios_stats!C9</f>
        <v>4.7505158845192498E-2</v>
      </c>
      <c r="E41">
        <f>[4]monthly_3f_ghg_ratios_stats!D9</f>
        <v>6.3378667215063494E-2</v>
      </c>
      <c r="F41">
        <f>[4]monthly_3f_ghg_ratios_stats!E9</f>
        <v>4.8839781962541198E-2</v>
      </c>
      <c r="G41">
        <f>[4]monthly_3f_ghg_ratios_stats!F9</f>
        <v>6.9903930960369898E-2</v>
      </c>
      <c r="H41">
        <f>[4]monthly_3f_ghg_ratios_stats!G9</f>
        <v>3.0899127495351002E-2</v>
      </c>
      <c r="I41">
        <f>[4]monthly_3f_ghg_ratios_stats!H9</f>
        <v>6.8916588406862295E-2</v>
      </c>
      <c r="J41">
        <f>[4]monthly_3f_ghg_ratios_stats!I9</f>
        <v>8.8190811784734299E-2</v>
      </c>
      <c r="K41">
        <f>[4]monthly_3f_ghg_ratios_stats!J9</f>
        <v>3.0946134293923299E-2</v>
      </c>
      <c r="L41">
        <f>[4]monthly_3f_ghg_ratios_stats!K9</f>
        <v>3.1403869005369803E-2</v>
      </c>
      <c r="M41">
        <f>[4]monthly_3f_ghg_ratios_stats!L9</f>
        <v>2.7371369196147199E-2</v>
      </c>
      <c r="N41">
        <f>[4]monthly_3f_ghg_ratios_stats!M9</f>
        <v>2.6170659473570699E-2</v>
      </c>
    </row>
    <row r="42" spans="1:14" x14ac:dyDescent="0.25">
      <c r="A42" t="str">
        <f>[4]monthly_3f_ghg_ratios_stats!A10</f>
        <v>IQR</v>
      </c>
      <c r="B42" t="str">
        <f t="shared" si="2"/>
        <v>monthly_3f_ghg_ratios_stats</v>
      </c>
      <c r="C42">
        <f>[4]monthly_3f_ghg_ratios_stats!B10</f>
        <v>5.2167695600045701E-2</v>
      </c>
      <c r="D42">
        <f>[4]monthly_3f_ghg_ratios_stats!C10</f>
        <v>6.3072345624103299E-2</v>
      </c>
      <c r="E42">
        <f>[4]monthly_3f_ghg_ratios_stats!D10</f>
        <v>7.6002482626730594E-2</v>
      </c>
      <c r="F42">
        <f>[4]monthly_3f_ghg_ratios_stats!E10</f>
        <v>5.4087867759871802E-2</v>
      </c>
      <c r="G42">
        <f>[4]monthly_3f_ghg_ratios_stats!F10</f>
        <v>8.2555852232427604E-2</v>
      </c>
      <c r="H42">
        <f>[4]monthly_3f_ghg_ratios_stats!G10</f>
        <v>7.8450541397646206E-2</v>
      </c>
      <c r="I42">
        <f>[4]monthly_3f_ghg_ratios_stats!H10</f>
        <v>8.6995871860384794E-2</v>
      </c>
      <c r="J42">
        <f>[4]monthly_3f_ghg_ratios_stats!I10</f>
        <v>8.7953243809389195E-2</v>
      </c>
      <c r="K42">
        <f>[4]monthly_3f_ghg_ratios_stats!J10</f>
        <v>3.9992956830222803E-2</v>
      </c>
      <c r="L42">
        <f>[4]monthly_3f_ghg_ratios_stats!K10</f>
        <v>4.9833868563049402E-2</v>
      </c>
      <c r="M42">
        <f>[4]monthly_3f_ghg_ratios_stats!L10</f>
        <v>3.5552633948291397E-2</v>
      </c>
      <c r="N42">
        <f>[4]monthly_3f_ghg_ratios_stats!M10</f>
        <v>3.8332813360375501E-2</v>
      </c>
    </row>
    <row r="43" spans="1:14" x14ac:dyDescent="0.25">
      <c r="A43" t="str">
        <f>[4]monthly_3f_ghg_ratios_stats!A11</f>
        <v>CV</v>
      </c>
      <c r="B43" t="str">
        <f t="shared" si="2"/>
        <v>monthly_3f_ghg_ratios_stats</v>
      </c>
      <c r="C43">
        <f>[4]monthly_3f_ghg_ratios_stats!B11</f>
        <v>0.39399122191664299</v>
      </c>
      <c r="D43">
        <f>[4]monthly_3f_ghg_ratios_stats!C11</f>
        <v>0.37385373783357201</v>
      </c>
      <c r="E43">
        <f>[4]monthly_3f_ghg_ratios_stats!D11</f>
        <v>0.42078319306213302</v>
      </c>
      <c r="F43">
        <f>[4]monthly_3f_ghg_ratios_stats!E11</f>
        <v>0.379433995127688</v>
      </c>
      <c r="G43">
        <f>[4]monthly_3f_ghg_ratios_stats!F11</f>
        <v>0.51562234576575605</v>
      </c>
      <c r="H43">
        <f>[4]monthly_3f_ghg_ratios_stats!G11</f>
        <v>0.51864541014661902</v>
      </c>
      <c r="I43">
        <f>[4]monthly_3f_ghg_ratios_stats!H11</f>
        <v>0.595242650860205</v>
      </c>
      <c r="J43">
        <f>[4]monthly_3f_ghg_ratios_stats!I11</f>
        <v>0.66306560019153205</v>
      </c>
      <c r="K43">
        <f>[4]monthly_3f_ghg_ratios_stats!J11</f>
        <v>0.32336819356319901</v>
      </c>
      <c r="L43">
        <f>[4]monthly_3f_ghg_ratios_stats!K11</f>
        <v>0.37209832670932502</v>
      </c>
      <c r="M43">
        <f>[4]monthly_3f_ghg_ratios_stats!L11</f>
        <v>0.34984737360664803</v>
      </c>
      <c r="N43">
        <f>[4]monthly_3f_ghg_ratios_stats!M11</f>
        <v>0.363380731874892</v>
      </c>
    </row>
    <row r="44" spans="1:14" x14ac:dyDescent="0.25">
      <c r="A44" t="str">
        <f>[4]monthly_3f_ghg_ratios_stats!A12</f>
        <v>Skewness</v>
      </c>
      <c r="B44" t="str">
        <f t="shared" si="2"/>
        <v>monthly_3f_ghg_ratios_stats</v>
      </c>
      <c r="C44">
        <f>[4]monthly_3f_ghg_ratios_stats!B12</f>
        <v>-5.3442529806614597E-2</v>
      </c>
      <c r="D44">
        <f>[4]monthly_3f_ghg_ratios_stats!C12</f>
        <v>-0.35667199619635798</v>
      </c>
      <c r="E44">
        <f>[4]monthly_3f_ghg_ratios_stats!D12</f>
        <v>-0.33933343969366198</v>
      </c>
      <c r="F44">
        <f>[4]monthly_3f_ghg_ratios_stats!E12</f>
        <v>0.29033622599179998</v>
      </c>
      <c r="G44">
        <f>[4]monthly_3f_ghg_ratios_stats!F12</f>
        <v>0.10245891471101599</v>
      </c>
      <c r="H44">
        <f>[4]monthly_3f_ghg_ratios_stats!G12</f>
        <v>0.218072687658356</v>
      </c>
      <c r="I44">
        <f>[4]monthly_3f_ghg_ratios_stats!H12</f>
        <v>0.33401922904498899</v>
      </c>
      <c r="J44">
        <f>[4]monthly_3f_ghg_ratios_stats!I12</f>
        <v>0.58645903681346701</v>
      </c>
      <c r="K44">
        <f>[4]monthly_3f_ghg_ratios_stats!J12</f>
        <v>-0.19859985106905201</v>
      </c>
      <c r="L44">
        <f>[4]monthly_3f_ghg_ratios_stats!K12</f>
        <v>-0.39191460178770798</v>
      </c>
      <c r="M44">
        <f>[4]monthly_3f_ghg_ratios_stats!L12</f>
        <v>-0.246000391168541</v>
      </c>
      <c r="N44">
        <f>[4]monthly_3f_ghg_ratios_stats!M12</f>
        <v>-0.40152707149633499</v>
      </c>
    </row>
    <row r="45" spans="1:14" x14ac:dyDescent="0.25">
      <c r="A45" t="str">
        <f>[4]monthly_3f_ghg_ratios_stats!A13</f>
        <v>SE.Skewness</v>
      </c>
      <c r="B45" t="str">
        <f t="shared" si="2"/>
        <v>monthly_3f_ghg_ratios_stats</v>
      </c>
      <c r="C45">
        <f>[4]monthly_3f_ghg_ratios_stats!B13</f>
        <v>0.46368350080138998</v>
      </c>
      <c r="D45">
        <f>[4]monthly_3f_ghg_ratios_stats!C13</f>
        <v>0.46368350080138998</v>
      </c>
      <c r="E45">
        <f>[4]monthly_3f_ghg_ratios_stats!D13</f>
        <v>0.50119474483358595</v>
      </c>
      <c r="F45">
        <f>[4]monthly_3f_ghg_ratios_stats!E13</f>
        <v>0.50119474483358595</v>
      </c>
      <c r="G45">
        <f>[4]monthly_3f_ghg_ratios_stats!F13</f>
        <v>0.46368350080138998</v>
      </c>
      <c r="H45">
        <f>[4]monthly_3f_ghg_ratios_stats!G13</f>
        <v>0.46368350080138998</v>
      </c>
      <c r="I45">
        <f>[4]monthly_3f_ghg_ratios_stats!H13</f>
        <v>0.50119474483358595</v>
      </c>
      <c r="J45">
        <f>[4]monthly_3f_ghg_ratios_stats!I13</f>
        <v>0.50119474483358595</v>
      </c>
      <c r="K45">
        <f>[4]monthly_3f_ghg_ratios_stats!J13</f>
        <v>0.46368350080138998</v>
      </c>
      <c r="L45">
        <f>[4]monthly_3f_ghg_ratios_stats!K13</f>
        <v>0.46368350080138998</v>
      </c>
      <c r="M45">
        <f>[4]monthly_3f_ghg_ratios_stats!L13</f>
        <v>0.50119474483358595</v>
      </c>
      <c r="N45">
        <f>[4]monthly_3f_ghg_ratios_stats!M13</f>
        <v>0.50119474483358595</v>
      </c>
    </row>
    <row r="46" spans="1:14" x14ac:dyDescent="0.25">
      <c r="A46" t="str">
        <f>[4]monthly_3f_ghg_ratios_stats!A14</f>
        <v>Kurtosis</v>
      </c>
      <c r="B46" t="str">
        <f t="shared" si="2"/>
        <v>monthly_3f_ghg_ratios_stats</v>
      </c>
      <c r="C46">
        <f>[4]monthly_3f_ghg_ratios_stats!B14</f>
        <v>-0.23565954448683299</v>
      </c>
      <c r="D46">
        <f>[4]monthly_3f_ghg_ratios_stats!C14</f>
        <v>-0.70525546263655503</v>
      </c>
      <c r="E46">
        <f>[4]monthly_3f_ghg_ratios_stats!D14</f>
        <v>-0.79786674139239</v>
      </c>
      <c r="F46">
        <f>[4]monthly_3f_ghg_ratios_stats!E14</f>
        <v>-1.14061935546163</v>
      </c>
      <c r="G46">
        <f>[4]monthly_3f_ghg_ratios_stats!F14</f>
        <v>-1.4293855558411099</v>
      </c>
      <c r="H46">
        <f>[4]monthly_3f_ghg_ratios_stats!G14</f>
        <v>-3.38208371983049E-2</v>
      </c>
      <c r="I46">
        <f>[4]monthly_3f_ghg_ratios_stats!H14</f>
        <v>-1.4519281385301399</v>
      </c>
      <c r="J46">
        <f>[4]monthly_3f_ghg_ratios_stats!I14</f>
        <v>-0.37653132371707099</v>
      </c>
      <c r="K46">
        <f>[4]monthly_3f_ghg_ratios_stats!J14</f>
        <v>-1.35269202656364</v>
      </c>
      <c r="L46">
        <f>[4]monthly_3f_ghg_ratios_stats!K14</f>
        <v>-1.01656114075126</v>
      </c>
      <c r="M46">
        <f>[4]monthly_3f_ghg_ratios_stats!L14</f>
        <v>-0.627917881100299</v>
      </c>
      <c r="N46">
        <f>[4]monthly_3f_ghg_ratios_stats!M14</f>
        <v>-0.97744844735123504</v>
      </c>
    </row>
    <row r="47" spans="1:14" x14ac:dyDescent="0.25">
      <c r="A47" t="str">
        <f>[4]monthly_3f_ghg_ratios_stats!A15</f>
        <v>N.Valid</v>
      </c>
      <c r="B47" t="str">
        <f t="shared" si="2"/>
        <v>monthly_3f_ghg_ratios_stats</v>
      </c>
      <c r="C47">
        <f>[4]monthly_3f_ghg_ratios_stats!B15</f>
        <v>25</v>
      </c>
      <c r="D47">
        <f>[4]monthly_3f_ghg_ratios_stats!C15</f>
        <v>25</v>
      </c>
      <c r="E47">
        <f>[4]monthly_3f_ghg_ratios_stats!D15</f>
        <v>21</v>
      </c>
      <c r="F47">
        <f>[4]monthly_3f_ghg_ratios_stats!E15</f>
        <v>21</v>
      </c>
      <c r="G47">
        <f>[4]monthly_3f_ghg_ratios_stats!F15</f>
        <v>25</v>
      </c>
      <c r="H47">
        <f>[4]monthly_3f_ghg_ratios_stats!G15</f>
        <v>25</v>
      </c>
      <c r="I47">
        <f>[4]monthly_3f_ghg_ratios_stats!H15</f>
        <v>21</v>
      </c>
      <c r="J47">
        <f>[4]monthly_3f_ghg_ratios_stats!I15</f>
        <v>21</v>
      </c>
      <c r="K47">
        <f>[4]monthly_3f_ghg_ratios_stats!J15</f>
        <v>25</v>
      </c>
      <c r="L47">
        <f>[4]monthly_3f_ghg_ratios_stats!K15</f>
        <v>25</v>
      </c>
      <c r="M47">
        <f>[4]monthly_3f_ghg_ratios_stats!L15</f>
        <v>21</v>
      </c>
      <c r="N47">
        <f>[4]monthly_3f_ghg_ratios_stats!M15</f>
        <v>21</v>
      </c>
    </row>
    <row r="48" spans="1:14" x14ac:dyDescent="0.25">
      <c r="A48" t="str">
        <f>[4]monthly_3f_ghg_ratios_stats!A16</f>
        <v>Pct.Valid</v>
      </c>
      <c r="B48" t="str">
        <f t="shared" si="2"/>
        <v>monthly_3f_ghg_ratios_stats</v>
      </c>
      <c r="C48">
        <f>[4]monthly_3f_ghg_ratios_stats!B16</f>
        <v>100</v>
      </c>
      <c r="D48">
        <f>[4]monthly_3f_ghg_ratios_stats!C16</f>
        <v>100</v>
      </c>
      <c r="E48">
        <f>[4]monthly_3f_ghg_ratios_stats!D16</f>
        <v>100</v>
      </c>
      <c r="F48">
        <f>[4]monthly_3f_ghg_ratios_stats!E16</f>
        <v>100</v>
      </c>
      <c r="G48">
        <f>[4]monthly_3f_ghg_ratios_stats!F16</f>
        <v>100</v>
      </c>
      <c r="H48">
        <f>[4]monthly_3f_ghg_ratios_stats!G16</f>
        <v>100</v>
      </c>
      <c r="I48">
        <f>[4]monthly_3f_ghg_ratios_stats!H16</f>
        <v>100</v>
      </c>
      <c r="J48">
        <f>[4]monthly_3f_ghg_ratios_stats!I16</f>
        <v>100</v>
      </c>
      <c r="K48">
        <f>[4]monthly_3f_ghg_ratios_stats!J16</f>
        <v>100</v>
      </c>
      <c r="L48">
        <f>[4]monthly_3f_ghg_ratios_stats!K16</f>
        <v>100</v>
      </c>
      <c r="M48">
        <f>[4]monthly_3f_ghg_ratios_stats!L16</f>
        <v>100</v>
      </c>
      <c r="N48">
        <f>[4]monthly_3f_ghg_ratios_stats!M16</f>
        <v>100</v>
      </c>
    </row>
    <row r="50" spans="1:14" x14ac:dyDescent="0.25">
      <c r="A50" t="str">
        <f>[1]daily_6f_ghg_ratios_stats!A2</f>
        <v>Mean</v>
      </c>
      <c r="B50" t="s">
        <v>13</v>
      </c>
      <c r="C50" s="3">
        <f>[1]daily_6f_ghg_ratios_stats!B2</f>
        <v>8.2119488530143003E-2</v>
      </c>
      <c r="D50" s="3">
        <f>[1]daily_6f_ghg_ratios_stats!C2</f>
        <v>8.80146411621473E-2</v>
      </c>
      <c r="E50" s="3">
        <f>[1]daily_6f_ghg_ratios_stats!D2</f>
        <v>8.0874446730859195E-2</v>
      </c>
      <c r="F50" s="3">
        <f>[1]daily_6f_ghg_ratios_stats!E2</f>
        <v>7.8287519137240399E-2</v>
      </c>
      <c r="G50" s="3">
        <f>[1]daily_6f_ghg_ratios_stats!F2</f>
        <v>8.2241827379227403E-2</v>
      </c>
      <c r="H50" s="3">
        <f>[1]daily_6f_ghg_ratios_stats!G2</f>
        <v>9.4520987563638206E-2</v>
      </c>
      <c r="I50" s="3">
        <f>[1]daily_6f_ghg_ratios_stats!H2</f>
        <v>6.6617582812299805E-2</v>
      </c>
      <c r="J50" s="3">
        <f>[1]daily_6f_ghg_ratios_stats!I2</f>
        <v>8.7648061929557305E-2</v>
      </c>
      <c r="K50" s="3">
        <f>[1]daily_6f_ghg_ratios_stats!J2</f>
        <v>5.9702247120654098E-2</v>
      </c>
      <c r="L50" s="3">
        <f>[1]daily_6f_ghg_ratios_stats!K2</f>
        <v>6.7243377953739303E-2</v>
      </c>
      <c r="M50" s="3">
        <f>[1]daily_6f_ghg_ratios_stats!L2</f>
        <v>6.2531982749244402E-2</v>
      </c>
      <c r="N50" s="3">
        <f>[1]daily_6f_ghg_ratios_stats!M2</f>
        <v>5.6112564990104599E-2</v>
      </c>
    </row>
    <row r="51" spans="1:14" x14ac:dyDescent="0.25">
      <c r="A51" t="str">
        <f>[1]daily_6f_ghg_ratios_stats!A3</f>
        <v>Std.Dev</v>
      </c>
      <c r="B51" t="str">
        <f>B50</f>
        <v>daily_6f_ghg_ratios_stats</v>
      </c>
      <c r="C51" s="3">
        <f>[1]daily_6f_ghg_ratios_stats!B3</f>
        <v>4.3736880198059297E-2</v>
      </c>
      <c r="D51" s="3">
        <f>[1]daily_6f_ghg_ratios_stats!C3</f>
        <v>4.1596511896545098E-2</v>
      </c>
      <c r="E51" s="3">
        <f>[1]daily_6f_ghg_ratios_stats!D3</f>
        <v>5.0410638377532298E-2</v>
      </c>
      <c r="F51" s="3">
        <f>[1]daily_6f_ghg_ratios_stats!E3</f>
        <v>4.8806390856568398E-2</v>
      </c>
      <c r="G51" s="3">
        <f>[1]daily_6f_ghg_ratios_stats!F3</f>
        <v>4.3416708437627398E-2</v>
      </c>
      <c r="H51" s="3">
        <f>[1]daily_6f_ghg_ratios_stats!G3</f>
        <v>4.3012352055748097E-2</v>
      </c>
      <c r="I51" s="3">
        <f>[1]daily_6f_ghg_ratios_stats!H3</f>
        <v>4.8751760372053497E-2</v>
      </c>
      <c r="J51" s="3">
        <f>[1]daily_6f_ghg_ratios_stats!I3</f>
        <v>5.80460918593085E-2</v>
      </c>
      <c r="K51" s="3">
        <f>[1]daily_6f_ghg_ratios_stats!J3</f>
        <v>2.4147747626061599E-2</v>
      </c>
      <c r="L51" s="3">
        <f>[1]daily_6f_ghg_ratios_stats!K3</f>
        <v>2.9151320828203601E-2</v>
      </c>
      <c r="M51" s="3">
        <f>[1]daily_6f_ghg_ratios_stats!L3</f>
        <v>2.9618900415755999E-2</v>
      </c>
      <c r="N51" s="3">
        <f>[1]daily_6f_ghg_ratios_stats!M3</f>
        <v>2.87587050782105E-2</v>
      </c>
    </row>
    <row r="52" spans="1:14" x14ac:dyDescent="0.25">
      <c r="A52" t="str">
        <f>[1]daily_6f_ghg_ratios_stats!A4</f>
        <v>Min</v>
      </c>
      <c r="B52" t="str">
        <f t="shared" ref="B52:B64" si="3">B51</f>
        <v>daily_6f_ghg_ratios_stats</v>
      </c>
      <c r="C52" s="3">
        <f>[1]daily_6f_ghg_ratios_stats!B4</f>
        <v>1.2123625357754599E-2</v>
      </c>
      <c r="D52" s="3">
        <f>[1]daily_6f_ghg_ratios_stats!C4</f>
        <v>1.49987538802331E-2</v>
      </c>
      <c r="E52" s="3">
        <f>[1]daily_6f_ghg_ratios_stats!D4</f>
        <v>7.7098821154524804E-19</v>
      </c>
      <c r="F52" s="3">
        <f>[1]daily_6f_ghg_ratios_stats!E4</f>
        <v>5.2874210855648899E-3</v>
      </c>
      <c r="G52" s="3">
        <f>[1]daily_6f_ghg_ratios_stats!F4</f>
        <v>1.9671139925209101E-2</v>
      </c>
      <c r="H52" s="3">
        <f>[1]daily_6f_ghg_ratios_stats!G4</f>
        <v>1.47618450584894E-2</v>
      </c>
      <c r="I52" s="3">
        <f>[1]daily_6f_ghg_ratios_stats!H4</f>
        <v>3.9119371471204797E-3</v>
      </c>
      <c r="J52" s="3">
        <f>[1]daily_6f_ghg_ratios_stats!I4</f>
        <v>1.40299027732052E-2</v>
      </c>
      <c r="K52" s="3">
        <f>[1]daily_6f_ghg_ratios_stats!J4</f>
        <v>7.9393803050140394E-3</v>
      </c>
      <c r="L52" s="3">
        <f>[1]daily_6f_ghg_ratios_stats!K4</f>
        <v>9.9827941810306294E-3</v>
      </c>
      <c r="M52" s="3">
        <f>[1]daily_6f_ghg_ratios_stats!L4</f>
        <v>1.62608734248187E-2</v>
      </c>
      <c r="N52" s="3">
        <f>[1]daily_6f_ghg_ratios_stats!M4</f>
        <v>1.0980780287954199E-2</v>
      </c>
    </row>
    <row r="53" spans="1:14" x14ac:dyDescent="0.25">
      <c r="A53" t="str">
        <f>[1]daily_6f_ghg_ratios_stats!A5</f>
        <v>Q1</v>
      </c>
      <c r="B53" t="str">
        <f t="shared" si="3"/>
        <v>daily_6f_ghg_ratios_stats</v>
      </c>
      <c r="C53" s="3">
        <f>[1]daily_6f_ghg_ratios_stats!B5</f>
        <v>4.4917578272427101E-2</v>
      </c>
      <c r="D53" s="3">
        <f>[1]daily_6f_ghg_ratios_stats!C5</f>
        <v>4.8468262228705102E-2</v>
      </c>
      <c r="E53" s="3">
        <f>[1]daily_6f_ghg_ratios_stats!D5</f>
        <v>4.42139826233202E-2</v>
      </c>
      <c r="F53" s="3">
        <f>[1]daily_6f_ghg_ratios_stats!E5</f>
        <v>4.1100482041073201E-2</v>
      </c>
      <c r="G53" s="3">
        <f>[1]daily_6f_ghg_ratios_stats!F5</f>
        <v>3.55157046378482E-2</v>
      </c>
      <c r="H53" s="3">
        <f>[1]daily_6f_ghg_ratios_stats!G5</f>
        <v>6.3426867063203399E-2</v>
      </c>
      <c r="I53" s="3">
        <f>[1]daily_6f_ghg_ratios_stats!H5</f>
        <v>2.59589945298529E-2</v>
      </c>
      <c r="J53" s="3">
        <f>[1]daily_6f_ghg_ratios_stats!I5</f>
        <v>3.0017021699005601E-2</v>
      </c>
      <c r="K53" s="3">
        <f>[1]daily_6f_ghg_ratios_stats!J5</f>
        <v>4.8558505713431399E-2</v>
      </c>
      <c r="L53" s="3">
        <f>[1]daily_6f_ghg_ratios_stats!K5</f>
        <v>4.9876852262832297E-2</v>
      </c>
      <c r="M53" s="3">
        <f>[1]daily_6f_ghg_ratios_stats!L5</f>
        <v>4.1869610216856902E-2</v>
      </c>
      <c r="N53" s="3">
        <f>[1]daily_6f_ghg_ratios_stats!M5</f>
        <v>2.83914031761992E-2</v>
      </c>
    </row>
    <row r="54" spans="1:14" x14ac:dyDescent="0.25">
      <c r="A54" t="str">
        <f>[1]daily_6f_ghg_ratios_stats!A6</f>
        <v>Median</v>
      </c>
      <c r="B54" t="str">
        <f t="shared" si="3"/>
        <v>daily_6f_ghg_ratios_stats</v>
      </c>
      <c r="C54" s="3">
        <f>[1]daily_6f_ghg_ratios_stats!B6</f>
        <v>7.2604232843390099E-2</v>
      </c>
      <c r="D54" s="3">
        <f>[1]daily_6f_ghg_ratios_stats!C6</f>
        <v>9.52027653735803E-2</v>
      </c>
      <c r="E54" s="3">
        <f>[1]daily_6f_ghg_ratios_stats!D6</f>
        <v>8.7531257641960999E-2</v>
      </c>
      <c r="F54" s="3">
        <f>[1]daily_6f_ghg_ratios_stats!E6</f>
        <v>8.3370944741611899E-2</v>
      </c>
      <c r="G54" s="3">
        <f>[1]daily_6f_ghg_ratios_stats!F6</f>
        <v>8.4031278813953905E-2</v>
      </c>
      <c r="H54" s="3">
        <f>[1]daily_6f_ghg_ratios_stats!G6</f>
        <v>0.109617714343878</v>
      </c>
      <c r="I54" s="3">
        <f>[1]daily_6f_ghg_ratios_stats!H6</f>
        <v>6.9329955675063504E-2</v>
      </c>
      <c r="J54" s="3">
        <f>[1]daily_6f_ghg_ratios_stats!I6</f>
        <v>0.107877985118718</v>
      </c>
      <c r="K54" s="3">
        <f>[1]daily_6f_ghg_ratios_stats!J6</f>
        <v>6.06876180481025E-2</v>
      </c>
      <c r="L54" s="3">
        <f>[1]daily_6f_ghg_ratios_stats!K6</f>
        <v>6.8506970433253794E-2</v>
      </c>
      <c r="M54" s="3">
        <f>[1]daily_6f_ghg_ratios_stats!L6</f>
        <v>5.7857825835668397E-2</v>
      </c>
      <c r="N54" s="3">
        <f>[1]daily_6f_ghg_ratios_stats!M6</f>
        <v>6.6119358883354198E-2</v>
      </c>
    </row>
    <row r="55" spans="1:14" x14ac:dyDescent="0.25">
      <c r="A55" t="str">
        <f>[1]daily_6f_ghg_ratios_stats!A7</f>
        <v>Q3</v>
      </c>
      <c r="B55" t="str">
        <f t="shared" si="3"/>
        <v>daily_6f_ghg_ratios_stats</v>
      </c>
      <c r="C55" s="3">
        <f>[1]daily_6f_ghg_ratios_stats!B7</f>
        <v>0.120623353933143</v>
      </c>
      <c r="D55" s="3">
        <f>[1]daily_6f_ghg_ratios_stats!C7</f>
        <v>0.11632357474211</v>
      </c>
      <c r="E55" s="3">
        <f>[1]daily_6f_ghg_ratios_stats!D7</f>
        <v>0.12092032512501601</v>
      </c>
      <c r="F55" s="3">
        <f>[1]daily_6f_ghg_ratios_stats!E7</f>
        <v>0.116631094973071</v>
      </c>
      <c r="G55" s="3">
        <f>[1]daily_6f_ghg_ratios_stats!F7</f>
        <v>0.113781285767536</v>
      </c>
      <c r="H55" s="3">
        <f>[1]daily_6f_ghg_ratios_stats!G7</f>
        <v>0.12553858641293</v>
      </c>
      <c r="I55" s="3">
        <f>[1]daily_6f_ghg_ratios_stats!H7</f>
        <v>0.10318501597933501</v>
      </c>
      <c r="J55" s="3">
        <f>[1]daily_6f_ghg_ratios_stats!I7</f>
        <v>0.125416728322743</v>
      </c>
      <c r="K55" s="3">
        <f>[1]daily_6f_ghg_ratios_stats!J7</f>
        <v>6.9429125343795306E-2</v>
      </c>
      <c r="L55" s="3">
        <f>[1]daily_6f_ghg_ratios_stats!K7</f>
        <v>8.61728074082308E-2</v>
      </c>
      <c r="M55" s="3">
        <f>[1]daily_6f_ghg_ratios_stats!L7</f>
        <v>7.66984469801857E-2</v>
      </c>
      <c r="N55" s="3">
        <f>[1]daily_6f_ghg_ratios_stats!M7</f>
        <v>7.7681769965206302E-2</v>
      </c>
    </row>
    <row r="56" spans="1:14" x14ac:dyDescent="0.25">
      <c r="A56" t="str">
        <f>[1]daily_6f_ghg_ratios_stats!A8</f>
        <v>Max</v>
      </c>
      <c r="B56" t="str">
        <f t="shared" si="3"/>
        <v>daily_6f_ghg_ratios_stats</v>
      </c>
      <c r="C56" s="3">
        <f>[1]daily_6f_ghg_ratios_stats!B8</f>
        <v>0.15784466870807001</v>
      </c>
      <c r="D56" s="3">
        <f>[1]daily_6f_ghg_ratios_stats!C8</f>
        <v>0.16073826912342601</v>
      </c>
      <c r="E56" s="3">
        <f>[1]daily_6f_ghg_ratios_stats!D8</f>
        <v>0.15692375784152601</v>
      </c>
      <c r="F56" s="3">
        <f>[1]daily_6f_ghg_ratios_stats!E8</f>
        <v>0.16571827163934</v>
      </c>
      <c r="G56" s="3">
        <f>[1]daily_6f_ghg_ratios_stats!F8</f>
        <v>0.153934698033695</v>
      </c>
      <c r="H56" s="3">
        <f>[1]daily_6f_ghg_ratios_stats!G8</f>
        <v>0.14323147520853899</v>
      </c>
      <c r="I56" s="3">
        <f>[1]daily_6f_ghg_ratios_stats!H8</f>
        <v>0.15471860534555901</v>
      </c>
      <c r="J56" s="3">
        <f>[1]daily_6f_ghg_ratios_stats!I8</f>
        <v>0.19526463704519001</v>
      </c>
      <c r="K56" s="3">
        <f>[1]daily_6f_ghg_ratios_stats!J8</f>
        <v>0.10797640522992601</v>
      </c>
      <c r="L56" s="3">
        <f>[1]daily_6f_ghg_ratios_stats!K8</f>
        <v>0.12736501823177901</v>
      </c>
      <c r="M56" s="3">
        <f>[1]daily_6f_ghg_ratios_stats!L8</f>
        <v>0.113170146629043</v>
      </c>
      <c r="N56" s="3">
        <f>[1]daily_6f_ghg_ratios_stats!M8</f>
        <v>0.102531625676615</v>
      </c>
    </row>
    <row r="57" spans="1:14" x14ac:dyDescent="0.25">
      <c r="A57" t="str">
        <f>[1]daily_6f_ghg_ratios_stats!A9</f>
        <v>MAD</v>
      </c>
      <c r="B57" t="str">
        <f t="shared" si="3"/>
        <v>daily_6f_ghg_ratios_stats</v>
      </c>
      <c r="C57" s="3">
        <f>[1]daily_6f_ghg_ratios_stats!B9</f>
        <v>4.8768222521081303E-2</v>
      </c>
      <c r="D57" s="3">
        <f>[1]daily_6f_ghg_ratios_stats!C9</f>
        <v>4.0046335434889599E-2</v>
      </c>
      <c r="E57" s="3">
        <f>[1]daily_6f_ghg_ratios_stats!D9</f>
        <v>5.7453997827940202E-2</v>
      </c>
      <c r="F57" s="3">
        <f>[1]daily_6f_ghg_ratios_stats!E9</f>
        <v>5.4174757976231801E-2</v>
      </c>
      <c r="G57" s="3">
        <f>[1]daily_6f_ghg_ratios_stats!F9</f>
        <v>5.7701665513484199E-2</v>
      </c>
      <c r="H57" s="3">
        <f>[1]daily_6f_ghg_ratios_stats!G9</f>
        <v>2.7559695559915699E-2</v>
      </c>
      <c r="I57" s="3">
        <f>[1]daily_6f_ghg_ratios_stats!H9</f>
        <v>6.4301786993889304E-2</v>
      </c>
      <c r="J57" s="3">
        <f>[1]daily_6f_ghg_ratios_stats!I9</f>
        <v>9.4549032358557994E-2</v>
      </c>
      <c r="K57" s="3">
        <f>[1]daily_6f_ghg_ratios_stats!J9</f>
        <v>1.6526959706110299E-2</v>
      </c>
      <c r="L57" s="3">
        <f>[1]daily_6f_ghg_ratios_stats!K9</f>
        <v>2.7621013199466998E-2</v>
      </c>
      <c r="M57" s="3">
        <f>[1]daily_6f_ghg_ratios_stats!L9</f>
        <v>2.79134858413683E-2</v>
      </c>
      <c r="N57" s="3">
        <f>[1]daily_6f_ghg_ratios_stats!M9</f>
        <v>3.7084593516264898E-2</v>
      </c>
    </row>
    <row r="58" spans="1:14" x14ac:dyDescent="0.25">
      <c r="A58" t="str">
        <f>[1]daily_6f_ghg_ratios_stats!A10</f>
        <v>IQR</v>
      </c>
      <c r="B58" t="str">
        <f t="shared" si="3"/>
        <v>daily_6f_ghg_ratios_stats</v>
      </c>
      <c r="C58" s="3">
        <f>[1]daily_6f_ghg_ratios_stats!B10</f>
        <v>7.5705775660716096E-2</v>
      </c>
      <c r="D58" s="3">
        <f>[1]daily_6f_ghg_ratios_stats!C10</f>
        <v>6.78553125134045E-2</v>
      </c>
      <c r="E58" s="3">
        <f>[1]daily_6f_ghg_ratios_stats!D10</f>
        <v>7.6706342501695904E-2</v>
      </c>
      <c r="F58" s="3">
        <f>[1]daily_6f_ghg_ratios_stats!E10</f>
        <v>7.5530612931997795E-2</v>
      </c>
      <c r="G58" s="3">
        <f>[1]daily_6f_ghg_ratios_stats!F10</f>
        <v>7.8265581129687803E-2</v>
      </c>
      <c r="H58" s="3">
        <f>[1]daily_6f_ghg_ratios_stats!G10</f>
        <v>6.2111719349726202E-2</v>
      </c>
      <c r="I58" s="3">
        <f>[1]daily_6f_ghg_ratios_stats!H10</f>
        <v>7.7226021449482096E-2</v>
      </c>
      <c r="J58" s="3">
        <f>[1]daily_6f_ghg_ratios_stats!I10</f>
        <v>9.5399706623737299E-2</v>
      </c>
      <c r="K58" s="3">
        <f>[1]daily_6f_ghg_ratios_stats!J10</f>
        <v>2.08706196303639E-2</v>
      </c>
      <c r="L58" s="3">
        <f>[1]daily_6f_ghg_ratios_stats!K10</f>
        <v>3.6295955145398497E-2</v>
      </c>
      <c r="M58" s="3">
        <f>[1]daily_6f_ghg_ratios_stats!L10</f>
        <v>3.4828836763328798E-2</v>
      </c>
      <c r="N58" s="3">
        <f>[1]daily_6f_ghg_ratios_stats!M10</f>
        <v>4.9290366789007098E-2</v>
      </c>
    </row>
    <row r="59" spans="1:14" x14ac:dyDescent="0.25">
      <c r="A59" t="str">
        <f>[1]daily_6f_ghg_ratios_stats!A11</f>
        <v>CV</v>
      </c>
      <c r="B59" t="str">
        <f t="shared" si="3"/>
        <v>daily_6f_ghg_ratios_stats</v>
      </c>
      <c r="C59" s="3">
        <f>[1]daily_6f_ghg_ratios_stats!B11</f>
        <v>0.53260049448560698</v>
      </c>
      <c r="D59" s="3">
        <f>[1]daily_6f_ghg_ratios_stats!C11</f>
        <v>0.47260900399415201</v>
      </c>
      <c r="E59" s="3">
        <f>[1]daily_6f_ghg_ratios_stats!D11</f>
        <v>0.62331973095646698</v>
      </c>
      <c r="F59" s="3">
        <f>[1]daily_6f_ghg_ratios_stats!E11</f>
        <v>0.62342492640505398</v>
      </c>
      <c r="G59" s="3">
        <f>[1]daily_6f_ghg_ratios_stats!F11</f>
        <v>0.527915171892126</v>
      </c>
      <c r="H59" s="3">
        <f>[1]daily_6f_ghg_ratios_stats!G11</f>
        <v>0.45505610091927001</v>
      </c>
      <c r="I59" s="3">
        <f>[1]daily_6f_ghg_ratios_stats!H11</f>
        <v>0.73181521024885199</v>
      </c>
      <c r="J59" s="3">
        <f>[1]daily_6f_ghg_ratios_stats!I11</f>
        <v>0.66226326722386797</v>
      </c>
      <c r="K59" s="3">
        <f>[1]daily_6f_ghg_ratios_stats!J11</f>
        <v>0.40446966053489802</v>
      </c>
      <c r="L59" s="3">
        <f>[1]daily_6f_ghg_ratios_stats!K11</f>
        <v>0.43351957791677997</v>
      </c>
      <c r="M59" s="3">
        <f>[1]daily_6f_ghg_ratios_stats!L11</f>
        <v>0.47366002345597902</v>
      </c>
      <c r="N59" s="3">
        <f>[1]daily_6f_ghg_ratios_stats!M11</f>
        <v>0.51251809792124203</v>
      </c>
    </row>
    <row r="60" spans="1:14" x14ac:dyDescent="0.25">
      <c r="A60" t="str">
        <f>[1]daily_6f_ghg_ratios_stats!A12</f>
        <v>Skewness</v>
      </c>
      <c r="B60" t="str">
        <f t="shared" si="3"/>
        <v>daily_6f_ghg_ratios_stats</v>
      </c>
      <c r="C60" s="3">
        <f>[1]daily_6f_ghg_ratios_stats!B12</f>
        <v>0.286204320805585</v>
      </c>
      <c r="D60" s="3">
        <f>[1]daily_6f_ghg_ratios_stats!C12</f>
        <v>-1.30302547321054E-2</v>
      </c>
      <c r="E60" s="3">
        <f>[1]daily_6f_ghg_ratios_stats!D12</f>
        <v>4.2559891378165703E-2</v>
      </c>
      <c r="F60" s="3">
        <f>[1]daily_6f_ghg_ratios_stats!E12</f>
        <v>0.181181649798975</v>
      </c>
      <c r="G60" s="3">
        <f>[1]daily_6f_ghg_ratios_stats!F12</f>
        <v>6.1341548007409303E-3</v>
      </c>
      <c r="H60" s="3">
        <f>[1]daily_6f_ghg_ratios_stats!G12</f>
        <v>-0.78130781901913704</v>
      </c>
      <c r="I60" s="3">
        <f>[1]daily_6f_ghg_ratios_stats!H12</f>
        <v>0.21917996525022801</v>
      </c>
      <c r="J60" s="3">
        <f>[1]daily_6f_ghg_ratios_stats!I12</f>
        <v>0.124081718422393</v>
      </c>
      <c r="K60" s="3">
        <f>[1]daily_6f_ghg_ratios_stats!J12</f>
        <v>-4.77566089473416E-2</v>
      </c>
      <c r="L60" s="3">
        <f>[1]daily_6f_ghg_ratios_stats!K12</f>
        <v>5.1884598180560598E-2</v>
      </c>
      <c r="M60" s="3">
        <f>[1]daily_6f_ghg_ratios_stats!L12</f>
        <v>0.343865796053127</v>
      </c>
      <c r="N60" s="3">
        <f>[1]daily_6f_ghg_ratios_stats!M12</f>
        <v>-6.47566397918002E-2</v>
      </c>
    </row>
    <row r="61" spans="1:14" x14ac:dyDescent="0.25">
      <c r="A61" t="str">
        <f>[1]daily_6f_ghg_ratios_stats!A13</f>
        <v>SE.Skewness</v>
      </c>
      <c r="B61" t="str">
        <f t="shared" si="3"/>
        <v>daily_6f_ghg_ratios_stats</v>
      </c>
      <c r="C61" s="3">
        <f>[1]daily_6f_ghg_ratios_stats!B13</f>
        <v>0.46368350080138998</v>
      </c>
      <c r="D61" s="3">
        <f>[1]daily_6f_ghg_ratios_stats!C13</f>
        <v>0.46368350080138998</v>
      </c>
      <c r="E61" s="3">
        <f>[1]daily_6f_ghg_ratios_stats!D13</f>
        <v>0.50119474483358595</v>
      </c>
      <c r="F61" s="3">
        <f>[1]daily_6f_ghg_ratios_stats!E13</f>
        <v>0.50119474483358595</v>
      </c>
      <c r="G61" s="3">
        <f>[1]daily_6f_ghg_ratios_stats!F13</f>
        <v>0.46368350080138998</v>
      </c>
      <c r="H61" s="3">
        <f>[1]daily_6f_ghg_ratios_stats!G13</f>
        <v>0.46368350080138998</v>
      </c>
      <c r="I61" s="3">
        <f>[1]daily_6f_ghg_ratios_stats!H13</f>
        <v>0.50119474483358595</v>
      </c>
      <c r="J61" s="3">
        <f>[1]daily_6f_ghg_ratios_stats!I13</f>
        <v>0.50119474483358595</v>
      </c>
      <c r="K61" s="3">
        <f>[1]daily_6f_ghg_ratios_stats!J13</f>
        <v>0.46368350080138998</v>
      </c>
      <c r="L61" s="3">
        <f>[1]daily_6f_ghg_ratios_stats!K13</f>
        <v>0.46368350080138998</v>
      </c>
      <c r="M61" s="3">
        <f>[1]daily_6f_ghg_ratios_stats!L13</f>
        <v>0.50119474483358595</v>
      </c>
      <c r="N61" s="3">
        <f>[1]daily_6f_ghg_ratios_stats!M13</f>
        <v>0.50119474483358595</v>
      </c>
    </row>
    <row r="62" spans="1:14" x14ac:dyDescent="0.25">
      <c r="A62" t="str">
        <f>[1]daily_6f_ghg_ratios_stats!A14</f>
        <v>Kurtosis</v>
      </c>
      <c r="B62" t="str">
        <f t="shared" si="3"/>
        <v>daily_6f_ghg_ratios_stats</v>
      </c>
      <c r="C62" s="3">
        <f>[1]daily_6f_ghg_ratios_stats!B14</f>
        <v>-1.32140627837055</v>
      </c>
      <c r="D62" s="3">
        <f>[1]daily_6f_ghg_ratios_stats!C14</f>
        <v>-1.0421504895303499</v>
      </c>
      <c r="E62" s="3">
        <f>[1]daily_6f_ghg_ratios_stats!D14</f>
        <v>-1.2951253046078799</v>
      </c>
      <c r="F62" s="3">
        <f>[1]daily_6f_ghg_ratios_stats!E14</f>
        <v>-1.2235079231022701</v>
      </c>
      <c r="G62" s="3">
        <f>[1]daily_6f_ghg_ratios_stats!F14</f>
        <v>-1.4799043236417799</v>
      </c>
      <c r="H62" s="3">
        <f>[1]daily_6f_ghg_ratios_stats!G14</f>
        <v>-1.0133557584441999</v>
      </c>
      <c r="I62" s="3">
        <f>[1]daily_6f_ghg_ratios_stats!H14</f>
        <v>-1.34156184160936</v>
      </c>
      <c r="J62" s="3">
        <f>[1]daily_6f_ghg_ratios_stats!I14</f>
        <v>-1.4753473770563601</v>
      </c>
      <c r="K62" s="3">
        <f>[1]daily_6f_ghg_ratios_stats!J14</f>
        <v>-0.26362529673450302</v>
      </c>
      <c r="L62" s="3">
        <f>[1]daily_6f_ghg_ratios_stats!K14</f>
        <v>-0.53027430027558398</v>
      </c>
      <c r="M62" s="3">
        <f>[1]daily_6f_ghg_ratios_stats!L14</f>
        <v>-1.09799547600517</v>
      </c>
      <c r="N62" s="3">
        <f>[1]daily_6f_ghg_ratios_stats!M14</f>
        <v>-1.3226898412230299</v>
      </c>
    </row>
    <row r="63" spans="1:14" x14ac:dyDescent="0.25">
      <c r="A63" t="str">
        <f>[1]daily_6f_ghg_ratios_stats!A15</f>
        <v>N.Valid</v>
      </c>
      <c r="B63" t="str">
        <f t="shared" si="3"/>
        <v>daily_6f_ghg_ratios_stats</v>
      </c>
      <c r="C63" s="3">
        <f>[1]daily_6f_ghg_ratios_stats!B15</f>
        <v>25</v>
      </c>
      <c r="D63" s="3">
        <f>[1]daily_6f_ghg_ratios_stats!C15</f>
        <v>25</v>
      </c>
      <c r="E63" s="3">
        <f>[1]daily_6f_ghg_ratios_stats!D15</f>
        <v>21</v>
      </c>
      <c r="F63" s="3">
        <f>[1]daily_6f_ghg_ratios_stats!E15</f>
        <v>21</v>
      </c>
      <c r="G63" s="3">
        <f>[1]daily_6f_ghg_ratios_stats!F15</f>
        <v>25</v>
      </c>
      <c r="H63" s="3">
        <f>[1]daily_6f_ghg_ratios_stats!G15</f>
        <v>25</v>
      </c>
      <c r="I63" s="3">
        <f>[1]daily_6f_ghg_ratios_stats!H15</f>
        <v>21</v>
      </c>
      <c r="J63" s="3">
        <f>[1]daily_6f_ghg_ratios_stats!I15</f>
        <v>21</v>
      </c>
      <c r="K63" s="3">
        <f>[1]daily_6f_ghg_ratios_stats!J15</f>
        <v>25</v>
      </c>
      <c r="L63" s="3">
        <f>[1]daily_6f_ghg_ratios_stats!K15</f>
        <v>25</v>
      </c>
      <c r="M63" s="3">
        <f>[1]daily_6f_ghg_ratios_stats!L15</f>
        <v>21</v>
      </c>
      <c r="N63" s="3">
        <f>[1]daily_6f_ghg_ratios_stats!M15</f>
        <v>21</v>
      </c>
    </row>
    <row r="64" spans="1:14" x14ac:dyDescent="0.25">
      <c r="A64" t="str">
        <f>[1]daily_6f_ghg_ratios_stats!A16</f>
        <v>Pct.Valid</v>
      </c>
      <c r="B64" t="str">
        <f t="shared" si="3"/>
        <v>daily_6f_ghg_ratios_stats</v>
      </c>
      <c r="C64" s="3">
        <f>[1]daily_6f_ghg_ratios_stats!B16</f>
        <v>100</v>
      </c>
      <c r="D64" s="3">
        <f>[1]daily_6f_ghg_ratios_stats!C16</f>
        <v>100</v>
      </c>
      <c r="E64" s="3">
        <f>[1]daily_6f_ghg_ratios_stats!D16</f>
        <v>100</v>
      </c>
      <c r="F64" s="3">
        <f>[1]daily_6f_ghg_ratios_stats!E16</f>
        <v>100</v>
      </c>
      <c r="G64" s="3">
        <f>[1]daily_6f_ghg_ratios_stats!F16</f>
        <v>100</v>
      </c>
      <c r="H64" s="3">
        <f>[1]daily_6f_ghg_ratios_stats!G16</f>
        <v>100</v>
      </c>
      <c r="I64" s="3">
        <f>[1]daily_6f_ghg_ratios_stats!H16</f>
        <v>100</v>
      </c>
      <c r="J64" s="3">
        <f>[1]daily_6f_ghg_ratios_stats!I16</f>
        <v>100</v>
      </c>
      <c r="K64" s="3">
        <f>[1]daily_6f_ghg_ratios_stats!J16</f>
        <v>100</v>
      </c>
      <c r="L64" s="3">
        <f>[1]daily_6f_ghg_ratios_stats!K16</f>
        <v>100</v>
      </c>
      <c r="M64" s="3">
        <f>[1]daily_6f_ghg_ratios_stats!L16</f>
        <v>100</v>
      </c>
      <c r="N64" s="3">
        <f>[1]daily_6f_ghg_ratios_stats!M16</f>
        <v>100</v>
      </c>
    </row>
    <row r="66" spans="1:14" x14ac:dyDescent="0.25">
      <c r="A66" t="str">
        <f>[5]daily_6f_env_ratios_stats!A2</f>
        <v>Mean</v>
      </c>
      <c r="B66" t="s">
        <v>17</v>
      </c>
      <c r="C66">
        <f>[5]daily_6f_env_ratios_stats!B2</f>
        <v>6.9723832855677001E-2</v>
      </c>
      <c r="D66">
        <f>[5]daily_6f_env_ratios_stats!C2</f>
        <v>7.1098314966911005E-2</v>
      </c>
      <c r="E66">
        <f>[5]daily_6f_env_ratios_stats!D2</f>
        <v>7.1728872075192907E-2</v>
      </c>
      <c r="F66">
        <f>[5]daily_6f_env_ratios_stats!E2</f>
        <v>7.1893688502352296E-2</v>
      </c>
      <c r="G66">
        <f>[5]daily_6f_env_ratios_stats!F2</f>
        <v>7.3719121536307802E-2</v>
      </c>
      <c r="H66">
        <f>[5]daily_6f_env_ratios_stats!G2</f>
        <v>7.4456002761079706E-2</v>
      </c>
      <c r="I66">
        <f>[5]daily_6f_env_ratios_stats!H2</f>
        <v>0</v>
      </c>
      <c r="J66">
        <f>[5]daily_6f_env_ratios_stats!I2</f>
        <v>0</v>
      </c>
      <c r="K66">
        <f>[5]daily_6f_env_ratios_stats!J2</f>
        <v>0</v>
      </c>
      <c r="L66">
        <f>[5]daily_6f_env_ratios_stats!K2</f>
        <v>0</v>
      </c>
      <c r="M66">
        <f>[5]daily_6f_env_ratios_stats!L2</f>
        <v>0</v>
      </c>
      <c r="N66">
        <f>[5]daily_6f_env_ratios_stats!M2</f>
        <v>0</v>
      </c>
    </row>
    <row r="67" spans="1:14" x14ac:dyDescent="0.25">
      <c r="A67" t="str">
        <f>[5]daily_6f_env_ratios_stats!A3</f>
        <v>Std.Dev</v>
      </c>
      <c r="B67" t="str">
        <f t="shared" ref="B67:B80" si="4">B66</f>
        <v>daily_6f_env_ratios_stats</v>
      </c>
      <c r="C67">
        <f>[5]daily_6f_env_ratios_stats!B3</f>
        <v>1.8024724888213502E-2</v>
      </c>
      <c r="D67">
        <f>[5]daily_6f_env_ratios_stats!C3</f>
        <v>1.95267552186787E-2</v>
      </c>
      <c r="E67">
        <f>[5]daily_6f_env_ratios_stats!D3</f>
        <v>1.99761756927225E-2</v>
      </c>
      <c r="F67">
        <f>[5]daily_6f_env_ratios_stats!E3</f>
        <v>1.94592672011593E-2</v>
      </c>
      <c r="G67">
        <f>[5]daily_6f_env_ratios_stats!F3</f>
        <v>1.7826175547135E-2</v>
      </c>
      <c r="H67">
        <f>[5]daily_6f_env_ratios_stats!G3</f>
        <v>1.8163103764941201E-2</v>
      </c>
      <c r="I67">
        <f>[5]daily_6f_env_ratios_stats!H3</f>
        <v>0</v>
      </c>
      <c r="J67">
        <f>[5]daily_6f_env_ratios_stats!I3</f>
        <v>0</v>
      </c>
      <c r="K67">
        <f>[5]daily_6f_env_ratios_stats!J3</f>
        <v>0</v>
      </c>
      <c r="L67">
        <f>[5]daily_6f_env_ratios_stats!K3</f>
        <v>0</v>
      </c>
      <c r="M67">
        <f>[5]daily_6f_env_ratios_stats!L3</f>
        <v>0</v>
      </c>
      <c r="N67">
        <f>[5]daily_6f_env_ratios_stats!M3</f>
        <v>0</v>
      </c>
    </row>
    <row r="68" spans="1:14" x14ac:dyDescent="0.25">
      <c r="A68" t="str">
        <f>[5]daily_6f_env_ratios_stats!A4</f>
        <v>Min</v>
      </c>
      <c r="B68" t="str">
        <f t="shared" si="4"/>
        <v>daily_6f_env_ratios_stats</v>
      </c>
      <c r="C68">
        <f>[5]daily_6f_env_ratios_stats!B4</f>
        <v>2.3283128582942701E-2</v>
      </c>
      <c r="D68">
        <f>[5]daily_6f_env_ratios_stats!C4</f>
        <v>2.5300794969052E-2</v>
      </c>
      <c r="E68">
        <f>[5]daily_6f_env_ratios_stats!D4</f>
        <v>2.4872507827925602E-2</v>
      </c>
      <c r="F68">
        <f>[5]daily_6f_env_ratios_stats!E4</f>
        <v>2.4958340667686499E-2</v>
      </c>
      <c r="G68">
        <f>[5]daily_6f_env_ratios_stats!F4</f>
        <v>3.0976874257859301E-2</v>
      </c>
      <c r="H68">
        <f>[5]daily_6f_env_ratios_stats!G4</f>
        <v>3.2299803677110502E-2</v>
      </c>
      <c r="I68">
        <f>[5]daily_6f_env_ratios_stats!H4</f>
        <v>0</v>
      </c>
      <c r="J68">
        <f>[5]daily_6f_env_ratios_stats!I4</f>
        <v>0</v>
      </c>
      <c r="K68">
        <f>[5]daily_6f_env_ratios_stats!J4</f>
        <v>0</v>
      </c>
      <c r="L68">
        <f>[5]daily_6f_env_ratios_stats!K4</f>
        <v>0</v>
      </c>
      <c r="M68">
        <f>[5]daily_6f_env_ratios_stats!L4</f>
        <v>0</v>
      </c>
      <c r="N68">
        <f>[5]daily_6f_env_ratios_stats!M4</f>
        <v>0</v>
      </c>
    </row>
    <row r="69" spans="1:14" x14ac:dyDescent="0.25">
      <c r="A69" t="str">
        <f>[5]daily_6f_env_ratios_stats!A5</f>
        <v>Q1</v>
      </c>
      <c r="B69" t="str">
        <f t="shared" si="4"/>
        <v>daily_6f_env_ratios_stats</v>
      </c>
      <c r="C69">
        <f>[5]daily_6f_env_ratios_stats!B5</f>
        <v>6.4216623382355995E-2</v>
      </c>
      <c r="D69">
        <f>[5]daily_6f_env_ratios_stats!C5</f>
        <v>6.3178842421021703E-2</v>
      </c>
      <c r="E69">
        <f>[5]daily_6f_env_ratios_stats!D5</f>
        <v>6.3807962021936199E-2</v>
      </c>
      <c r="F69">
        <f>[5]daily_6f_env_ratios_stats!E5</f>
        <v>6.3805351911758804E-2</v>
      </c>
      <c r="G69">
        <f>[5]daily_6f_env_ratios_stats!F5</f>
        <v>6.3871581383182899E-2</v>
      </c>
      <c r="H69">
        <f>[5]daily_6f_env_ratios_stats!G5</f>
        <v>6.4014078890179196E-2</v>
      </c>
      <c r="I69">
        <f>[5]daily_6f_env_ratios_stats!H5</f>
        <v>0</v>
      </c>
      <c r="J69">
        <f>[5]daily_6f_env_ratios_stats!I5</f>
        <v>0</v>
      </c>
      <c r="K69">
        <f>[5]daily_6f_env_ratios_stats!J5</f>
        <v>0</v>
      </c>
      <c r="L69">
        <f>[5]daily_6f_env_ratios_stats!K5</f>
        <v>0</v>
      </c>
      <c r="M69">
        <f>[5]daily_6f_env_ratios_stats!L5</f>
        <v>0</v>
      </c>
      <c r="N69">
        <f>[5]daily_6f_env_ratios_stats!M5</f>
        <v>0</v>
      </c>
    </row>
    <row r="70" spans="1:14" x14ac:dyDescent="0.25">
      <c r="A70" t="str">
        <f>[5]daily_6f_env_ratios_stats!A6</f>
        <v>Median</v>
      </c>
      <c r="B70" t="str">
        <f t="shared" si="4"/>
        <v>daily_6f_env_ratios_stats</v>
      </c>
      <c r="C70">
        <f>[5]daily_6f_env_ratios_stats!B6</f>
        <v>7.2420863132136998E-2</v>
      </c>
      <c r="D70">
        <f>[5]daily_6f_env_ratios_stats!C6</f>
        <v>7.3325800396381494E-2</v>
      </c>
      <c r="E70">
        <f>[5]daily_6f_env_ratios_stats!D6</f>
        <v>7.6670532564055094E-2</v>
      </c>
      <c r="F70">
        <f>[5]daily_6f_env_ratios_stats!E6</f>
        <v>7.5658073746395105E-2</v>
      </c>
      <c r="G70">
        <f>[5]daily_6f_env_ratios_stats!F6</f>
        <v>7.5567459905022893E-2</v>
      </c>
      <c r="H70">
        <f>[5]daily_6f_env_ratios_stats!G6</f>
        <v>7.6759607381852196E-2</v>
      </c>
      <c r="I70">
        <f>[5]daily_6f_env_ratios_stats!H6</f>
        <v>0</v>
      </c>
      <c r="J70">
        <f>[5]daily_6f_env_ratios_stats!I6</f>
        <v>0</v>
      </c>
      <c r="K70">
        <f>[5]daily_6f_env_ratios_stats!J6</f>
        <v>0</v>
      </c>
      <c r="L70">
        <f>[5]daily_6f_env_ratios_stats!K6</f>
        <v>0</v>
      </c>
      <c r="M70">
        <f>[5]daily_6f_env_ratios_stats!L6</f>
        <v>0</v>
      </c>
      <c r="N70">
        <f>[5]daily_6f_env_ratios_stats!M6</f>
        <v>0</v>
      </c>
    </row>
    <row r="71" spans="1:14" x14ac:dyDescent="0.25">
      <c r="A71" t="str">
        <f>[5]daily_6f_env_ratios_stats!A7</f>
        <v>Q3</v>
      </c>
      <c r="B71" t="str">
        <f t="shared" si="4"/>
        <v>daily_6f_env_ratios_stats</v>
      </c>
      <c r="C71">
        <f>[5]daily_6f_env_ratios_stats!B7</f>
        <v>8.0131733101165697E-2</v>
      </c>
      <c r="D71">
        <f>[5]daily_6f_env_ratios_stats!C7</f>
        <v>8.0808410687157897E-2</v>
      </c>
      <c r="E71">
        <f>[5]daily_6f_env_ratios_stats!D7</f>
        <v>8.2506218046518295E-2</v>
      </c>
      <c r="F71">
        <f>[5]daily_6f_env_ratios_stats!E7</f>
        <v>8.1032846033236294E-2</v>
      </c>
      <c r="G71">
        <f>[5]daily_6f_env_ratios_stats!F7</f>
        <v>8.5463889095500206E-2</v>
      </c>
      <c r="H71">
        <f>[5]daily_6f_env_ratios_stats!G7</f>
        <v>8.7938240454081995E-2</v>
      </c>
      <c r="I71">
        <f>[5]daily_6f_env_ratios_stats!H7</f>
        <v>0</v>
      </c>
      <c r="J71">
        <f>[5]daily_6f_env_ratios_stats!I7</f>
        <v>0</v>
      </c>
      <c r="K71">
        <f>[5]daily_6f_env_ratios_stats!J7</f>
        <v>0</v>
      </c>
      <c r="L71">
        <f>[5]daily_6f_env_ratios_stats!K7</f>
        <v>0</v>
      </c>
      <c r="M71">
        <f>[5]daily_6f_env_ratios_stats!L7</f>
        <v>0</v>
      </c>
      <c r="N71">
        <f>[5]daily_6f_env_ratios_stats!M7</f>
        <v>0</v>
      </c>
    </row>
    <row r="72" spans="1:14" x14ac:dyDescent="0.25">
      <c r="A72" t="str">
        <f>[5]daily_6f_env_ratios_stats!A8</f>
        <v>Max</v>
      </c>
      <c r="B72" t="str">
        <f t="shared" si="4"/>
        <v>daily_6f_env_ratios_stats</v>
      </c>
      <c r="C72">
        <f>[5]daily_6f_env_ratios_stats!B8</f>
        <v>0.11493971215324</v>
      </c>
      <c r="D72">
        <f>[5]daily_6f_env_ratios_stats!C8</f>
        <v>0.112906668016182</v>
      </c>
      <c r="E72">
        <f>[5]daily_6f_env_ratios_stats!D8</f>
        <v>0.120231824712988</v>
      </c>
      <c r="F72">
        <f>[5]daily_6f_env_ratios_stats!E8</f>
        <v>0.120461900287072</v>
      </c>
      <c r="G72">
        <f>[5]daily_6f_env_ratios_stats!F8</f>
        <v>0.10724469485464901</v>
      </c>
      <c r="H72">
        <f>[5]daily_6f_env_ratios_stats!G8</f>
        <v>0.109063736275129</v>
      </c>
      <c r="I72">
        <f>[5]daily_6f_env_ratios_stats!H8</f>
        <v>0</v>
      </c>
      <c r="J72">
        <f>[5]daily_6f_env_ratios_stats!I8</f>
        <v>0</v>
      </c>
      <c r="K72">
        <f>[5]daily_6f_env_ratios_stats!J8</f>
        <v>0</v>
      </c>
      <c r="L72">
        <f>[5]daily_6f_env_ratios_stats!K8</f>
        <v>0</v>
      </c>
      <c r="M72">
        <f>[5]daily_6f_env_ratios_stats!L8</f>
        <v>0</v>
      </c>
      <c r="N72">
        <f>[5]daily_6f_env_ratios_stats!M8</f>
        <v>0</v>
      </c>
    </row>
    <row r="73" spans="1:14" x14ac:dyDescent="0.25">
      <c r="A73" t="str">
        <f>[5]daily_6f_env_ratios_stats!A9</f>
        <v>MAD</v>
      </c>
      <c r="B73" t="str">
        <f t="shared" si="4"/>
        <v>daily_6f_env_ratios_stats</v>
      </c>
      <c r="C73">
        <f>[5]daily_6f_env_ratios_stats!B9</f>
        <v>1.1768418439198101E-2</v>
      </c>
      <c r="D73">
        <f>[5]daily_6f_env_ratios_stats!C9</f>
        <v>1.2995934197035999E-2</v>
      </c>
      <c r="E73">
        <f>[5]daily_6f_env_ratios_stats!D9</f>
        <v>1.4355629466905301E-2</v>
      </c>
      <c r="F73">
        <f>[5]daily_6f_env_ratios_stats!E9</f>
        <v>1.05494208621578E-2</v>
      </c>
      <c r="G73">
        <f>[5]daily_6f_env_ratios_stats!F9</f>
        <v>1.6133626357225001E-2</v>
      </c>
      <c r="H73">
        <f>[5]daily_6f_env_ratios_stats!G9</f>
        <v>1.74728280947095E-2</v>
      </c>
      <c r="I73">
        <f>[5]daily_6f_env_ratios_stats!H9</f>
        <v>0</v>
      </c>
      <c r="J73">
        <f>[5]daily_6f_env_ratios_stats!I9</f>
        <v>0</v>
      </c>
      <c r="K73">
        <f>[5]daily_6f_env_ratios_stats!J9</f>
        <v>0</v>
      </c>
      <c r="L73">
        <f>[5]daily_6f_env_ratios_stats!K9</f>
        <v>0</v>
      </c>
      <c r="M73">
        <f>[5]daily_6f_env_ratios_stats!L9</f>
        <v>0</v>
      </c>
      <c r="N73">
        <f>[5]daily_6f_env_ratios_stats!M9</f>
        <v>0</v>
      </c>
    </row>
    <row r="74" spans="1:14" x14ac:dyDescent="0.25">
      <c r="A74" t="str">
        <f>[5]daily_6f_env_ratios_stats!A10</f>
        <v>IQR</v>
      </c>
      <c r="B74" t="str">
        <f t="shared" si="4"/>
        <v>daily_6f_env_ratios_stats</v>
      </c>
      <c r="C74">
        <f>[5]daily_6f_env_ratios_stats!B10</f>
        <v>1.5915109718809699E-2</v>
      </c>
      <c r="D74">
        <f>[5]daily_6f_env_ratios_stats!C10</f>
        <v>1.7629568266136202E-2</v>
      </c>
      <c r="E74">
        <f>[5]daily_6f_env_ratios_stats!D10</f>
        <v>1.8698256024582201E-2</v>
      </c>
      <c r="F74">
        <f>[5]daily_6f_env_ratios_stats!E10</f>
        <v>1.7227494121477501E-2</v>
      </c>
      <c r="G74">
        <f>[5]daily_6f_env_ratios_stats!F10</f>
        <v>2.15923077123173E-2</v>
      </c>
      <c r="H74">
        <f>[5]daily_6f_env_ratios_stats!G10</f>
        <v>2.3924161563902799E-2</v>
      </c>
      <c r="I74">
        <f>[5]daily_6f_env_ratios_stats!H10</f>
        <v>0</v>
      </c>
      <c r="J74">
        <f>[5]daily_6f_env_ratios_stats!I10</f>
        <v>0</v>
      </c>
      <c r="K74">
        <f>[5]daily_6f_env_ratios_stats!J10</f>
        <v>0</v>
      </c>
      <c r="L74">
        <f>[5]daily_6f_env_ratios_stats!K10</f>
        <v>0</v>
      </c>
      <c r="M74">
        <f>[5]daily_6f_env_ratios_stats!L10</f>
        <v>0</v>
      </c>
      <c r="N74">
        <f>[5]daily_6f_env_ratios_stats!M10</f>
        <v>0</v>
      </c>
    </row>
    <row r="75" spans="1:14" x14ac:dyDescent="0.25">
      <c r="A75" t="str">
        <f>[5]daily_6f_env_ratios_stats!A11</f>
        <v>CV</v>
      </c>
      <c r="B75" t="str">
        <f t="shared" si="4"/>
        <v>daily_6f_env_ratios_stats</v>
      </c>
      <c r="C75">
        <f>[5]daily_6f_env_ratios_stats!B11</f>
        <v>0.25851597868297499</v>
      </c>
      <c r="D75">
        <f>[5]daily_6f_env_ratios_stats!C11</f>
        <v>0.27464441636579401</v>
      </c>
      <c r="E75">
        <f>[5]daily_6f_env_ratios_stats!D11</f>
        <v>0.27849560595044098</v>
      </c>
      <c r="F75">
        <f>[5]daily_6f_env_ratios_stats!E11</f>
        <v>0.27066725336428699</v>
      </c>
      <c r="G75">
        <f>[5]daily_6f_env_ratios_stats!F11</f>
        <v>0.24181209943413901</v>
      </c>
      <c r="H75">
        <f>[5]daily_6f_env_ratios_stats!G11</f>
        <v>0.24394411587235501</v>
      </c>
      <c r="I75">
        <f>[5]daily_6f_env_ratios_stats!H11</f>
        <v>0</v>
      </c>
      <c r="J75">
        <f>[5]daily_6f_env_ratios_stats!I11</f>
        <v>0</v>
      </c>
      <c r="K75">
        <f>[5]daily_6f_env_ratios_stats!J11</f>
        <v>0</v>
      </c>
      <c r="L75">
        <f>[5]daily_6f_env_ratios_stats!K11</f>
        <v>0</v>
      </c>
      <c r="M75">
        <f>[5]daily_6f_env_ratios_stats!L11</f>
        <v>0</v>
      </c>
      <c r="N75">
        <f>[5]daily_6f_env_ratios_stats!M11</f>
        <v>0</v>
      </c>
    </row>
    <row r="76" spans="1:14" x14ac:dyDescent="0.25">
      <c r="A76" t="str">
        <f>[5]daily_6f_env_ratios_stats!A12</f>
        <v>Skewness</v>
      </c>
      <c r="B76" t="str">
        <f t="shared" si="4"/>
        <v>daily_6f_env_ratios_stats</v>
      </c>
      <c r="C76">
        <f>[5]daily_6f_env_ratios_stats!B12</f>
        <v>-0.71493218965816197</v>
      </c>
      <c r="D76">
        <f>[5]daily_6f_env_ratios_stats!C12</f>
        <v>-0.57078566607785197</v>
      </c>
      <c r="E76">
        <f>[5]daily_6f_env_ratios_stats!D12</f>
        <v>-0.57964394906217298</v>
      </c>
      <c r="F76">
        <f>[5]daily_6f_env_ratios_stats!E12</f>
        <v>-0.48758034840399</v>
      </c>
      <c r="G76">
        <f>[5]daily_6f_env_ratios_stats!F12</f>
        <v>-0.54687062982661105</v>
      </c>
      <c r="H76">
        <f>[5]daily_6f_env_ratios_stats!G12</f>
        <v>-0.54553388347920295</v>
      </c>
      <c r="I76">
        <f>[5]daily_6f_env_ratios_stats!H12</f>
        <v>0</v>
      </c>
      <c r="J76">
        <f>[5]daily_6f_env_ratios_stats!I12</f>
        <v>0</v>
      </c>
      <c r="K76">
        <f>[5]daily_6f_env_ratios_stats!J12</f>
        <v>0</v>
      </c>
      <c r="L76">
        <f>[5]daily_6f_env_ratios_stats!K12</f>
        <v>0</v>
      </c>
      <c r="M76">
        <f>[5]daily_6f_env_ratios_stats!L12</f>
        <v>0</v>
      </c>
      <c r="N76">
        <f>[5]daily_6f_env_ratios_stats!M12</f>
        <v>0</v>
      </c>
    </row>
    <row r="77" spans="1:14" x14ac:dyDescent="0.25">
      <c r="A77" t="str">
        <f>[5]daily_6f_env_ratios_stats!A13</f>
        <v>SE.Skewness</v>
      </c>
      <c r="B77" t="str">
        <f t="shared" si="4"/>
        <v>daily_6f_env_ratios_stats</v>
      </c>
      <c r="C77">
        <f>[5]daily_6f_env_ratios_stats!B13</f>
        <v>0.28102921682992099</v>
      </c>
      <c r="D77">
        <f>[5]daily_6f_env_ratios_stats!C13</f>
        <v>0.28102921682992099</v>
      </c>
      <c r="E77">
        <f>[5]daily_6f_env_ratios_stats!D13</f>
        <v>0.28102921682992099</v>
      </c>
      <c r="F77">
        <f>[5]daily_6f_env_ratios_stats!E13</f>
        <v>0.28102921682992099</v>
      </c>
      <c r="G77">
        <f>[5]daily_6f_env_ratios_stats!F13</f>
        <v>0.28102921682992099</v>
      </c>
      <c r="H77">
        <f>[5]daily_6f_env_ratios_stats!G13</f>
        <v>0.28102921682992099</v>
      </c>
      <c r="I77">
        <f>[5]daily_6f_env_ratios_stats!H13</f>
        <v>0</v>
      </c>
      <c r="J77">
        <f>[5]daily_6f_env_ratios_stats!I13</f>
        <v>0</v>
      </c>
      <c r="K77">
        <f>[5]daily_6f_env_ratios_stats!J13</f>
        <v>0</v>
      </c>
      <c r="L77">
        <f>[5]daily_6f_env_ratios_stats!K13</f>
        <v>0</v>
      </c>
      <c r="M77">
        <f>[5]daily_6f_env_ratios_stats!L13</f>
        <v>0</v>
      </c>
      <c r="N77">
        <f>[5]daily_6f_env_ratios_stats!M13</f>
        <v>0</v>
      </c>
    </row>
    <row r="78" spans="1:14" x14ac:dyDescent="0.25">
      <c r="A78" t="str">
        <f>[5]daily_6f_env_ratios_stats!A14</f>
        <v>Kurtosis</v>
      </c>
      <c r="B78" t="str">
        <f t="shared" si="4"/>
        <v>daily_6f_env_ratios_stats</v>
      </c>
      <c r="C78">
        <f>[5]daily_6f_env_ratios_stats!B14</f>
        <v>0.62818177892986604</v>
      </c>
      <c r="D78">
        <f>[5]daily_6f_env_ratios_stats!C14</f>
        <v>0.243119428305935</v>
      </c>
      <c r="E78">
        <f>[5]daily_6f_env_ratios_stats!D14</f>
        <v>7.0692908601394294E-2</v>
      </c>
      <c r="F78">
        <f>[5]daily_6f_env_ratios_stats!E14</f>
        <v>0.33345051113289098</v>
      </c>
      <c r="G78">
        <f>[5]daily_6f_env_ratios_stats!F14</f>
        <v>-0.143333755895281</v>
      </c>
      <c r="H78">
        <f>[5]daily_6f_env_ratios_stats!G14</f>
        <v>-0.292074057406778</v>
      </c>
      <c r="I78">
        <f>[5]daily_6f_env_ratios_stats!H14</f>
        <v>0</v>
      </c>
      <c r="J78">
        <f>[5]daily_6f_env_ratios_stats!I14</f>
        <v>0</v>
      </c>
      <c r="K78">
        <f>[5]daily_6f_env_ratios_stats!J14</f>
        <v>0</v>
      </c>
      <c r="L78">
        <f>[5]daily_6f_env_ratios_stats!K14</f>
        <v>0</v>
      </c>
      <c r="M78">
        <f>[5]daily_6f_env_ratios_stats!L14</f>
        <v>0</v>
      </c>
      <c r="N78">
        <f>[5]daily_6f_env_ratios_stats!M14</f>
        <v>0</v>
      </c>
    </row>
    <row r="79" spans="1:14" x14ac:dyDescent="0.25">
      <c r="A79" t="str">
        <f>[5]daily_6f_env_ratios_stats!A15</f>
        <v>N.Valid</v>
      </c>
      <c r="B79" t="str">
        <f t="shared" si="4"/>
        <v>daily_6f_env_ratios_stats</v>
      </c>
      <c r="C79">
        <f>[5]daily_6f_env_ratios_stats!B15</f>
        <v>73</v>
      </c>
      <c r="D79">
        <f>[5]daily_6f_env_ratios_stats!C15</f>
        <v>73</v>
      </c>
      <c r="E79">
        <f>[5]daily_6f_env_ratios_stats!D15</f>
        <v>73</v>
      </c>
      <c r="F79">
        <f>[5]daily_6f_env_ratios_stats!E15</f>
        <v>73</v>
      </c>
      <c r="G79">
        <f>[5]daily_6f_env_ratios_stats!F15</f>
        <v>73</v>
      </c>
      <c r="H79">
        <f>[5]daily_6f_env_ratios_stats!G15</f>
        <v>73</v>
      </c>
      <c r="I79">
        <f>[5]daily_6f_env_ratios_stats!H15</f>
        <v>0</v>
      </c>
      <c r="J79">
        <f>[5]daily_6f_env_ratios_stats!I15</f>
        <v>0</v>
      </c>
      <c r="K79">
        <f>[5]daily_6f_env_ratios_stats!J15</f>
        <v>0</v>
      </c>
      <c r="L79">
        <f>[5]daily_6f_env_ratios_stats!K15</f>
        <v>0</v>
      </c>
      <c r="M79">
        <f>[5]daily_6f_env_ratios_stats!L15</f>
        <v>0</v>
      </c>
      <c r="N79">
        <f>[5]daily_6f_env_ratios_stats!M15</f>
        <v>0</v>
      </c>
    </row>
    <row r="80" spans="1:14" x14ac:dyDescent="0.25">
      <c r="A80" t="str">
        <f>[5]daily_6f_env_ratios_stats!A16</f>
        <v>Pct.Valid</v>
      </c>
      <c r="B80" t="str">
        <f t="shared" si="4"/>
        <v>daily_6f_env_ratios_stats</v>
      </c>
      <c r="C80">
        <f>[5]daily_6f_env_ratios_stats!B16</f>
        <v>100</v>
      </c>
      <c r="D80">
        <f>[5]daily_6f_env_ratios_stats!C16</f>
        <v>100</v>
      </c>
      <c r="E80">
        <f>[5]daily_6f_env_ratios_stats!D16</f>
        <v>100</v>
      </c>
      <c r="F80">
        <f>[5]daily_6f_env_ratios_stats!E16</f>
        <v>100</v>
      </c>
      <c r="G80">
        <f>[5]daily_6f_env_ratios_stats!F16</f>
        <v>100</v>
      </c>
      <c r="H80">
        <f>[5]daily_6f_env_ratios_stats!G16</f>
        <v>100</v>
      </c>
      <c r="I80">
        <f>[5]daily_6f_env_ratios_stats!H16</f>
        <v>0</v>
      </c>
      <c r="J80">
        <f>[5]daily_6f_env_ratios_stats!I16</f>
        <v>0</v>
      </c>
      <c r="K80">
        <f>[5]daily_6f_env_ratios_stats!J16</f>
        <v>0</v>
      </c>
      <c r="L80">
        <f>[5]daily_6f_env_ratios_stats!K16</f>
        <v>0</v>
      </c>
      <c r="M80">
        <f>[5]daily_6f_env_ratios_stats!L16</f>
        <v>0</v>
      </c>
      <c r="N80">
        <f>[5]daily_6f_env_ratios_stats!M16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757D7-A5C1-4A92-922F-2E81AFD41595}">
  <dimension ref="A1:N33"/>
  <sheetViews>
    <sheetView tabSelected="1" workbookViewId="0">
      <selection activeCell="N27" sqref="N27"/>
    </sheetView>
  </sheetViews>
  <sheetFormatPr defaultRowHeight="15" x14ac:dyDescent="0.25"/>
  <cols>
    <col min="1" max="1" width="9.7109375" bestFit="1" customWidth="1"/>
    <col min="2" max="2" width="27.140625" bestFit="1" customWidth="1"/>
    <col min="3" max="14" width="11.85546875" customWidth="1"/>
  </cols>
  <sheetData>
    <row r="1" spans="1:14" s="1" customFormat="1" ht="75" x14ac:dyDescent="0.25">
      <c r="A1" s="5"/>
      <c r="B1" s="5" t="str">
        <f>Sheet1!B1</f>
        <v>Model</v>
      </c>
      <c r="C1" s="6" t="str">
        <f>Sheet1!C1</f>
        <v>model_name = Brown Bw, name = pineg</v>
      </c>
      <c r="D1" s="7" t="str">
        <f>Sheet1!D1</f>
        <v xml:space="preserve">model_name = Brown Bw, name = pipos  </v>
      </c>
      <c r="E1" s="6" t="str">
        <f>Sheet1!E1</f>
        <v>model_name = Brown Fw, name = pineg</v>
      </c>
      <c r="F1" s="7" t="str">
        <f>Sheet1!F1</f>
        <v xml:space="preserve">pomodel_name = Brown Fw, name = pipos  </v>
      </c>
      <c r="G1" s="8" t="str">
        <f>Sheet1!G1</f>
        <v xml:space="preserve">model_name = Green Bw, name = pineg </v>
      </c>
      <c r="H1" s="9" t="str">
        <f>Sheet1!H1</f>
        <v xml:space="preserve">model_name = Green Bw, name = pipos  </v>
      </c>
      <c r="I1" s="8" t="str">
        <f>Sheet1!I1</f>
        <v>model_name = Green Fw, name = pineg</v>
      </c>
      <c r="J1" s="9" t="str">
        <f>Sheet1!J1</f>
        <v>model_name = Green Fw, name = pipos</v>
      </c>
      <c r="K1" s="10" t="str">
        <f>Sheet1!K1</f>
        <v>model_name = Neutral Bw, name = pineg</v>
      </c>
      <c r="L1" s="11" t="str">
        <f>Sheet1!L1</f>
        <v xml:space="preserve">model_name = Neutral Bw, name = pipos </v>
      </c>
      <c r="M1" s="10" t="str">
        <f>Sheet1!M1</f>
        <v xml:space="preserve">model_name = Neutral Fw, name = pineg  </v>
      </c>
      <c r="N1" s="11" t="str">
        <f>Sheet1!N1</f>
        <v>model_name = Neutral Fw, name = pipos</v>
      </c>
    </row>
    <row r="2" spans="1:14" x14ac:dyDescent="0.25">
      <c r="A2" s="12" t="str">
        <f>Sheet1!A2</f>
        <v>Mean</v>
      </c>
      <c r="B2" s="12" t="str">
        <f>Sheet1!B2</f>
        <v>monthly_6f_ghg_ratios_stats</v>
      </c>
      <c r="C2" s="13">
        <f>Sheet1!C2</f>
        <v>8.2119488530143003E-2</v>
      </c>
      <c r="D2" s="4">
        <f>Sheet1!D2</f>
        <v>8.80146411621473E-2</v>
      </c>
      <c r="E2" s="13">
        <f>Sheet1!E2</f>
        <v>8.0874446730859195E-2</v>
      </c>
      <c r="F2" s="4">
        <f>Sheet1!F2</f>
        <v>7.8287519137240399E-2</v>
      </c>
      <c r="G2" s="13">
        <f>Sheet1!G2</f>
        <v>8.2241827379227403E-2</v>
      </c>
      <c r="H2" s="4">
        <f>Sheet1!H2</f>
        <v>9.4520987563638206E-2</v>
      </c>
      <c r="I2" s="13">
        <f>Sheet1!I2</f>
        <v>6.6617582812299805E-2</v>
      </c>
      <c r="J2" s="4">
        <f>Sheet1!J2</f>
        <v>8.7648061929557305E-2</v>
      </c>
      <c r="K2" s="13">
        <f>Sheet1!K2</f>
        <v>5.9702247120654098E-2</v>
      </c>
      <c r="L2" s="4">
        <f>Sheet1!L2</f>
        <v>6.7243377953739303E-2</v>
      </c>
      <c r="M2" s="13">
        <f>Sheet1!M2</f>
        <v>6.2531982749244402E-2</v>
      </c>
      <c r="N2" s="4">
        <f>Sheet1!N2</f>
        <v>5.6112564990104599E-2</v>
      </c>
    </row>
    <row r="3" spans="1:14" x14ac:dyDescent="0.25">
      <c r="A3" s="12" t="str">
        <f>Sheet1!A18</f>
        <v>Mean</v>
      </c>
      <c r="B3" s="12" t="str">
        <f>Sheet1!B18</f>
        <v>monthly_6f_env_ratios_stats</v>
      </c>
      <c r="C3" s="13">
        <f>Sheet1!C18</f>
        <v>7.6389920807450995E-2</v>
      </c>
      <c r="D3" s="4">
        <f>Sheet1!D18</f>
        <v>7.4706624640139094E-2</v>
      </c>
      <c r="E3" s="13">
        <f>Sheet1!E18</f>
        <v>5.94000522551019E-2</v>
      </c>
      <c r="F3" s="4">
        <f>Sheet1!F18</f>
        <v>6.3937722694475896E-2</v>
      </c>
      <c r="G3" s="13">
        <f>Sheet1!G18</f>
        <v>6.5822944829010993E-2</v>
      </c>
      <c r="H3" s="4">
        <f>Sheet1!H18</f>
        <v>6.1656162048570197E-2</v>
      </c>
      <c r="I3" s="13">
        <f>Sheet1!I18</f>
        <v>7.4673539624429394E-2</v>
      </c>
      <c r="J3" s="4">
        <f>Sheet1!J18</f>
        <v>7.8428629608115197E-2</v>
      </c>
      <c r="K3" s="13">
        <f>Sheet1!K18</f>
        <v>6.1226462334358599E-2</v>
      </c>
      <c r="L3" s="4">
        <f>Sheet1!L18</f>
        <v>5.4383610844537099E-2</v>
      </c>
      <c r="M3" s="13">
        <f>Sheet1!M18</f>
        <v>6.0049853425487701E-2</v>
      </c>
      <c r="N3" s="4">
        <f>Sheet1!N18</f>
        <v>5.5405470505397597E-2</v>
      </c>
    </row>
    <row r="4" spans="1:14" x14ac:dyDescent="0.25">
      <c r="A4" s="12" t="str">
        <f>Sheet1!A34</f>
        <v>Mean</v>
      </c>
      <c r="B4" s="12" t="str">
        <f>Sheet1!B34</f>
        <v>monthly_3f_ghg_ratios_stats</v>
      </c>
      <c r="C4" s="13">
        <f>Sheet1!C34</f>
        <v>0.124528778103179</v>
      </c>
      <c r="D4" s="4">
        <f>Sheet1!D34</f>
        <v>0.135550028085269</v>
      </c>
      <c r="E4" s="13">
        <f>Sheet1!E34</f>
        <v>0.124247262559747</v>
      </c>
      <c r="F4" s="4">
        <f>Sheet1!F34</f>
        <v>0.12796153278038</v>
      </c>
      <c r="G4" s="13">
        <f>Sheet1!G34</f>
        <v>9.4358845405354594E-2</v>
      </c>
      <c r="H4" s="4">
        <f>Sheet1!H34</f>
        <v>0.103587150018744</v>
      </c>
      <c r="I4" s="13">
        <f>Sheet1!I34</f>
        <v>8.2445261907917899E-2</v>
      </c>
      <c r="J4" s="4">
        <f>Sheet1!J34</f>
        <v>8.7884427183466104E-2</v>
      </c>
      <c r="K4" s="13">
        <f>Sheet1!K34</f>
        <v>7.6192462991466203E-2</v>
      </c>
      <c r="L4" s="4">
        <f>Sheet1!L34</f>
        <v>7.89456239917459E-2</v>
      </c>
      <c r="M4" s="13">
        <f>Sheet1!M34</f>
        <v>7.7957050350341395E-2</v>
      </c>
      <c r="N4" s="4">
        <f>Sheet1!N34</f>
        <v>8.0063948418783101E-2</v>
      </c>
    </row>
    <row r="5" spans="1:14" x14ac:dyDescent="0.25">
      <c r="A5" s="12" t="str">
        <f>Sheet1!A50</f>
        <v>Mean</v>
      </c>
      <c r="B5" s="12" t="str">
        <f>Sheet1!B50</f>
        <v>daily_6f_ghg_ratios_stats</v>
      </c>
      <c r="C5" s="13">
        <f>Sheet1!C50</f>
        <v>8.2119488530143003E-2</v>
      </c>
      <c r="D5" s="4">
        <f>Sheet1!D50</f>
        <v>8.80146411621473E-2</v>
      </c>
      <c r="E5" s="13">
        <f>Sheet1!E50</f>
        <v>8.0874446730859195E-2</v>
      </c>
      <c r="F5" s="4">
        <f>Sheet1!F50</f>
        <v>7.8287519137240399E-2</v>
      </c>
      <c r="G5" s="13">
        <f>Sheet1!G50</f>
        <v>8.2241827379227403E-2</v>
      </c>
      <c r="H5" s="4">
        <f>Sheet1!H50</f>
        <v>9.4520987563638206E-2</v>
      </c>
      <c r="I5" s="13">
        <f>Sheet1!I50</f>
        <v>6.6617582812299805E-2</v>
      </c>
      <c r="J5" s="4">
        <f>Sheet1!J50</f>
        <v>8.7648061929557305E-2</v>
      </c>
      <c r="K5" s="13">
        <f>Sheet1!K50</f>
        <v>5.9702247120654098E-2</v>
      </c>
      <c r="L5" s="4">
        <f>Sheet1!L50</f>
        <v>6.7243377953739303E-2</v>
      </c>
      <c r="M5" s="13">
        <f>Sheet1!M50</f>
        <v>6.2531982749244402E-2</v>
      </c>
      <c r="N5" s="4">
        <f>Sheet1!N50</f>
        <v>5.6112564990104599E-2</v>
      </c>
    </row>
    <row r="6" spans="1:14" x14ac:dyDescent="0.25">
      <c r="A6" s="12" t="str">
        <f>Sheet1!A66</f>
        <v>Mean</v>
      </c>
      <c r="B6" s="12" t="str">
        <f>Sheet1!B66</f>
        <v>daily_6f_env_ratios_stats</v>
      </c>
      <c r="C6" s="13">
        <f>Sheet1!C66</f>
        <v>6.9723832855677001E-2</v>
      </c>
      <c r="D6" s="4">
        <f>Sheet1!D66</f>
        <v>7.1098314966911005E-2</v>
      </c>
      <c r="E6" s="13">
        <f>Sheet1!E66</f>
        <v>7.1728872075192907E-2</v>
      </c>
      <c r="F6" s="4">
        <f>Sheet1!F66</f>
        <v>7.1893688502352296E-2</v>
      </c>
      <c r="G6" s="13">
        <f>Sheet1!G66</f>
        <v>7.3719121536307802E-2</v>
      </c>
      <c r="H6" s="4">
        <f>Sheet1!H66</f>
        <v>7.4456002761079706E-2</v>
      </c>
      <c r="I6" s="13"/>
      <c r="J6" s="4"/>
      <c r="K6" s="13"/>
      <c r="L6" s="4"/>
      <c r="M6" s="13"/>
      <c r="N6" s="4"/>
    </row>
    <row r="7" spans="1:14" x14ac:dyDescent="0.25">
      <c r="A7" s="12" t="str">
        <f>Sheet1!A3</f>
        <v>Std.Dev</v>
      </c>
      <c r="B7" s="12" t="str">
        <f>Sheet1!B3</f>
        <v>monthly_6f_ghg_ratios_stats</v>
      </c>
      <c r="C7" s="13">
        <f>Sheet1!C3</f>
        <v>4.3736880198059297E-2</v>
      </c>
      <c r="D7" s="4">
        <f>Sheet1!D3</f>
        <v>4.1596511896545098E-2</v>
      </c>
      <c r="E7" s="13">
        <f>Sheet1!E3</f>
        <v>5.0410638377532298E-2</v>
      </c>
      <c r="F7" s="4">
        <f>Sheet1!F3</f>
        <v>4.8806390856568398E-2</v>
      </c>
      <c r="G7" s="13">
        <f>Sheet1!G3</f>
        <v>4.3416708437627398E-2</v>
      </c>
      <c r="H7" s="4">
        <f>Sheet1!H3</f>
        <v>4.3012352055748097E-2</v>
      </c>
      <c r="I7" s="13">
        <f>Sheet1!I3</f>
        <v>4.8751760372053497E-2</v>
      </c>
      <c r="J7" s="4">
        <f>Sheet1!J3</f>
        <v>5.80460918593085E-2</v>
      </c>
      <c r="K7" s="13">
        <f>Sheet1!K3</f>
        <v>2.4147747626061599E-2</v>
      </c>
      <c r="L7" s="4">
        <f>Sheet1!L3</f>
        <v>2.9151320828203601E-2</v>
      </c>
      <c r="M7" s="13">
        <f>Sheet1!M3</f>
        <v>2.9618900415755999E-2</v>
      </c>
      <c r="N7" s="4">
        <f>Sheet1!N3</f>
        <v>2.87587050782105E-2</v>
      </c>
    </row>
    <row r="8" spans="1:14" x14ac:dyDescent="0.25">
      <c r="A8" s="12" t="str">
        <f>Sheet1!A19</f>
        <v>Std.Dev</v>
      </c>
      <c r="B8" s="12" t="str">
        <f>Sheet1!B19</f>
        <v>monthly_6f_env_ratios_stats</v>
      </c>
      <c r="C8" s="13">
        <f>Sheet1!C19</f>
        <v>2.3640525968354201E-2</v>
      </c>
      <c r="D8" s="4">
        <f>Sheet1!D19</f>
        <v>2.1855238138054098E-2</v>
      </c>
      <c r="E8" s="13">
        <f>Sheet1!E19</f>
        <v>3.1149240725442801E-2</v>
      </c>
      <c r="F8" s="4">
        <f>Sheet1!F19</f>
        <v>2.2499201086374199E-2</v>
      </c>
      <c r="G8" s="13">
        <f>Sheet1!G19</f>
        <v>1.8334214153890301E-2</v>
      </c>
      <c r="H8" s="4">
        <f>Sheet1!H19</f>
        <v>2.89901229985048E-2</v>
      </c>
      <c r="I8" s="13">
        <f>Sheet1!I19</f>
        <v>3.0249100667974999E-2</v>
      </c>
      <c r="J8" s="4">
        <f>Sheet1!J19</f>
        <v>3.09740710406156E-2</v>
      </c>
      <c r="K8" s="13">
        <f>Sheet1!K19</f>
        <v>1.9353269953762801E-2</v>
      </c>
      <c r="L8" s="4">
        <f>Sheet1!L19</f>
        <v>2.2240301672833401E-2</v>
      </c>
      <c r="M8" s="13">
        <f>Sheet1!M19</f>
        <v>2.7984656208637101E-2</v>
      </c>
      <c r="N8" s="4">
        <f>Sheet1!N19</f>
        <v>2.28050544586464E-2</v>
      </c>
    </row>
    <row r="9" spans="1:14" x14ac:dyDescent="0.25">
      <c r="A9" s="12" t="str">
        <f>Sheet1!A35</f>
        <v>Std.Dev</v>
      </c>
      <c r="B9" s="12" t="str">
        <f>Sheet1!B35</f>
        <v>monthly_3f_ghg_ratios_stats</v>
      </c>
      <c r="C9" s="13">
        <f>Sheet1!C35</f>
        <v>4.9063245448657901E-2</v>
      </c>
      <c r="D9" s="4">
        <f>Sheet1!D35</f>
        <v>5.0675884663123498E-2</v>
      </c>
      <c r="E9" s="13">
        <f>Sheet1!E35</f>
        <v>5.2281159869119499E-2</v>
      </c>
      <c r="F9" s="4">
        <f>Sheet1!F35</f>
        <v>4.8552955605522197E-2</v>
      </c>
      <c r="G9" s="13">
        <f>Sheet1!G35</f>
        <v>4.86535292116572E-2</v>
      </c>
      <c r="H9" s="4">
        <f>Sheet1!H35</f>
        <v>5.3724999907390998E-2</v>
      </c>
      <c r="I9" s="13">
        <f>Sheet1!I35</f>
        <v>4.9074936248932902E-2</v>
      </c>
      <c r="J9" s="4">
        <f>Sheet1!J35</f>
        <v>5.8273140457893897E-2</v>
      </c>
      <c r="K9" s="13">
        <f>Sheet1!K35</f>
        <v>2.4638219120681398E-2</v>
      </c>
      <c r="L9" s="4">
        <f>Sheet1!L35</f>
        <v>2.9375534588352199E-2</v>
      </c>
      <c r="M9" s="13">
        <f>Sheet1!M35</f>
        <v>2.72730693191881E-2</v>
      </c>
      <c r="N9" s="4">
        <f>Sheet1!N35</f>
        <v>2.9093696173211E-2</v>
      </c>
    </row>
    <row r="10" spans="1:14" x14ac:dyDescent="0.25">
      <c r="A10" s="12" t="str">
        <f>Sheet1!A51</f>
        <v>Std.Dev</v>
      </c>
      <c r="B10" s="12" t="str">
        <f>Sheet1!B51</f>
        <v>daily_6f_ghg_ratios_stats</v>
      </c>
      <c r="C10" s="13">
        <f>Sheet1!C51</f>
        <v>4.3736880198059297E-2</v>
      </c>
      <c r="D10" s="4">
        <f>Sheet1!D51</f>
        <v>4.1596511896545098E-2</v>
      </c>
      <c r="E10" s="13">
        <f>Sheet1!E51</f>
        <v>5.0410638377532298E-2</v>
      </c>
      <c r="F10" s="4">
        <f>Sheet1!F51</f>
        <v>4.8806390856568398E-2</v>
      </c>
      <c r="G10" s="13">
        <f>Sheet1!G51</f>
        <v>4.3416708437627398E-2</v>
      </c>
      <c r="H10" s="4">
        <f>Sheet1!H51</f>
        <v>4.3012352055748097E-2</v>
      </c>
      <c r="I10" s="13">
        <f>Sheet1!I51</f>
        <v>4.8751760372053497E-2</v>
      </c>
      <c r="J10" s="4">
        <f>Sheet1!J51</f>
        <v>5.80460918593085E-2</v>
      </c>
      <c r="K10" s="13">
        <f>Sheet1!K51</f>
        <v>2.4147747626061599E-2</v>
      </c>
      <c r="L10" s="4">
        <f>Sheet1!L51</f>
        <v>2.9151320828203601E-2</v>
      </c>
      <c r="M10" s="13">
        <f>Sheet1!M51</f>
        <v>2.9618900415755999E-2</v>
      </c>
      <c r="N10" s="4">
        <f>Sheet1!N51</f>
        <v>2.87587050782105E-2</v>
      </c>
    </row>
    <row r="11" spans="1:14" x14ac:dyDescent="0.25">
      <c r="A11" s="12" t="str">
        <f>Sheet1!A67</f>
        <v>Std.Dev</v>
      </c>
      <c r="B11" s="12" t="str">
        <f>Sheet1!B67</f>
        <v>daily_6f_env_ratios_stats</v>
      </c>
      <c r="C11" s="13">
        <f>Sheet1!C67</f>
        <v>1.8024724888213502E-2</v>
      </c>
      <c r="D11" s="4">
        <f>Sheet1!D67</f>
        <v>1.95267552186787E-2</v>
      </c>
      <c r="E11" s="13">
        <f>Sheet1!E67</f>
        <v>1.99761756927225E-2</v>
      </c>
      <c r="F11" s="4">
        <f>Sheet1!F67</f>
        <v>1.94592672011593E-2</v>
      </c>
      <c r="G11" s="13">
        <f>Sheet1!G67</f>
        <v>1.7826175547135E-2</v>
      </c>
      <c r="H11" s="4">
        <f>Sheet1!H67</f>
        <v>1.8163103764941201E-2</v>
      </c>
      <c r="I11" s="13"/>
      <c r="J11" s="4"/>
      <c r="K11" s="13"/>
      <c r="L11" s="4"/>
      <c r="M11" s="13"/>
      <c r="N11" s="4"/>
    </row>
    <row r="12" spans="1:14" x14ac:dyDescent="0.25">
      <c r="A12" s="12" t="str">
        <f>Sheet1!A12</f>
        <v>Skewness</v>
      </c>
      <c r="B12" s="12" t="str">
        <f>Sheet1!B12</f>
        <v>monthly_6f_ghg_ratios_stats</v>
      </c>
      <c r="C12" s="13">
        <f>Sheet1!C12</f>
        <v>0.286204320805585</v>
      </c>
      <c r="D12" s="4">
        <f>Sheet1!D12</f>
        <v>-1.30302547321054E-2</v>
      </c>
      <c r="E12" s="13">
        <f>Sheet1!E12</f>
        <v>4.2559891378165703E-2</v>
      </c>
      <c r="F12" s="4">
        <f>Sheet1!F12</f>
        <v>0.181181649798975</v>
      </c>
      <c r="G12" s="13">
        <f>Sheet1!G12</f>
        <v>6.1341548007409303E-3</v>
      </c>
      <c r="H12" s="4">
        <f>Sheet1!H12</f>
        <v>-0.78130781901913704</v>
      </c>
      <c r="I12" s="13">
        <f>Sheet1!I12</f>
        <v>0.21917996525022801</v>
      </c>
      <c r="J12" s="4">
        <f>Sheet1!J12</f>
        <v>0.124081718422393</v>
      </c>
      <c r="K12" s="13">
        <f>Sheet1!K12</f>
        <v>-4.77566089473416E-2</v>
      </c>
      <c r="L12" s="4">
        <f>Sheet1!L12</f>
        <v>5.1884598180560598E-2</v>
      </c>
      <c r="M12" s="13">
        <f>Sheet1!M12</f>
        <v>0.343865796053127</v>
      </c>
      <c r="N12" s="4">
        <f>Sheet1!N12</f>
        <v>-6.47566397918002E-2</v>
      </c>
    </row>
    <row r="13" spans="1:14" x14ac:dyDescent="0.25">
      <c r="A13" s="12" t="str">
        <f>Sheet1!A28</f>
        <v>Skewness</v>
      </c>
      <c r="B13" s="12" t="str">
        <f>Sheet1!B28</f>
        <v>monthly_6f_env_ratios_stats</v>
      </c>
      <c r="C13" s="13">
        <f>Sheet1!C28</f>
        <v>-0.46333770333325203</v>
      </c>
      <c r="D13" s="4">
        <f>Sheet1!D28</f>
        <v>8.5634501737701495E-3</v>
      </c>
      <c r="E13" s="13">
        <f>Sheet1!E28</f>
        <v>3.0058234089785699E-2</v>
      </c>
      <c r="F13" s="4">
        <f>Sheet1!F28</f>
        <v>0.31573462834582799</v>
      </c>
      <c r="G13" s="13">
        <f>Sheet1!G28</f>
        <v>6.6547299362776698E-3</v>
      </c>
      <c r="H13" s="4">
        <f>Sheet1!H28</f>
        <v>0.22394836434106399</v>
      </c>
      <c r="I13" s="13">
        <f>Sheet1!I28</f>
        <v>-1.9236430796438501E-2</v>
      </c>
      <c r="J13" s="4">
        <f>Sheet1!J28</f>
        <v>-0.20934335523745101</v>
      </c>
      <c r="K13" s="13">
        <f>Sheet1!K28</f>
        <v>8.5479006181794701E-2</v>
      </c>
      <c r="L13" s="4">
        <f>Sheet1!L28</f>
        <v>-7.1655187928787695E-2</v>
      </c>
      <c r="M13" s="13">
        <f>Sheet1!M28</f>
        <v>-0.152727787396018</v>
      </c>
      <c r="N13" s="4">
        <f>Sheet1!N28</f>
        <v>-0.10833869682312</v>
      </c>
    </row>
    <row r="14" spans="1:14" x14ac:dyDescent="0.25">
      <c r="A14" s="12" t="str">
        <f>Sheet1!A44</f>
        <v>Skewness</v>
      </c>
      <c r="B14" s="12" t="str">
        <f>Sheet1!B44</f>
        <v>monthly_3f_ghg_ratios_stats</v>
      </c>
      <c r="C14" s="13">
        <f>Sheet1!C44</f>
        <v>-5.3442529806614597E-2</v>
      </c>
      <c r="D14" s="4">
        <f>Sheet1!D44</f>
        <v>-0.35667199619635798</v>
      </c>
      <c r="E14" s="13">
        <f>Sheet1!E44</f>
        <v>-0.33933343969366198</v>
      </c>
      <c r="F14" s="4">
        <f>Sheet1!F44</f>
        <v>0.29033622599179998</v>
      </c>
      <c r="G14" s="13">
        <f>Sheet1!G44</f>
        <v>0.10245891471101599</v>
      </c>
      <c r="H14" s="4">
        <f>Sheet1!H44</f>
        <v>0.218072687658356</v>
      </c>
      <c r="I14" s="13">
        <f>Sheet1!I44</f>
        <v>0.33401922904498899</v>
      </c>
      <c r="J14" s="4">
        <f>Sheet1!J44</f>
        <v>0.58645903681346701</v>
      </c>
      <c r="K14" s="13">
        <f>Sheet1!K44</f>
        <v>-0.19859985106905201</v>
      </c>
      <c r="L14" s="4">
        <f>Sheet1!L44</f>
        <v>-0.39191460178770798</v>
      </c>
      <c r="M14" s="13">
        <f>Sheet1!M44</f>
        <v>-0.246000391168541</v>
      </c>
      <c r="N14" s="4">
        <f>Sheet1!N44</f>
        <v>-0.40152707149633499</v>
      </c>
    </row>
    <row r="15" spans="1:14" x14ac:dyDescent="0.25">
      <c r="A15" s="12" t="str">
        <f>Sheet1!A60</f>
        <v>Skewness</v>
      </c>
      <c r="B15" s="12" t="str">
        <f>Sheet1!B60</f>
        <v>daily_6f_ghg_ratios_stats</v>
      </c>
      <c r="C15" s="13">
        <f>Sheet1!C60</f>
        <v>0.286204320805585</v>
      </c>
      <c r="D15" s="4">
        <f>Sheet1!D60</f>
        <v>-1.30302547321054E-2</v>
      </c>
      <c r="E15" s="13">
        <f>Sheet1!E60</f>
        <v>4.2559891378165703E-2</v>
      </c>
      <c r="F15" s="4">
        <f>Sheet1!F60</f>
        <v>0.181181649798975</v>
      </c>
      <c r="G15" s="13">
        <f>Sheet1!G60</f>
        <v>6.1341548007409303E-3</v>
      </c>
      <c r="H15" s="4">
        <f>Sheet1!H60</f>
        <v>-0.78130781901913704</v>
      </c>
      <c r="I15" s="13">
        <f>Sheet1!I60</f>
        <v>0.21917996525022801</v>
      </c>
      <c r="J15" s="4">
        <f>Sheet1!J60</f>
        <v>0.124081718422393</v>
      </c>
      <c r="K15" s="13">
        <f>Sheet1!K60</f>
        <v>-4.77566089473416E-2</v>
      </c>
      <c r="L15" s="4">
        <f>Sheet1!L60</f>
        <v>5.1884598180560598E-2</v>
      </c>
      <c r="M15" s="13">
        <f>Sheet1!M60</f>
        <v>0.343865796053127</v>
      </c>
      <c r="N15" s="4">
        <f>Sheet1!N60</f>
        <v>-6.47566397918002E-2</v>
      </c>
    </row>
    <row r="16" spans="1:14" x14ac:dyDescent="0.25">
      <c r="A16" s="12" t="str">
        <f>Sheet1!A76</f>
        <v>Skewness</v>
      </c>
      <c r="B16" s="12" t="str">
        <f>Sheet1!B76</f>
        <v>daily_6f_env_ratios_stats</v>
      </c>
      <c r="C16" s="13">
        <f>Sheet1!C76</f>
        <v>-0.71493218965816197</v>
      </c>
      <c r="D16" s="4">
        <f>Sheet1!D76</f>
        <v>-0.57078566607785197</v>
      </c>
      <c r="E16" s="13">
        <f>Sheet1!E76</f>
        <v>-0.57964394906217298</v>
      </c>
      <c r="F16" s="4">
        <f>Sheet1!F76</f>
        <v>-0.48758034840399</v>
      </c>
      <c r="G16" s="13">
        <f>Sheet1!G76</f>
        <v>-0.54687062982661105</v>
      </c>
      <c r="H16" s="4">
        <f>Sheet1!H76</f>
        <v>-0.54553388347920295</v>
      </c>
      <c r="I16" s="13"/>
      <c r="J16" s="4"/>
      <c r="K16" s="13"/>
      <c r="L16" s="4"/>
      <c r="M16" s="13"/>
      <c r="N16" s="4"/>
    </row>
    <row r="17" spans="1:14" x14ac:dyDescent="0.25">
      <c r="A17" s="12" t="str">
        <f>Sheet1!A14</f>
        <v>Kurtosis</v>
      </c>
      <c r="B17" s="12" t="str">
        <f>Sheet1!B14</f>
        <v>monthly_6f_ghg_ratios_stats</v>
      </c>
      <c r="C17" s="13">
        <f>Sheet1!C14</f>
        <v>-1.32140627837055</v>
      </c>
      <c r="D17" s="4">
        <f>Sheet1!D14</f>
        <v>-1.0421504895303499</v>
      </c>
      <c r="E17" s="13">
        <f>Sheet1!E14</f>
        <v>-1.2951253046078799</v>
      </c>
      <c r="F17" s="4">
        <f>Sheet1!F14</f>
        <v>-1.2235079231022701</v>
      </c>
      <c r="G17" s="13">
        <f>Sheet1!G14</f>
        <v>-1.4799043236417799</v>
      </c>
      <c r="H17" s="4">
        <f>Sheet1!H14</f>
        <v>-1.0133557584441999</v>
      </c>
      <c r="I17" s="13">
        <f>Sheet1!I14</f>
        <v>-1.34156184160936</v>
      </c>
      <c r="J17" s="4">
        <f>Sheet1!J14</f>
        <v>-1.4753473770563601</v>
      </c>
      <c r="K17" s="13">
        <f>Sheet1!K14</f>
        <v>-0.26362529673450302</v>
      </c>
      <c r="L17" s="4">
        <f>Sheet1!L14</f>
        <v>-0.53027430027558398</v>
      </c>
      <c r="M17" s="13">
        <f>Sheet1!M14</f>
        <v>-1.09799547600517</v>
      </c>
      <c r="N17" s="4">
        <f>Sheet1!N14</f>
        <v>-1.3226898412230299</v>
      </c>
    </row>
    <row r="18" spans="1:14" x14ac:dyDescent="0.25">
      <c r="A18" s="12" t="str">
        <f>Sheet1!A30</f>
        <v>Kurtosis</v>
      </c>
      <c r="B18" s="12" t="str">
        <f>Sheet1!B30</f>
        <v>monthly_6f_env_ratios_stats</v>
      </c>
      <c r="C18" s="13">
        <f>Sheet1!C30</f>
        <v>-0.74142893658129705</v>
      </c>
      <c r="D18" s="4">
        <f>Sheet1!D30</f>
        <v>0.41632684276468401</v>
      </c>
      <c r="E18" s="13">
        <f>Sheet1!E30</f>
        <v>-1.0350352393545501</v>
      </c>
      <c r="F18" s="4">
        <f>Sheet1!F30</f>
        <v>-0.53129762922601198</v>
      </c>
      <c r="G18" s="13">
        <f>Sheet1!G30</f>
        <v>-1.47574980095984</v>
      </c>
      <c r="H18" s="4">
        <f>Sheet1!H30</f>
        <v>-0.95747946696030695</v>
      </c>
      <c r="I18" s="13">
        <f>Sheet1!I30</f>
        <v>-0.91615929065596202</v>
      </c>
      <c r="J18" s="4">
        <f>Sheet1!J30</f>
        <v>-1.0728998425327201</v>
      </c>
      <c r="K18" s="13">
        <f>Sheet1!K30</f>
        <v>-0.63245913154915101</v>
      </c>
      <c r="L18" s="4">
        <f>Sheet1!L30</f>
        <v>-0.620501181429853</v>
      </c>
      <c r="M18" s="13">
        <f>Sheet1!M30</f>
        <v>-1.1853876232504501</v>
      </c>
      <c r="N18" s="4">
        <f>Sheet1!N30</f>
        <v>-1.41364899451494</v>
      </c>
    </row>
    <row r="19" spans="1:14" x14ac:dyDescent="0.25">
      <c r="A19" s="12" t="str">
        <f>Sheet1!A46</f>
        <v>Kurtosis</v>
      </c>
      <c r="B19" s="12" t="str">
        <f>Sheet1!B46</f>
        <v>monthly_3f_ghg_ratios_stats</v>
      </c>
      <c r="C19" s="13">
        <f>Sheet1!C46</f>
        <v>-0.23565954448683299</v>
      </c>
      <c r="D19" s="4">
        <f>Sheet1!D46</f>
        <v>-0.70525546263655503</v>
      </c>
      <c r="E19" s="13">
        <f>Sheet1!E46</f>
        <v>-0.79786674139239</v>
      </c>
      <c r="F19" s="4">
        <f>Sheet1!F46</f>
        <v>-1.14061935546163</v>
      </c>
      <c r="G19" s="13">
        <f>Sheet1!G46</f>
        <v>-1.4293855558411099</v>
      </c>
      <c r="H19" s="4">
        <f>Sheet1!H46</f>
        <v>-3.38208371983049E-2</v>
      </c>
      <c r="I19" s="13">
        <f>Sheet1!I46</f>
        <v>-1.4519281385301399</v>
      </c>
      <c r="J19" s="4">
        <f>Sheet1!J46</f>
        <v>-0.37653132371707099</v>
      </c>
      <c r="K19" s="13">
        <f>Sheet1!K46</f>
        <v>-1.35269202656364</v>
      </c>
      <c r="L19" s="4">
        <f>Sheet1!L46</f>
        <v>-1.01656114075126</v>
      </c>
      <c r="M19" s="13">
        <f>Sheet1!M46</f>
        <v>-0.627917881100299</v>
      </c>
      <c r="N19" s="4">
        <f>Sheet1!N46</f>
        <v>-0.97744844735123504</v>
      </c>
    </row>
    <row r="20" spans="1:14" x14ac:dyDescent="0.25">
      <c r="A20" s="12" t="str">
        <f>Sheet1!A62</f>
        <v>Kurtosis</v>
      </c>
      <c r="B20" s="12" t="str">
        <f>Sheet1!B62</f>
        <v>daily_6f_ghg_ratios_stats</v>
      </c>
      <c r="C20" s="13">
        <f>Sheet1!C62</f>
        <v>-1.32140627837055</v>
      </c>
      <c r="D20" s="4">
        <f>Sheet1!D62</f>
        <v>-1.0421504895303499</v>
      </c>
      <c r="E20" s="13">
        <f>Sheet1!E62</f>
        <v>-1.2951253046078799</v>
      </c>
      <c r="F20" s="4">
        <f>Sheet1!F62</f>
        <v>-1.2235079231022701</v>
      </c>
      <c r="G20" s="13">
        <f>Sheet1!G62</f>
        <v>-1.4799043236417799</v>
      </c>
      <c r="H20" s="4">
        <f>Sheet1!H62</f>
        <v>-1.0133557584441999</v>
      </c>
      <c r="I20" s="13">
        <f>Sheet1!I62</f>
        <v>-1.34156184160936</v>
      </c>
      <c r="J20" s="4">
        <f>Sheet1!J62</f>
        <v>-1.4753473770563601</v>
      </c>
      <c r="K20" s="13">
        <f>Sheet1!K62</f>
        <v>-0.26362529673450302</v>
      </c>
      <c r="L20" s="4">
        <f>Sheet1!L62</f>
        <v>-0.53027430027558398</v>
      </c>
      <c r="M20" s="13">
        <f>Sheet1!M62</f>
        <v>-1.09799547600517</v>
      </c>
      <c r="N20" s="4">
        <f>Sheet1!N62</f>
        <v>-1.3226898412230299</v>
      </c>
    </row>
    <row r="21" spans="1:14" x14ac:dyDescent="0.25">
      <c r="A21" s="12" t="str">
        <f>Sheet1!A78</f>
        <v>Kurtosis</v>
      </c>
      <c r="B21" s="12" t="str">
        <f>Sheet1!B78</f>
        <v>daily_6f_env_ratios_stats</v>
      </c>
      <c r="C21" s="13">
        <f>Sheet1!C78</f>
        <v>0.62818177892986604</v>
      </c>
      <c r="D21" s="4">
        <f>Sheet1!D78</f>
        <v>0.243119428305935</v>
      </c>
      <c r="E21" s="13">
        <f>Sheet1!E78</f>
        <v>7.0692908601394294E-2</v>
      </c>
      <c r="F21" s="4">
        <f>Sheet1!F78</f>
        <v>0.33345051113289098</v>
      </c>
      <c r="G21" s="13">
        <f>Sheet1!G78</f>
        <v>-0.143333755895281</v>
      </c>
      <c r="H21" s="4">
        <f>Sheet1!H78</f>
        <v>-0.292074057406778</v>
      </c>
      <c r="I21" s="13"/>
      <c r="J21" s="4"/>
      <c r="K21" s="13"/>
      <c r="L21" s="4"/>
      <c r="M21" s="13"/>
      <c r="N21" s="4"/>
    </row>
    <row r="23" spans="1:14" x14ac:dyDescent="0.2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8" spans="1:14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33" spans="3:14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TTD</dc:creator>
  <cp:lastModifiedBy>TTD</cp:lastModifiedBy>
  <dcterms:created xsi:type="dcterms:W3CDTF">2021-01-18T17:14:36Z</dcterms:created>
  <dcterms:modified xsi:type="dcterms:W3CDTF">2021-01-18T17:45:23Z</dcterms:modified>
</cp:coreProperties>
</file>