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ratios\"/>
    </mc:Choice>
  </mc:AlternateContent>
  <xr:revisionPtr revIDLastSave="0" documentId="13_ncr:1_{BEB1AEF3-E09A-4FBC-94A4-571E4366B812}" xr6:coauthVersionLast="45" xr6:coauthVersionMax="45" xr10:uidLastSave="{00000000-0000-0000-0000-000000000000}"/>
  <bookViews>
    <workbookView xWindow="-120" yWindow="-120" windowWidth="29040" windowHeight="15840" activeTab="2" xr2:uid="{B6803A76-6F49-4F25-B119-B4DE92D05361}"/>
  </bookViews>
  <sheets>
    <sheet name="Links" sheetId="1" r:id="rId1"/>
    <sheet name="Summary" sheetId="2" r:id="rId2"/>
    <sheet name="Sheet4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4" l="1"/>
  <c r="J17" i="4"/>
  <c r="I17" i="4"/>
  <c r="H17" i="4"/>
  <c r="G17" i="4"/>
  <c r="F17" i="4"/>
  <c r="E17" i="4"/>
  <c r="D17" i="4"/>
  <c r="A17" i="4"/>
  <c r="B17" i="4"/>
  <c r="K16" i="4"/>
  <c r="J16" i="4"/>
  <c r="I16" i="4"/>
  <c r="H16" i="4"/>
  <c r="G16" i="4"/>
  <c r="F16" i="4"/>
  <c r="E16" i="4"/>
  <c r="D16" i="4"/>
  <c r="A16" i="4"/>
  <c r="B16" i="4"/>
  <c r="K15" i="4"/>
  <c r="J15" i="4"/>
  <c r="I15" i="4"/>
  <c r="H15" i="4"/>
  <c r="G15" i="4"/>
  <c r="F15" i="4"/>
  <c r="E15" i="4"/>
  <c r="D15" i="4"/>
  <c r="A15" i="4"/>
  <c r="B15" i="4"/>
  <c r="K14" i="4"/>
  <c r="J14" i="4"/>
  <c r="I14" i="4"/>
  <c r="H14" i="4"/>
  <c r="G14" i="4"/>
  <c r="F14" i="4"/>
  <c r="E14" i="4"/>
  <c r="D14" i="4"/>
  <c r="A14" i="4"/>
  <c r="B14" i="4"/>
  <c r="K13" i="4"/>
  <c r="J13" i="4"/>
  <c r="I13" i="4"/>
  <c r="H13" i="4"/>
  <c r="G13" i="4"/>
  <c r="F13" i="4"/>
  <c r="E13" i="4"/>
  <c r="D13" i="4"/>
  <c r="A13" i="4"/>
  <c r="B13" i="4"/>
  <c r="K12" i="4"/>
  <c r="J12" i="4"/>
  <c r="I12" i="4"/>
  <c r="H12" i="4"/>
  <c r="G12" i="4"/>
  <c r="F12" i="4"/>
  <c r="E12" i="4"/>
  <c r="D12" i="4"/>
  <c r="A12" i="4"/>
  <c r="B12" i="4"/>
  <c r="K35" i="4"/>
  <c r="J35" i="4"/>
  <c r="I35" i="4"/>
  <c r="H35" i="4"/>
  <c r="G35" i="4"/>
  <c r="F35" i="4"/>
  <c r="E35" i="4"/>
  <c r="D35" i="4"/>
  <c r="A35" i="4"/>
  <c r="B35" i="4"/>
  <c r="K34" i="4"/>
  <c r="J34" i="4"/>
  <c r="I34" i="4"/>
  <c r="H34" i="4"/>
  <c r="G34" i="4"/>
  <c r="F34" i="4"/>
  <c r="E34" i="4"/>
  <c r="D34" i="4"/>
  <c r="A34" i="4"/>
  <c r="B34" i="4"/>
  <c r="K33" i="4"/>
  <c r="J33" i="4"/>
  <c r="I33" i="4"/>
  <c r="H33" i="4"/>
  <c r="G33" i="4"/>
  <c r="F33" i="4"/>
  <c r="E33" i="4"/>
  <c r="D33" i="4"/>
  <c r="A33" i="4"/>
  <c r="B33" i="4"/>
  <c r="K32" i="4"/>
  <c r="J32" i="4"/>
  <c r="I32" i="4"/>
  <c r="H32" i="4"/>
  <c r="G32" i="4"/>
  <c r="F32" i="4"/>
  <c r="E32" i="4"/>
  <c r="D32" i="4"/>
  <c r="A32" i="4"/>
  <c r="B32" i="4"/>
  <c r="K31" i="4"/>
  <c r="J31" i="4"/>
  <c r="I31" i="4"/>
  <c r="H31" i="4"/>
  <c r="G31" i="4"/>
  <c r="F31" i="4"/>
  <c r="E31" i="4"/>
  <c r="D31" i="4"/>
  <c r="A31" i="4"/>
  <c r="B31" i="4"/>
  <c r="K30" i="4"/>
  <c r="J30" i="4"/>
  <c r="I30" i="4"/>
  <c r="H30" i="4"/>
  <c r="G30" i="4"/>
  <c r="F30" i="4"/>
  <c r="E30" i="4"/>
  <c r="D30" i="4"/>
  <c r="A30" i="4"/>
  <c r="B30" i="4"/>
  <c r="K26" i="4"/>
  <c r="J26" i="4"/>
  <c r="I26" i="4"/>
  <c r="H26" i="4"/>
  <c r="G26" i="4"/>
  <c r="F26" i="4"/>
  <c r="E26" i="4"/>
  <c r="D26" i="4"/>
  <c r="A26" i="4"/>
  <c r="B26" i="4"/>
  <c r="K25" i="4"/>
  <c r="J25" i="4"/>
  <c r="I25" i="4"/>
  <c r="H25" i="4"/>
  <c r="G25" i="4"/>
  <c r="F25" i="4"/>
  <c r="E25" i="4"/>
  <c r="D25" i="4"/>
  <c r="A25" i="4"/>
  <c r="B25" i="4"/>
  <c r="K24" i="4"/>
  <c r="J24" i="4"/>
  <c r="I24" i="4"/>
  <c r="H24" i="4"/>
  <c r="G24" i="4"/>
  <c r="F24" i="4"/>
  <c r="E24" i="4"/>
  <c r="D24" i="4"/>
  <c r="A24" i="4"/>
  <c r="B24" i="4"/>
  <c r="K23" i="4"/>
  <c r="J23" i="4"/>
  <c r="I23" i="4"/>
  <c r="H23" i="4"/>
  <c r="G23" i="4"/>
  <c r="F23" i="4"/>
  <c r="E23" i="4"/>
  <c r="D23" i="4"/>
  <c r="A23" i="4"/>
  <c r="B23" i="4"/>
  <c r="K22" i="4"/>
  <c r="J22" i="4"/>
  <c r="I22" i="4"/>
  <c r="H22" i="4"/>
  <c r="G22" i="4"/>
  <c r="F22" i="4"/>
  <c r="E22" i="4"/>
  <c r="D22" i="4"/>
  <c r="A22" i="4"/>
  <c r="B22" i="4"/>
  <c r="K21" i="4"/>
  <c r="J21" i="4"/>
  <c r="I21" i="4"/>
  <c r="H21" i="4"/>
  <c r="G21" i="4"/>
  <c r="F21" i="4"/>
  <c r="E21" i="4"/>
  <c r="D21" i="4"/>
  <c r="A21" i="4"/>
  <c r="B21" i="4"/>
  <c r="K8" i="4"/>
  <c r="J8" i="4"/>
  <c r="I8" i="4"/>
  <c r="H8" i="4"/>
  <c r="G8" i="4"/>
  <c r="F8" i="4"/>
  <c r="E8" i="4"/>
  <c r="D8" i="4"/>
  <c r="A8" i="4"/>
  <c r="B8" i="4"/>
  <c r="K7" i="4"/>
  <c r="J7" i="4"/>
  <c r="I7" i="4"/>
  <c r="H7" i="4"/>
  <c r="G7" i="4"/>
  <c r="F7" i="4"/>
  <c r="E7" i="4"/>
  <c r="D7" i="4"/>
  <c r="A7" i="4"/>
  <c r="B7" i="4"/>
  <c r="K6" i="4"/>
  <c r="J6" i="4"/>
  <c r="I6" i="4"/>
  <c r="H6" i="4"/>
  <c r="G6" i="4"/>
  <c r="F6" i="4"/>
  <c r="E6" i="4"/>
  <c r="D6" i="4"/>
  <c r="A6" i="4"/>
  <c r="B6" i="4"/>
  <c r="K5" i="4"/>
  <c r="J5" i="4"/>
  <c r="I5" i="4"/>
  <c r="H5" i="4"/>
  <c r="G5" i="4"/>
  <c r="F5" i="4"/>
  <c r="E5" i="4"/>
  <c r="D5" i="4"/>
  <c r="A5" i="4"/>
  <c r="B5" i="4"/>
  <c r="K4" i="4"/>
  <c r="J4" i="4"/>
  <c r="I4" i="4"/>
  <c r="H4" i="4"/>
  <c r="G4" i="4"/>
  <c r="F4" i="4"/>
  <c r="E4" i="4"/>
  <c r="D4" i="4"/>
  <c r="A4" i="4"/>
  <c r="B4" i="4"/>
  <c r="K3" i="4"/>
  <c r="J3" i="4"/>
  <c r="I3" i="4"/>
  <c r="H3" i="4"/>
  <c r="G3" i="4"/>
  <c r="F3" i="4"/>
  <c r="E3" i="4"/>
  <c r="D3" i="4"/>
  <c r="A3" i="4"/>
  <c r="B3" i="4"/>
  <c r="A1" i="4"/>
  <c r="A98" i="1"/>
  <c r="C98" i="1"/>
  <c r="D98" i="1"/>
  <c r="E98" i="1"/>
  <c r="F98" i="1"/>
  <c r="G98" i="1"/>
  <c r="H98" i="1"/>
  <c r="I98" i="1"/>
  <c r="J98" i="1"/>
  <c r="K98" i="1"/>
  <c r="L98" i="1"/>
  <c r="M98" i="1"/>
  <c r="N98" i="1"/>
  <c r="A99" i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C99" i="1"/>
  <c r="D99" i="1"/>
  <c r="E99" i="1"/>
  <c r="F99" i="1"/>
  <c r="G99" i="1"/>
  <c r="H99" i="1"/>
  <c r="I99" i="1"/>
  <c r="J99" i="1"/>
  <c r="K99" i="1"/>
  <c r="L99" i="1"/>
  <c r="M99" i="1"/>
  <c r="N99" i="1"/>
  <c r="A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A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A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A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A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A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A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A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A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A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A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A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A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A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A116" i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C116" i="1"/>
  <c r="D116" i="1"/>
  <c r="E116" i="1"/>
  <c r="F116" i="1"/>
  <c r="G116" i="1"/>
  <c r="H116" i="1"/>
  <c r="I116" i="1"/>
  <c r="J116" i="1"/>
  <c r="K116" i="1"/>
  <c r="L116" i="1"/>
  <c r="M116" i="1"/>
  <c r="N116" i="1"/>
  <c r="A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A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A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A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A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A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A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A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A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A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A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A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A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C58" i="1"/>
  <c r="D58" i="1"/>
  <c r="E58" i="1"/>
  <c r="F58" i="1"/>
  <c r="G58" i="1"/>
  <c r="H58" i="1"/>
  <c r="I58" i="1"/>
  <c r="J58" i="1"/>
  <c r="K58" i="1"/>
  <c r="L58" i="1"/>
  <c r="M58" i="1"/>
  <c r="N58" i="1"/>
  <c r="A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C60" i="1"/>
  <c r="D60" i="1"/>
  <c r="E60" i="1"/>
  <c r="F60" i="1"/>
  <c r="G60" i="1"/>
  <c r="H60" i="1"/>
  <c r="I60" i="1"/>
  <c r="J60" i="1"/>
  <c r="K60" i="1"/>
  <c r="L60" i="1"/>
  <c r="M60" i="1"/>
  <c r="N60" i="1"/>
  <c r="A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C62" i="1"/>
  <c r="D62" i="1"/>
  <c r="E62" i="1"/>
  <c r="F62" i="1"/>
  <c r="G62" i="1"/>
  <c r="H62" i="1"/>
  <c r="I62" i="1"/>
  <c r="J62" i="1"/>
  <c r="K62" i="1"/>
  <c r="L62" i="1"/>
  <c r="M62" i="1"/>
  <c r="N62" i="1"/>
  <c r="A63" i="1"/>
  <c r="C63" i="1"/>
  <c r="D63" i="1"/>
  <c r="E63" i="1"/>
  <c r="F63" i="1"/>
  <c r="G63" i="1"/>
  <c r="H63" i="1"/>
  <c r="I63" i="1"/>
  <c r="J63" i="1"/>
  <c r="K63" i="1"/>
  <c r="L63" i="1"/>
  <c r="M63" i="1"/>
  <c r="N63" i="1"/>
  <c r="A64" i="1"/>
  <c r="C64" i="1"/>
  <c r="D64" i="1"/>
  <c r="E64" i="1"/>
  <c r="F64" i="1"/>
  <c r="G64" i="1"/>
  <c r="H64" i="1"/>
  <c r="I64" i="1"/>
  <c r="J64" i="1"/>
  <c r="K64" i="1"/>
  <c r="L64" i="1"/>
  <c r="M64" i="1"/>
  <c r="N64" i="1"/>
  <c r="B2" i="2" l="1"/>
  <c r="B3" i="2"/>
  <c r="B4" i="2"/>
  <c r="B5" i="2"/>
  <c r="B1" i="2"/>
  <c r="C1" i="2"/>
  <c r="D1" i="2"/>
  <c r="E1" i="2"/>
  <c r="F1" i="2"/>
  <c r="G1" i="2"/>
  <c r="H1" i="2"/>
  <c r="I1" i="2"/>
  <c r="J1" i="2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A96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82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A35" i="1"/>
  <c r="A8" i="2" s="1"/>
  <c r="C35" i="1"/>
  <c r="C8" i="2" s="1"/>
  <c r="D35" i="1"/>
  <c r="D8" i="2" s="1"/>
  <c r="E35" i="1"/>
  <c r="E8" i="2" s="1"/>
  <c r="F35" i="1"/>
  <c r="F8" i="2" s="1"/>
  <c r="G35" i="1"/>
  <c r="G8" i="2" s="1"/>
  <c r="H35" i="1"/>
  <c r="H8" i="2" s="1"/>
  <c r="I35" i="1"/>
  <c r="I8" i="2" s="1"/>
  <c r="J35" i="1"/>
  <c r="J8" i="2" s="1"/>
  <c r="K35" i="1"/>
  <c r="L35" i="1"/>
  <c r="M35" i="1"/>
  <c r="N35" i="1"/>
  <c r="A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A12" i="2" s="1"/>
  <c r="C44" i="1"/>
  <c r="C12" i="2" s="1"/>
  <c r="D44" i="1"/>
  <c r="D12" i="2" s="1"/>
  <c r="E44" i="1"/>
  <c r="E12" i="2" s="1"/>
  <c r="F44" i="1"/>
  <c r="F12" i="2" s="1"/>
  <c r="G44" i="1"/>
  <c r="G12" i="2" s="1"/>
  <c r="H44" i="1"/>
  <c r="H12" i="2" s="1"/>
  <c r="I44" i="1"/>
  <c r="I12" i="2" s="1"/>
  <c r="J44" i="1"/>
  <c r="J12" i="2" s="1"/>
  <c r="K44" i="1"/>
  <c r="L44" i="1"/>
  <c r="M44" i="1"/>
  <c r="N44" i="1"/>
  <c r="A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A16" i="2" s="1"/>
  <c r="C46" i="1"/>
  <c r="C16" i="2" s="1"/>
  <c r="D46" i="1"/>
  <c r="D16" i="2" s="1"/>
  <c r="E46" i="1"/>
  <c r="E16" i="2" s="1"/>
  <c r="F46" i="1"/>
  <c r="F16" i="2" s="1"/>
  <c r="G46" i="1"/>
  <c r="G16" i="2" s="1"/>
  <c r="H46" i="1"/>
  <c r="H16" i="2" s="1"/>
  <c r="I46" i="1"/>
  <c r="I16" i="2" s="1"/>
  <c r="J46" i="1"/>
  <c r="J16" i="2" s="1"/>
  <c r="K46" i="1"/>
  <c r="L46" i="1"/>
  <c r="M46" i="1"/>
  <c r="N46" i="1"/>
  <c r="A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C48" i="1"/>
  <c r="D48" i="1"/>
  <c r="E48" i="1"/>
  <c r="F48" i="1"/>
  <c r="G48" i="1"/>
  <c r="H48" i="1"/>
  <c r="I48" i="1"/>
  <c r="J48" i="1"/>
  <c r="K48" i="1"/>
  <c r="L48" i="1"/>
  <c r="M48" i="1"/>
  <c r="N48" i="1"/>
  <c r="C34" i="1"/>
  <c r="C4" i="2" s="1"/>
  <c r="D34" i="1"/>
  <c r="D4" i="2" s="1"/>
  <c r="E34" i="1"/>
  <c r="E4" i="2" s="1"/>
  <c r="F34" i="1"/>
  <c r="F4" i="2" s="1"/>
  <c r="G34" i="1"/>
  <c r="G4" i="2" s="1"/>
  <c r="H34" i="1"/>
  <c r="H4" i="2" s="1"/>
  <c r="I34" i="1"/>
  <c r="I4" i="2" s="1"/>
  <c r="J34" i="1"/>
  <c r="J4" i="2" s="1"/>
  <c r="K34" i="1"/>
  <c r="L34" i="1"/>
  <c r="M34" i="1"/>
  <c r="N34" i="1"/>
  <c r="A34" i="1"/>
  <c r="A4" i="2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N30" i="1"/>
  <c r="M30" i="1"/>
  <c r="L30" i="1"/>
  <c r="K30" i="1"/>
  <c r="J30" i="1"/>
  <c r="J15" i="2" s="1"/>
  <c r="I30" i="1"/>
  <c r="I15" i="2" s="1"/>
  <c r="H30" i="1"/>
  <c r="H15" i="2" s="1"/>
  <c r="G30" i="1"/>
  <c r="G15" i="2" s="1"/>
  <c r="F30" i="1"/>
  <c r="F15" i="2" s="1"/>
  <c r="E30" i="1"/>
  <c r="E15" i="2" s="1"/>
  <c r="D30" i="1"/>
  <c r="D15" i="2" s="1"/>
  <c r="C30" i="1"/>
  <c r="C15" i="2" s="1"/>
  <c r="A30" i="1"/>
  <c r="A15" i="2" s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N28" i="1"/>
  <c r="M28" i="1"/>
  <c r="L28" i="1"/>
  <c r="K28" i="1"/>
  <c r="J28" i="1"/>
  <c r="J11" i="2" s="1"/>
  <c r="I28" i="1"/>
  <c r="I11" i="2" s="1"/>
  <c r="H28" i="1"/>
  <c r="H11" i="2" s="1"/>
  <c r="G28" i="1"/>
  <c r="G11" i="2" s="1"/>
  <c r="F28" i="1"/>
  <c r="F11" i="2" s="1"/>
  <c r="E28" i="1"/>
  <c r="E11" i="2" s="1"/>
  <c r="D28" i="1"/>
  <c r="D11" i="2" s="1"/>
  <c r="C28" i="1"/>
  <c r="C11" i="2" s="1"/>
  <c r="A28" i="1"/>
  <c r="A11" i="2" s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N22" i="1"/>
  <c r="M22" i="1"/>
  <c r="L22" i="1"/>
  <c r="K22" i="1"/>
  <c r="J22" i="1"/>
  <c r="I22" i="1"/>
  <c r="H22" i="1"/>
  <c r="G22" i="1"/>
  <c r="F22" i="1"/>
  <c r="E22" i="1"/>
  <c r="D22" i="1"/>
  <c r="C22" i="1"/>
  <c r="A22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N19" i="1"/>
  <c r="M19" i="1"/>
  <c r="L19" i="1"/>
  <c r="K19" i="1"/>
  <c r="J19" i="1"/>
  <c r="J7" i="2" s="1"/>
  <c r="I19" i="1"/>
  <c r="I7" i="2" s="1"/>
  <c r="H19" i="1"/>
  <c r="H7" i="2" s="1"/>
  <c r="G19" i="1"/>
  <c r="G7" i="2" s="1"/>
  <c r="F19" i="1"/>
  <c r="F7" i="2" s="1"/>
  <c r="E19" i="1"/>
  <c r="E7" i="2" s="1"/>
  <c r="D19" i="1"/>
  <c r="D7" i="2" s="1"/>
  <c r="C19" i="1"/>
  <c r="C7" i="2" s="1"/>
  <c r="A19" i="1"/>
  <c r="A7" i="2" s="1"/>
  <c r="N18" i="1"/>
  <c r="M18" i="1"/>
  <c r="L18" i="1"/>
  <c r="K18" i="1"/>
  <c r="J18" i="1"/>
  <c r="J3" i="2" s="1"/>
  <c r="I18" i="1"/>
  <c r="I3" i="2" s="1"/>
  <c r="H18" i="1"/>
  <c r="H3" i="2" s="1"/>
  <c r="G18" i="1"/>
  <c r="G3" i="2" s="1"/>
  <c r="F18" i="1"/>
  <c r="F3" i="2" s="1"/>
  <c r="E18" i="1"/>
  <c r="E3" i="2" s="1"/>
  <c r="D18" i="1"/>
  <c r="D3" i="2" s="1"/>
  <c r="C18" i="1"/>
  <c r="C3" i="2" s="1"/>
  <c r="A18" i="1"/>
  <c r="A3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N14" i="1"/>
  <c r="M14" i="1"/>
  <c r="L14" i="1"/>
  <c r="K14" i="1"/>
  <c r="J14" i="1"/>
  <c r="J14" i="2" s="1"/>
  <c r="I14" i="1"/>
  <c r="I14" i="2" s="1"/>
  <c r="H14" i="1"/>
  <c r="H14" i="2" s="1"/>
  <c r="G14" i="1"/>
  <c r="G14" i="2" s="1"/>
  <c r="F14" i="1"/>
  <c r="F14" i="2" s="1"/>
  <c r="E14" i="1"/>
  <c r="E14" i="2" s="1"/>
  <c r="D14" i="1"/>
  <c r="D14" i="2" s="1"/>
  <c r="C14" i="1"/>
  <c r="C14" i="2" s="1"/>
  <c r="A14" i="1"/>
  <c r="A14" i="2" s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N12" i="1"/>
  <c r="M12" i="1"/>
  <c r="L12" i="1"/>
  <c r="K12" i="1"/>
  <c r="J12" i="1"/>
  <c r="J10" i="2" s="1"/>
  <c r="I12" i="1"/>
  <c r="I10" i="2" s="1"/>
  <c r="H12" i="1"/>
  <c r="H10" i="2" s="1"/>
  <c r="G12" i="1"/>
  <c r="G10" i="2" s="1"/>
  <c r="F12" i="1"/>
  <c r="F10" i="2" s="1"/>
  <c r="E12" i="1"/>
  <c r="E10" i="2" s="1"/>
  <c r="D12" i="1"/>
  <c r="D10" i="2" s="1"/>
  <c r="C12" i="1"/>
  <c r="C10" i="2" s="1"/>
  <c r="A12" i="1"/>
  <c r="A10" i="2" s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N9" i="1"/>
  <c r="M9" i="1"/>
  <c r="L9" i="1"/>
  <c r="K9" i="1"/>
  <c r="J9" i="1"/>
  <c r="I9" i="1"/>
  <c r="H9" i="1"/>
  <c r="G9" i="1"/>
  <c r="F9" i="1"/>
  <c r="E9" i="1"/>
  <c r="D9" i="1"/>
  <c r="C9" i="1"/>
  <c r="A9" i="1"/>
  <c r="N8" i="1"/>
  <c r="M8" i="1"/>
  <c r="L8" i="1"/>
  <c r="K8" i="1"/>
  <c r="J8" i="1"/>
  <c r="I8" i="1"/>
  <c r="H8" i="1"/>
  <c r="G8" i="1"/>
  <c r="F8" i="1"/>
  <c r="E8" i="1"/>
  <c r="D8" i="1"/>
  <c r="C8" i="1"/>
  <c r="A8" i="1"/>
  <c r="N7" i="1"/>
  <c r="M7" i="1"/>
  <c r="L7" i="1"/>
  <c r="K7" i="1"/>
  <c r="J7" i="1"/>
  <c r="I7" i="1"/>
  <c r="H7" i="1"/>
  <c r="G7" i="1"/>
  <c r="F7" i="1"/>
  <c r="E7" i="1"/>
  <c r="D7" i="1"/>
  <c r="C7" i="1"/>
  <c r="A7" i="1"/>
  <c r="N6" i="1"/>
  <c r="M6" i="1"/>
  <c r="L6" i="1"/>
  <c r="K6" i="1"/>
  <c r="J6" i="1"/>
  <c r="I6" i="1"/>
  <c r="H6" i="1"/>
  <c r="G6" i="1"/>
  <c r="F6" i="1"/>
  <c r="E6" i="1"/>
  <c r="D6" i="1"/>
  <c r="C6" i="1"/>
  <c r="A6" i="1"/>
  <c r="N5" i="1"/>
  <c r="M5" i="1"/>
  <c r="L5" i="1"/>
  <c r="K5" i="1"/>
  <c r="J5" i="1"/>
  <c r="I5" i="1"/>
  <c r="H5" i="1"/>
  <c r="G5" i="1"/>
  <c r="F5" i="1"/>
  <c r="E5" i="1"/>
  <c r="D5" i="1"/>
  <c r="C5" i="1"/>
  <c r="A5" i="1"/>
  <c r="N4" i="1"/>
  <c r="M4" i="1"/>
  <c r="L4" i="1"/>
  <c r="K4" i="1"/>
  <c r="J4" i="1"/>
  <c r="I4" i="1"/>
  <c r="H4" i="1"/>
  <c r="G4" i="1"/>
  <c r="F4" i="1"/>
  <c r="E4" i="1"/>
  <c r="D4" i="1"/>
  <c r="C4" i="1"/>
  <c r="A4" i="1"/>
  <c r="N3" i="1"/>
  <c r="M3" i="1"/>
  <c r="L3" i="1"/>
  <c r="K3" i="1"/>
  <c r="J3" i="1"/>
  <c r="J6" i="2" s="1"/>
  <c r="I3" i="1"/>
  <c r="I6" i="2" s="1"/>
  <c r="H3" i="1"/>
  <c r="H6" i="2" s="1"/>
  <c r="G3" i="1"/>
  <c r="G6" i="2" s="1"/>
  <c r="F3" i="1"/>
  <c r="F6" i="2" s="1"/>
  <c r="E3" i="1"/>
  <c r="E6" i="2" s="1"/>
  <c r="D3" i="1"/>
  <c r="D6" i="2" s="1"/>
  <c r="C3" i="1"/>
  <c r="C6" i="2" s="1"/>
  <c r="A3" i="1"/>
  <c r="A6" i="2" s="1"/>
  <c r="N2" i="1"/>
  <c r="M2" i="1"/>
  <c r="L2" i="1"/>
  <c r="K2" i="1"/>
  <c r="J2" i="1"/>
  <c r="J2" i="2" s="1"/>
  <c r="I2" i="1"/>
  <c r="I2" i="2" s="1"/>
  <c r="H2" i="1"/>
  <c r="H2" i="2" s="1"/>
  <c r="G2" i="1"/>
  <c r="G2" i="2" s="1"/>
  <c r="F2" i="1"/>
  <c r="F2" i="2" s="1"/>
  <c r="E2" i="1"/>
  <c r="E2" i="2" s="1"/>
  <c r="D2" i="1"/>
  <c r="D2" i="2" s="1"/>
  <c r="A2" i="1"/>
  <c r="A2" i="2" s="1"/>
  <c r="C2" i="1"/>
  <c r="C2" i="2" s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C13" i="2" s="1"/>
  <c r="D76" i="1"/>
  <c r="D13" i="2" s="1"/>
  <c r="E76" i="1"/>
  <c r="E13" i="2" s="1"/>
  <c r="F76" i="1"/>
  <c r="F13" i="2" s="1"/>
  <c r="G76" i="1"/>
  <c r="G13" i="2" s="1"/>
  <c r="H76" i="1"/>
  <c r="H13" i="2" s="1"/>
  <c r="I76" i="1"/>
  <c r="I13" i="2" s="1"/>
  <c r="J76" i="1"/>
  <c r="J13" i="2" s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C17" i="2" s="1"/>
  <c r="D78" i="1"/>
  <c r="D17" i="2" s="1"/>
  <c r="E78" i="1"/>
  <c r="E17" i="2" s="1"/>
  <c r="F78" i="1"/>
  <c r="F17" i="2" s="1"/>
  <c r="G78" i="1"/>
  <c r="G17" i="2" s="1"/>
  <c r="H78" i="1"/>
  <c r="H17" i="2" s="1"/>
  <c r="I78" i="1"/>
  <c r="I17" i="2" s="1"/>
  <c r="J78" i="1"/>
  <c r="J17" i="2" s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A78" i="1"/>
  <c r="A17" i="2" s="1"/>
  <c r="A79" i="1"/>
  <c r="A80" i="1"/>
  <c r="A67" i="1"/>
  <c r="A9" i="2" s="1"/>
  <c r="A68" i="1"/>
  <c r="A69" i="1"/>
  <c r="A70" i="1"/>
  <c r="A71" i="1"/>
  <c r="A72" i="1"/>
  <c r="A73" i="1"/>
  <c r="A74" i="1"/>
  <c r="A75" i="1"/>
  <c r="A76" i="1"/>
  <c r="A13" i="2" s="1"/>
  <c r="A77" i="1"/>
  <c r="A66" i="1"/>
  <c r="A5" i="2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C67" i="1"/>
  <c r="C9" i="2" s="1"/>
  <c r="D67" i="1"/>
  <c r="D9" i="2" s="1"/>
  <c r="E67" i="1"/>
  <c r="E9" i="2" s="1"/>
  <c r="F67" i="1"/>
  <c r="F9" i="2" s="1"/>
  <c r="G67" i="1"/>
  <c r="G9" i="2" s="1"/>
  <c r="H67" i="1"/>
  <c r="H9" i="2" s="1"/>
  <c r="I67" i="1"/>
  <c r="I9" i="2" s="1"/>
  <c r="J67" i="1"/>
  <c r="J9" i="2" s="1"/>
  <c r="K67" i="1"/>
  <c r="L67" i="1"/>
  <c r="M67" i="1"/>
  <c r="N67" i="1"/>
  <c r="D66" i="1"/>
  <c r="D5" i="2" s="1"/>
  <c r="E66" i="1"/>
  <c r="E5" i="2" s="1"/>
  <c r="F66" i="1"/>
  <c r="F5" i="2" s="1"/>
  <c r="G66" i="1"/>
  <c r="G5" i="2" s="1"/>
  <c r="H66" i="1"/>
  <c r="H5" i="2" s="1"/>
  <c r="I66" i="1"/>
  <c r="I5" i="2" s="1"/>
  <c r="J66" i="1"/>
  <c r="J5" i="2" s="1"/>
  <c r="K66" i="1"/>
  <c r="L66" i="1"/>
  <c r="M66" i="1"/>
  <c r="N66" i="1"/>
  <c r="C66" i="1"/>
  <c r="C5" i="2" s="1"/>
  <c r="B12" i="2" l="1"/>
  <c r="B8" i="2"/>
  <c r="B16" i="2"/>
  <c r="B17" i="2"/>
  <c r="B9" i="2"/>
  <c r="B13" i="2"/>
  <c r="B11" i="2"/>
  <c r="B15" i="2"/>
  <c r="B7" i="2"/>
  <c r="B14" i="2"/>
  <c r="B6" i="2"/>
  <c r="B10" i="2"/>
</calcChain>
</file>

<file path=xl/sharedStrings.xml><?xml version="1.0" encoding="utf-8"?>
<sst xmlns="http://schemas.openxmlformats.org/spreadsheetml/2006/main" count="93" uniqueCount="33">
  <si>
    <t>model_name = Brown Bw, name = pineg</t>
  </si>
  <si>
    <t xml:space="preserve">model_name = Brown Bw, name = pipos  </t>
  </si>
  <si>
    <t>model_name = Brown Fw, name = pineg</t>
  </si>
  <si>
    <t xml:space="preserve">model_name = Green Bw, name = pineg </t>
  </si>
  <si>
    <t xml:space="preserve">model_name = Green Bw, name = pipos  </t>
  </si>
  <si>
    <t>model_name = Green Fw, name = pineg</t>
  </si>
  <si>
    <t>model_name = Neutral Bw, name = pineg</t>
  </si>
  <si>
    <t xml:space="preserve">model_name = Neutral Bw, name = pipos </t>
  </si>
  <si>
    <t xml:space="preserve">model_name = Neutral Fw, name = pineg  </t>
  </si>
  <si>
    <t>model_name = Neutral Fw, name = pipos</t>
  </si>
  <si>
    <t xml:space="preserve">pomodel_name = Brown Fw, name = pipos  </t>
  </si>
  <si>
    <t>model_name = Green Fw, name = pipos</t>
  </si>
  <si>
    <t>Model</t>
  </si>
  <si>
    <t>daily_6f_ghg_ratios_stats</t>
  </si>
  <si>
    <t>monthly_6f_ghg_ratios_stats</t>
  </si>
  <si>
    <t>monthly_6f_env_ratios_stats</t>
  </si>
  <si>
    <t>monthly_3f_ghg_ratios_stats</t>
  </si>
  <si>
    <t>daily_6f_env_ratios_stats</t>
  </si>
  <si>
    <t>monthly_3f_env_ratios_stats</t>
  </si>
  <si>
    <t>daily_3f_ghg_ratios_stats</t>
  </si>
  <si>
    <t>daily_3f_env_ratios_stats</t>
  </si>
  <si>
    <t>Brown BW</t>
  </si>
  <si>
    <t>pineg</t>
  </si>
  <si>
    <t>pipos</t>
  </si>
  <si>
    <t>Brown FW</t>
  </si>
  <si>
    <t>Green BW</t>
  </si>
  <si>
    <t>Green FW</t>
  </si>
  <si>
    <t>Average</t>
  </si>
  <si>
    <t>Standard deviation</t>
  </si>
  <si>
    <t>Minimum</t>
  </si>
  <si>
    <t>Maximum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</si>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</sst>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164" fontId="0" fillId="7" borderId="1" xfId="1" applyNumberFormat="1" applyFont="1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164" fontId="0" fillId="4" borderId="1" xfId="1" applyNumberFormat="1" applyFont="1" applyFill="1" applyBorder="1"/>
    <xf numFmtId="2" fontId="0" fillId="0" borderId="0" xfId="1" applyNumberFormat="1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0" borderId="0" xfId="0" applyBorder="1"/>
    <xf numFmtId="2" fontId="0" fillId="0" borderId="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ghg_ratios_sta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env_ratios_sta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3f_ghg_ratios_stat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ghg_ratios_stat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env_ratios_stat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3f_env_ratios_stat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3f_ghg_ratios_stat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3f_env_ratios_sta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ghg_ratios_stats"/>
    </sheetNames>
    <sheetDataSet>
      <sheetData sheetId="0">
        <row r="2">
          <cell r="A2" t="str">
            <v>Mean</v>
          </cell>
          <cell r="B2">
            <v>0.114344821587698</v>
          </cell>
          <cell r="C2">
            <v>9.8386492989249702E-2</v>
          </cell>
          <cell r="D2">
            <v>0.110895469828275</v>
          </cell>
          <cell r="E2">
            <v>0.10189044103985501</v>
          </cell>
          <cell r="F2">
            <v>0.11870388802767801</v>
          </cell>
          <cell r="G2">
            <v>0.108113079841596</v>
          </cell>
          <cell r="H2">
            <v>0.11025089112006201</v>
          </cell>
          <cell r="I2">
            <v>0.107386998756904</v>
          </cell>
          <cell r="J2">
            <v>9.1045108712343101E-2</v>
          </cell>
          <cell r="K2">
            <v>8.6162469255611898E-2</v>
          </cell>
          <cell r="L2">
            <v>9.1755558238803395E-2</v>
          </cell>
          <cell r="M2">
            <v>8.4663629797069498E-2</v>
          </cell>
        </row>
        <row r="3">
          <cell r="A3" t="str">
            <v>Std.Dev</v>
          </cell>
          <cell r="B3">
            <v>3.2621904070673599E-2</v>
          </cell>
          <cell r="C3">
            <v>2.7404094161574199E-2</v>
          </cell>
          <cell r="D3">
            <v>3.1328828451250998E-2</v>
          </cell>
          <cell r="E3">
            <v>2.56107261453388E-2</v>
          </cell>
          <cell r="F3">
            <v>2.46854892870466E-2</v>
          </cell>
          <cell r="G3">
            <v>2.0591791252437399E-2</v>
          </cell>
          <cell r="H3">
            <v>2.0195155245971701E-2</v>
          </cell>
          <cell r="I3">
            <v>1.96242153019376E-2</v>
          </cell>
          <cell r="J3">
            <v>1.50753855171396E-2</v>
          </cell>
          <cell r="K3">
            <v>1.5864489863095899E-2</v>
          </cell>
          <cell r="L3">
            <v>1.2921243394934299E-2</v>
          </cell>
          <cell r="M3">
            <v>1.7131721479611398E-2</v>
          </cell>
        </row>
        <row r="4">
          <cell r="A4" t="str">
            <v>Min</v>
          </cell>
          <cell r="B4">
            <v>4.7490117559319298E-2</v>
          </cell>
          <cell r="C4">
            <v>6.0836053537233897E-2</v>
          </cell>
          <cell r="D4">
            <v>5.0906405261978802E-2</v>
          </cell>
          <cell r="E4">
            <v>5.2733717375637403E-2</v>
          </cell>
          <cell r="F4">
            <v>5.6123847267301401E-2</v>
          </cell>
          <cell r="G4">
            <v>6.9271178285422799E-2</v>
          </cell>
          <cell r="H4">
            <v>8.2717848679106198E-2</v>
          </cell>
          <cell r="I4">
            <v>6.7578708512667701E-2</v>
          </cell>
          <cell r="J4">
            <v>6.4169766674981504E-2</v>
          </cell>
          <cell r="K4">
            <v>6.3349499383798802E-2</v>
          </cell>
          <cell r="L4">
            <v>6.8982502224137501E-2</v>
          </cell>
          <cell r="M4">
            <v>4.7370889262780103E-2</v>
          </cell>
        </row>
        <row r="5">
          <cell r="A5" t="str">
            <v>Q1</v>
          </cell>
          <cell r="B5">
            <v>8.7277975109645897E-2</v>
          </cell>
          <cell r="C5">
            <v>7.5540142188813802E-2</v>
          </cell>
          <cell r="D5">
            <v>8.9188320854043296E-2</v>
          </cell>
          <cell r="E5">
            <v>7.9221334801079096E-2</v>
          </cell>
          <cell r="F5">
            <v>0.11313860326698499</v>
          </cell>
          <cell r="G5">
            <v>9.2644966503262705E-2</v>
          </cell>
          <cell r="H5">
            <v>9.3855725285132599E-2</v>
          </cell>
          <cell r="I5">
            <v>9.6649148006316493E-2</v>
          </cell>
          <cell r="J5">
            <v>8.1103241013559299E-2</v>
          </cell>
          <cell r="K5">
            <v>7.2435058824303497E-2</v>
          </cell>
          <cell r="L5">
            <v>8.3493271775566202E-2</v>
          </cell>
          <cell r="M5">
            <v>7.1497295559120003E-2</v>
          </cell>
        </row>
        <row r="6">
          <cell r="A6" t="str">
            <v>Median</v>
          </cell>
          <cell r="B6">
            <v>0.12715147824277101</v>
          </cell>
          <cell r="C6">
            <v>9.7150214468081905E-2</v>
          </cell>
          <cell r="D6">
            <v>0.10906668626685</v>
          </cell>
          <cell r="E6">
            <v>9.9956807985491794E-2</v>
          </cell>
          <cell r="F6">
            <v>0.12110615438010899</v>
          </cell>
          <cell r="G6">
            <v>0.107679704958988</v>
          </cell>
          <cell r="H6">
            <v>0.105273480944229</v>
          </cell>
          <cell r="I6">
            <v>0.104257948077697</v>
          </cell>
          <cell r="J6">
            <v>9.0956435536971803E-2</v>
          </cell>
          <cell r="K6">
            <v>8.3595995747176494E-2</v>
          </cell>
          <cell r="L6">
            <v>9.0004383678830097E-2</v>
          </cell>
          <cell r="M6">
            <v>8.6258756253435903E-2</v>
          </cell>
        </row>
        <row r="7">
          <cell r="A7" t="str">
            <v>Q3</v>
          </cell>
          <cell r="B7">
            <v>0.13946928398321701</v>
          </cell>
          <cell r="C7">
            <v>0.122237226324381</v>
          </cell>
          <cell r="D7">
            <v>0.13573395789697401</v>
          </cell>
          <cell r="E7">
            <v>0.121411275720995</v>
          </cell>
          <cell r="F7">
            <v>0.132456754603026</v>
          </cell>
          <cell r="G7">
            <v>0.120786603442591</v>
          </cell>
          <cell r="H7">
            <v>0.123666554878007</v>
          </cell>
          <cell r="I7">
            <v>0.126209474230535</v>
          </cell>
          <cell r="J7">
            <v>0.10031455868356599</v>
          </cell>
          <cell r="K7">
            <v>9.33201327436394E-2</v>
          </cell>
          <cell r="L7">
            <v>0.100273198256638</v>
          </cell>
          <cell r="M7">
            <v>9.9599500942622807E-2</v>
          </cell>
        </row>
        <row r="8">
          <cell r="A8" t="str">
            <v>Max</v>
          </cell>
          <cell r="B8">
            <v>0.17559515202536899</v>
          </cell>
          <cell r="C8">
            <v>0.15549515315103701</v>
          </cell>
          <cell r="D8">
            <v>0.15979102544395199</v>
          </cell>
          <cell r="E8">
            <v>0.14808038342062799</v>
          </cell>
          <cell r="F8">
            <v>0.17110977673352201</v>
          </cell>
          <cell r="G8">
            <v>0.15568499855849499</v>
          </cell>
          <cell r="H8">
            <v>0.158273127319152</v>
          </cell>
          <cell r="I8">
            <v>0.150272043835254</v>
          </cell>
          <cell r="J8">
            <v>0.127402069283436</v>
          </cell>
          <cell r="K8">
            <v>0.13018394762860799</v>
          </cell>
          <cell r="L8">
            <v>0.11704151653414301</v>
          </cell>
          <cell r="M8">
            <v>0.10912328767905401</v>
          </cell>
        </row>
        <row r="9">
          <cell r="A9" t="str">
            <v>MAD</v>
          </cell>
          <cell r="B9">
            <v>2.3206123948259199E-2</v>
          </cell>
          <cell r="C9">
            <v>3.2039093161242899E-2</v>
          </cell>
          <cell r="D9">
            <v>3.4762633028022898E-2</v>
          </cell>
          <cell r="E9">
            <v>3.1315913119779402E-2</v>
          </cell>
          <cell r="F9">
            <v>1.29737590915303E-2</v>
          </cell>
          <cell r="G9">
            <v>1.9432287691789198E-2</v>
          </cell>
          <cell r="H9">
            <v>1.8225194157949799E-2</v>
          </cell>
          <cell r="I9">
            <v>1.31710204542923E-2</v>
          </cell>
          <cell r="J9">
            <v>1.3874353377140301E-2</v>
          </cell>
          <cell r="K9">
            <v>1.4417005510955899E-2</v>
          </cell>
          <cell r="L9">
            <v>1.39379281401548E-2</v>
          </cell>
          <cell r="M9">
            <v>2.0089634046992801E-2</v>
          </cell>
        </row>
        <row r="10">
          <cell r="A10" t="str">
            <v>IQR</v>
          </cell>
          <cell r="B10">
            <v>4.1870913178380001E-2</v>
          </cell>
          <cell r="C10">
            <v>3.9870886310877901E-2</v>
          </cell>
          <cell r="D10">
            <v>4.3942523600643303E-2</v>
          </cell>
          <cell r="E10">
            <v>3.56022005114685E-2</v>
          </cell>
          <cell r="F10">
            <v>1.7337988830005299E-2</v>
          </cell>
          <cell r="G10">
            <v>2.5681729581439799E-2</v>
          </cell>
          <cell r="H10">
            <v>2.76462191771745E-2</v>
          </cell>
          <cell r="I10">
            <v>2.5147729855345798E-2</v>
          </cell>
          <cell r="J10">
            <v>1.8379803277093799E-2</v>
          </cell>
          <cell r="K10">
            <v>1.8044487516565798E-2</v>
          </cell>
          <cell r="L10">
            <v>1.48342261713543E-2</v>
          </cell>
          <cell r="M10">
            <v>2.68183930815644E-2</v>
          </cell>
        </row>
        <row r="11">
          <cell r="A11" t="str">
            <v>CV</v>
          </cell>
          <cell r="B11">
            <v>0.28529410967381602</v>
          </cell>
          <cell r="C11">
            <v>0.27853512539133302</v>
          </cell>
          <cell r="D11">
            <v>0.28250773904258297</v>
          </cell>
          <cell r="E11">
            <v>0.25135553329601301</v>
          </cell>
          <cell r="F11">
            <v>0.207958557189726</v>
          </cell>
          <cell r="G11">
            <v>0.19046530986452301</v>
          </cell>
          <cell r="H11">
            <v>0.183174530752585</v>
          </cell>
          <cell r="I11">
            <v>0.18274293470443101</v>
          </cell>
          <cell r="J11">
            <v>0.165581498340237</v>
          </cell>
          <cell r="K11">
            <v>0.18412297140686501</v>
          </cell>
          <cell r="L11">
            <v>0.140822459619345</v>
          </cell>
          <cell r="M11">
            <v>0.202350425096047</v>
          </cell>
        </row>
        <row r="12">
          <cell r="A12" t="str">
            <v>Skewness</v>
          </cell>
          <cell r="B12">
            <v>-0.56179608145751103</v>
          </cell>
          <cell r="C12">
            <v>0.53205994051668204</v>
          </cell>
          <cell r="D12">
            <v>-0.196016219758298</v>
          </cell>
          <cell r="E12">
            <v>-0.14485879095266099</v>
          </cell>
          <cell r="F12">
            <v>-0.54142072795790097</v>
          </cell>
          <cell r="G12">
            <v>0.387084282639374</v>
          </cell>
          <cell r="H12">
            <v>0.77844908394193701</v>
          </cell>
          <cell r="I12">
            <v>0.19211782940136399</v>
          </cell>
          <cell r="J12">
            <v>0.48184083528427402</v>
          </cell>
          <cell r="K12">
            <v>0.76901885940737003</v>
          </cell>
          <cell r="L12">
            <v>0.122937959250715</v>
          </cell>
          <cell r="M12">
            <v>-0.45664682529877199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0.48133666148027998</v>
          </cell>
          <cell r="E13">
            <v>0.48133666148027998</v>
          </cell>
          <cell r="F13">
            <v>0.44785201637530703</v>
          </cell>
          <cell r="G13">
            <v>0.44785201637530703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0.48133666148027998</v>
          </cell>
          <cell r="M13">
            <v>0.48133666148027998</v>
          </cell>
        </row>
        <row r="14">
          <cell r="A14" t="str">
            <v>Kurtosis</v>
          </cell>
          <cell r="B14">
            <v>-0.67915669825422997</v>
          </cell>
          <cell r="C14">
            <v>-0.79349768100919604</v>
          </cell>
          <cell r="D14">
            <v>-1.1201875352869199</v>
          </cell>
          <cell r="E14">
            <v>-0.98143555958430195</v>
          </cell>
          <cell r="F14">
            <v>0.348292555105713</v>
          </cell>
          <cell r="G14">
            <v>-0.203498237534918</v>
          </cell>
          <cell r="H14">
            <v>-0.28722570647684198</v>
          </cell>
          <cell r="I14">
            <v>-0.29116205270222001</v>
          </cell>
          <cell r="J14">
            <v>-5.47648884291028E-2</v>
          </cell>
          <cell r="K14">
            <v>0.496778736547411</v>
          </cell>
          <cell r="L14">
            <v>-0.87014999109541302</v>
          </cell>
          <cell r="M14">
            <v>-0.88321644164084301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23</v>
          </cell>
          <cell r="E15">
            <v>23</v>
          </cell>
          <cell r="F15">
            <v>27</v>
          </cell>
          <cell r="G15">
            <v>27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23</v>
          </cell>
          <cell r="M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env_ratios_stats"/>
    </sheetNames>
    <sheetDataSet>
      <sheetData sheetId="0">
        <row r="2">
          <cell r="A2" t="str">
            <v>Mean</v>
          </cell>
          <cell r="B2">
            <v>9.8515751184516706E-2</v>
          </cell>
          <cell r="C2">
            <v>8.2246284365369807E-2</v>
          </cell>
          <cell r="D2">
            <v>9.2029031146423093E-2</v>
          </cell>
          <cell r="E2">
            <v>7.62847458184817E-2</v>
          </cell>
          <cell r="F2">
            <v>9.0604405131378102E-2</v>
          </cell>
          <cell r="G2">
            <v>8.7070362607772595E-2</v>
          </cell>
          <cell r="H2">
            <v>0.111596104269786</v>
          </cell>
          <cell r="I2">
            <v>9.1937640082174102E-2</v>
          </cell>
          <cell r="J2">
            <v>9.5090279137529501E-2</v>
          </cell>
          <cell r="K2">
            <v>8.1467633480563906E-2</v>
          </cell>
          <cell r="L2">
            <v>9.3207232570698198E-2</v>
          </cell>
          <cell r="M2">
            <v>8.2859911723350596E-2</v>
          </cell>
        </row>
        <row r="3">
          <cell r="A3" t="str">
            <v>Std.Dev</v>
          </cell>
          <cell r="B3">
            <v>1.45640998478767E-2</v>
          </cell>
          <cell r="C3">
            <v>8.9502755362556793E-3</v>
          </cell>
          <cell r="D3">
            <v>1.4734059487323601E-2</v>
          </cell>
          <cell r="E3">
            <v>1.4672305420486901E-2</v>
          </cell>
          <cell r="F3">
            <v>1.4411872824106799E-2</v>
          </cell>
          <cell r="G3">
            <v>1.3613608941020899E-2</v>
          </cell>
          <cell r="H3">
            <v>1.83714298741702E-2</v>
          </cell>
          <cell r="I3">
            <v>2.4355769447388102E-2</v>
          </cell>
          <cell r="J3">
            <v>1.5460578238617999E-2</v>
          </cell>
          <cell r="K3">
            <v>1.20275290120489E-2</v>
          </cell>
          <cell r="L3">
            <v>1.18296586368052E-2</v>
          </cell>
          <cell r="M3">
            <v>1.07843685171203E-2</v>
          </cell>
        </row>
        <row r="4">
          <cell r="A4" t="str">
            <v>Min</v>
          </cell>
          <cell r="B4">
            <v>7.7243478353892198E-2</v>
          </cell>
          <cell r="C4">
            <v>5.9193688787896201E-2</v>
          </cell>
          <cell r="D4">
            <v>7.2910310980653995E-2</v>
          </cell>
          <cell r="E4">
            <v>4.6020954041844801E-2</v>
          </cell>
          <cell r="F4">
            <v>6.5103321622029503E-2</v>
          </cell>
          <cell r="G4">
            <v>5.6845942984562699E-2</v>
          </cell>
          <cell r="H4">
            <v>6.6615114382208296E-2</v>
          </cell>
          <cell r="I4">
            <v>5.3280835469251199E-2</v>
          </cell>
          <cell r="J4">
            <v>7.1406983525285406E-2</v>
          </cell>
          <cell r="K4">
            <v>5.58147734551908E-2</v>
          </cell>
          <cell r="L4">
            <v>7.4099811193283294E-2</v>
          </cell>
          <cell r="M4">
            <v>5.5299938864795298E-2</v>
          </cell>
        </row>
        <row r="5">
          <cell r="A5" t="str">
            <v>Q1</v>
          </cell>
          <cell r="B5">
            <v>8.7400876706376501E-2</v>
          </cell>
          <cell r="C5">
            <v>7.7523330940335006E-2</v>
          </cell>
          <cell r="D5">
            <v>8.0661501982319805E-2</v>
          </cell>
          <cell r="E5">
            <v>6.6429224992039099E-2</v>
          </cell>
          <cell r="F5">
            <v>8.0837971726177904E-2</v>
          </cell>
          <cell r="G5">
            <v>7.7582798652097995E-2</v>
          </cell>
          <cell r="H5">
            <v>9.8006945148588098E-2</v>
          </cell>
          <cell r="I5">
            <v>7.18263682128501E-2</v>
          </cell>
          <cell r="J5">
            <v>7.9845183829852701E-2</v>
          </cell>
          <cell r="K5">
            <v>7.3214508878383697E-2</v>
          </cell>
          <cell r="L5">
            <v>8.5648344250266906E-2</v>
          </cell>
          <cell r="M5">
            <v>7.3347082831955193E-2</v>
          </cell>
        </row>
        <row r="6">
          <cell r="A6" t="str">
            <v>Median</v>
          </cell>
          <cell r="B6">
            <v>9.6473748927266095E-2</v>
          </cell>
          <cell r="C6">
            <v>8.23735423449794E-2</v>
          </cell>
          <cell r="D6">
            <v>9.2403868208167594E-2</v>
          </cell>
          <cell r="E6">
            <v>7.4333516841301295E-2</v>
          </cell>
          <cell r="F6">
            <v>9.3403345063448703E-2</v>
          </cell>
          <cell r="G6">
            <v>8.33971136752579E-2</v>
          </cell>
          <cell r="H6">
            <v>0.11358806835539299</v>
          </cell>
          <cell r="I6">
            <v>8.6982134724232996E-2</v>
          </cell>
          <cell r="J6">
            <v>9.0928991344836299E-2</v>
          </cell>
          <cell r="K6">
            <v>7.7634223126471794E-2</v>
          </cell>
          <cell r="L6">
            <v>9.3572343032558403E-2</v>
          </cell>
          <cell r="M6">
            <v>8.3166157291728507E-2</v>
          </cell>
        </row>
        <row r="7">
          <cell r="A7" t="str">
            <v>Q3</v>
          </cell>
          <cell r="B7">
            <v>0.10761428322701</v>
          </cell>
          <cell r="C7">
            <v>8.4801415741795894E-2</v>
          </cell>
          <cell r="D7">
            <v>0.10198624021696701</v>
          </cell>
          <cell r="E7">
            <v>8.4545654709470994E-2</v>
          </cell>
          <cell r="F7">
            <v>0.101186123340075</v>
          </cell>
          <cell r="G7">
            <v>9.7443195421477904E-2</v>
          </cell>
          <cell r="H7">
            <v>0.121053781869449</v>
          </cell>
          <cell r="I7">
            <v>0.113168237856296</v>
          </cell>
          <cell r="J7">
            <v>0.11006741768600201</v>
          </cell>
          <cell r="K7">
            <v>9.5527899962506393E-2</v>
          </cell>
          <cell r="L7">
            <v>0.10286556032046</v>
          </cell>
          <cell r="M7">
            <v>9.0356599311431293E-2</v>
          </cell>
        </row>
        <row r="8">
          <cell r="A8" t="str">
            <v>Max</v>
          </cell>
          <cell r="B8">
            <v>0.13949557843934099</v>
          </cell>
          <cell r="C8">
            <v>0.10482459653801</v>
          </cell>
          <cell r="D8">
            <v>0.13202355118178</v>
          </cell>
          <cell r="E8">
            <v>0.111149920521527</v>
          </cell>
          <cell r="F8">
            <v>0.11217141531625099</v>
          </cell>
          <cell r="G8">
            <v>0.123225310375959</v>
          </cell>
          <cell r="H8">
            <v>0.15575427943925499</v>
          </cell>
          <cell r="I8">
            <v>0.14671964100006801</v>
          </cell>
          <cell r="J8">
            <v>0.121546809544911</v>
          </cell>
          <cell r="K8">
            <v>0.10160529935158601</v>
          </cell>
          <cell r="L8">
            <v>0.118564659012646</v>
          </cell>
          <cell r="M8">
            <v>9.9607931279416903E-2</v>
          </cell>
        </row>
        <row r="9">
          <cell r="A9" t="str">
            <v>MAD</v>
          </cell>
          <cell r="B9">
            <v>1.3451440354691001E-2</v>
          </cell>
          <cell r="C9">
            <v>6.6139050090292702E-3</v>
          </cell>
          <cell r="D9">
            <v>1.6211196550932502E-2</v>
          </cell>
          <cell r="E9">
            <v>1.36866809031239E-2</v>
          </cell>
          <cell r="F9">
            <v>1.82222508887839E-2</v>
          </cell>
          <cell r="G9">
            <v>1.2351755844139899E-2</v>
          </cell>
          <cell r="H9">
            <v>1.5654281433593899E-2</v>
          </cell>
          <cell r="I9">
            <v>2.7690492849715202E-2</v>
          </cell>
          <cell r="J9">
            <v>1.8291421176649499E-2</v>
          </cell>
          <cell r="K9">
            <v>1.18353129941058E-2</v>
          </cell>
          <cell r="L9">
            <v>1.29074427906604E-2</v>
          </cell>
          <cell r="M9">
            <v>1.1500939742281301E-2</v>
          </cell>
        </row>
        <row r="10">
          <cell r="A10" t="str">
            <v>IQR</v>
          </cell>
          <cell r="B10">
            <v>1.7828738526924699E-2</v>
          </cell>
          <cell r="C10">
            <v>6.8630101581104302E-3</v>
          </cell>
          <cell r="D10">
            <v>1.8758993715791799E-2</v>
          </cell>
          <cell r="E10">
            <v>1.69517417177634E-2</v>
          </cell>
          <cell r="F10">
            <v>1.97641799408248E-2</v>
          </cell>
          <cell r="G10">
            <v>1.6567264968279299E-2</v>
          </cell>
          <cell r="H10">
            <v>2.2650278170204801E-2</v>
          </cell>
          <cell r="I10">
            <v>3.8439850260637801E-2</v>
          </cell>
          <cell r="J10">
            <v>2.8634929266928202E-2</v>
          </cell>
          <cell r="K10">
            <v>1.94168979866624E-2</v>
          </cell>
          <cell r="L10">
            <v>1.65845874022542E-2</v>
          </cell>
          <cell r="M10">
            <v>1.6407147758795301E-2</v>
          </cell>
        </row>
        <row r="11">
          <cell r="A11" t="str">
            <v>CV</v>
          </cell>
          <cell r="B11">
            <v>0.14783524129657899</v>
          </cell>
          <cell r="C11">
            <v>0.108822855710966</v>
          </cell>
          <cell r="D11">
            <v>0.16010229928293901</v>
          </cell>
          <cell r="E11">
            <v>0.19233603341091801</v>
          </cell>
          <cell r="F11">
            <v>0.159063710017292</v>
          </cell>
          <cell r="G11">
            <v>0.15635181172204801</v>
          </cell>
          <cell r="H11">
            <v>0.164624293960629</v>
          </cell>
          <cell r="I11">
            <v>0.26491619129682797</v>
          </cell>
          <cell r="J11">
            <v>0.16258841996096399</v>
          </cell>
          <cell r="K11">
            <v>0.14763567441686401</v>
          </cell>
          <cell r="L11">
            <v>0.12691781861276</v>
          </cell>
          <cell r="M11">
            <v>0.130151822429243</v>
          </cell>
        </row>
        <row r="12">
          <cell r="A12" t="str">
            <v>Skewness</v>
          </cell>
          <cell r="B12">
            <v>0.80280060656719698</v>
          </cell>
          <cell r="C12">
            <v>0.18040210398959</v>
          </cell>
          <cell r="D12">
            <v>0.84620445214624496</v>
          </cell>
          <cell r="E12">
            <v>0.344356225432211</v>
          </cell>
          <cell r="F12">
            <v>-0.28728438188522398</v>
          </cell>
          <cell r="G12">
            <v>0.41189138318051399</v>
          </cell>
          <cell r="H12">
            <v>-9.0326581283575305E-2</v>
          </cell>
          <cell r="I12">
            <v>0.35470018449118901</v>
          </cell>
          <cell r="J12">
            <v>0.26866729089943597</v>
          </cell>
          <cell r="K12">
            <v>0.147219865312786</v>
          </cell>
          <cell r="L12">
            <v>-6.4235415479433802E-2</v>
          </cell>
          <cell r="M12">
            <v>-0.46611929571482502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0.48133666148027998</v>
          </cell>
          <cell r="E13">
            <v>0.48133666148027998</v>
          </cell>
          <cell r="F13">
            <v>0.44785201637530703</v>
          </cell>
          <cell r="G13">
            <v>0.44785201637530703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0.48133666148027998</v>
          </cell>
          <cell r="M13">
            <v>0.48133666148027998</v>
          </cell>
        </row>
        <row r="14">
          <cell r="A14" t="str">
            <v>Kurtosis</v>
          </cell>
          <cell r="B14">
            <v>0.29797581311150201</v>
          </cell>
          <cell r="C14">
            <v>1.16693112327631</v>
          </cell>
          <cell r="D14">
            <v>0.20354027775497599</v>
          </cell>
          <cell r="E14">
            <v>-0.114564877331557</v>
          </cell>
          <cell r="F14">
            <v>-1.0986487292204901</v>
          </cell>
          <cell r="G14">
            <v>0.329882603056534</v>
          </cell>
          <cell r="H14">
            <v>0.52297698334786302</v>
          </cell>
          <cell r="I14">
            <v>-0.89015705332155903</v>
          </cell>
          <cell r="J14">
            <v>-1.4697547637061801</v>
          </cell>
          <cell r="K14">
            <v>-0.98846670457087804</v>
          </cell>
          <cell r="L14">
            <v>-0.84657596842968896</v>
          </cell>
          <cell r="M14">
            <v>-0.22155419815951399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23</v>
          </cell>
          <cell r="E15">
            <v>23</v>
          </cell>
          <cell r="F15">
            <v>27</v>
          </cell>
          <cell r="G15">
            <v>27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23</v>
          </cell>
          <cell r="M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3f_ghg_ratios_stats"/>
    </sheetNames>
    <sheetDataSet>
      <sheetData sheetId="0">
        <row r="2">
          <cell r="A2" t="str">
            <v>Mean</v>
          </cell>
          <cell r="B2">
            <v>0.17009253011792599</v>
          </cell>
          <cell r="C2">
            <v>0.13353242653862801</v>
          </cell>
          <cell r="D2">
            <v>0.16912667274898999</v>
          </cell>
          <cell r="E2">
            <v>0.13769624093424601</v>
          </cell>
          <cell r="F2">
            <v>0.12703066835836899</v>
          </cell>
          <cell r="G2">
            <v>0.11405927731835901</v>
          </cell>
          <cell r="H2">
            <v>0.118729476165208</v>
          </cell>
          <cell r="I2">
            <v>0.110657562973707</v>
          </cell>
          <cell r="J2">
            <v>0.10130134490939</v>
          </cell>
          <cell r="K2">
            <v>9.4212271960120497E-2</v>
          </cell>
          <cell r="L2">
            <v>0.102554871349126</v>
          </cell>
          <cell r="M2">
            <v>9.4022070480882902E-2</v>
          </cell>
        </row>
        <row r="3">
          <cell r="A3" t="str">
            <v>Std.Dev</v>
          </cell>
          <cell r="B3">
            <v>3.8442914092030801E-2</v>
          </cell>
          <cell r="C3">
            <v>2.8807450281920801E-2</v>
          </cell>
          <cell r="D3">
            <v>3.05646008792139E-2</v>
          </cell>
          <cell r="E3">
            <v>2.9690806795095601E-2</v>
          </cell>
          <cell r="F3">
            <v>2.3693997661507499E-2</v>
          </cell>
          <cell r="G3">
            <v>2.7322593188892699E-2</v>
          </cell>
          <cell r="H3">
            <v>1.7432189189056601E-2</v>
          </cell>
          <cell r="I3">
            <v>3.0573981364662502E-2</v>
          </cell>
          <cell r="J3">
            <v>2.0419954417473199E-2</v>
          </cell>
          <cell r="K3">
            <v>1.0027821177598499E-2</v>
          </cell>
          <cell r="L3">
            <v>1.5315434676294501E-2</v>
          </cell>
          <cell r="M3">
            <v>1.3722810572219E-2</v>
          </cell>
        </row>
        <row r="4">
          <cell r="A4" t="str">
            <v>Min</v>
          </cell>
          <cell r="B4">
            <v>0.100857207004168</v>
          </cell>
          <cell r="C4">
            <v>7.4975797409576994E-2</v>
          </cell>
          <cell r="D4">
            <v>0.112939073663143</v>
          </cell>
          <cell r="E4">
            <v>7.7976930144829204E-2</v>
          </cell>
          <cell r="F4">
            <v>6.0826717711676803E-2</v>
          </cell>
          <cell r="G4">
            <v>7.8662542594587007E-2</v>
          </cell>
          <cell r="H4">
            <v>7.98124779354763E-2</v>
          </cell>
          <cell r="I4">
            <v>7.1553185136335795E-2</v>
          </cell>
          <cell r="J4">
            <v>6.9704038608890198E-2</v>
          </cell>
          <cell r="K4">
            <v>7.7434490641080503E-2</v>
          </cell>
          <cell r="L4">
            <v>7.5334547373230407E-2</v>
          </cell>
          <cell r="M4">
            <v>6.5912050485094006E-2</v>
          </cell>
        </row>
        <row r="5">
          <cell r="A5" t="str">
            <v>Q1</v>
          </cell>
          <cell r="B5">
            <v>0.14024322105654299</v>
          </cell>
          <cell r="C5">
            <v>0.11608257431338299</v>
          </cell>
          <cell r="D5">
            <v>0.143063401773001</v>
          </cell>
          <cell r="E5">
            <v>0.11790378047834101</v>
          </cell>
          <cell r="F5">
            <v>0.11130657071403199</v>
          </cell>
          <cell r="G5">
            <v>9.6659520475248895E-2</v>
          </cell>
          <cell r="H5">
            <v>0.11282632450011799</v>
          </cell>
          <cell r="I5">
            <v>9.3244706114975401E-2</v>
          </cell>
          <cell r="J5">
            <v>8.5220729901127695E-2</v>
          </cell>
          <cell r="K5">
            <v>8.5308585531410505E-2</v>
          </cell>
          <cell r="L5">
            <v>9.0923812545168597E-2</v>
          </cell>
          <cell r="M5">
            <v>8.3555394308862996E-2</v>
          </cell>
        </row>
        <row r="6">
          <cell r="A6" t="str">
            <v>Median</v>
          </cell>
          <cell r="B6">
            <v>0.176364977958819</v>
          </cell>
          <cell r="C6">
            <v>0.13088422068369299</v>
          </cell>
          <cell r="D6">
            <v>0.17483955212379201</v>
          </cell>
          <cell r="E6">
            <v>0.14162436083047</v>
          </cell>
          <cell r="F6">
            <v>0.12968238200964</v>
          </cell>
          <cell r="G6">
            <v>0.106278369329785</v>
          </cell>
          <cell r="H6">
            <v>0.120214443303336</v>
          </cell>
          <cell r="I6">
            <v>9.9876481147181506E-2</v>
          </cell>
          <cell r="J6">
            <v>9.7255863160251699E-2</v>
          </cell>
          <cell r="K6">
            <v>9.55107063494509E-2</v>
          </cell>
          <cell r="L6">
            <v>0.104879034913166</v>
          </cell>
          <cell r="M6">
            <v>9.3086345652500596E-2</v>
          </cell>
        </row>
        <row r="7">
          <cell r="A7" t="str">
            <v>Q3</v>
          </cell>
          <cell r="B7">
            <v>0.20416539221527399</v>
          </cell>
          <cell r="C7">
            <v>0.14965685547975799</v>
          </cell>
          <cell r="D7">
            <v>0.19599181092064</v>
          </cell>
          <cell r="E7">
            <v>0.165554437384516</v>
          </cell>
          <cell r="F7">
            <v>0.14522457614117801</v>
          </cell>
          <cell r="G7">
            <v>0.13283462374675301</v>
          </cell>
          <cell r="H7">
            <v>0.12922505145271501</v>
          </cell>
          <cell r="I7">
            <v>0.121673471443651</v>
          </cell>
          <cell r="J7">
            <v>0.11187287030488</v>
          </cell>
          <cell r="K7">
            <v>0.101177115084972</v>
          </cell>
          <cell r="L7">
            <v>0.109428256568746</v>
          </cell>
          <cell r="M7">
            <v>0.10642571428410499</v>
          </cell>
        </row>
        <row r="8">
          <cell r="A8" t="str">
            <v>Max</v>
          </cell>
          <cell r="B8">
            <v>0.22560655858921999</v>
          </cell>
          <cell r="C8">
            <v>0.188200610634571</v>
          </cell>
          <cell r="D8">
            <v>0.217022051975819</v>
          </cell>
          <cell r="E8">
            <v>0.18736603515264999</v>
          </cell>
          <cell r="F8">
            <v>0.17466363140963101</v>
          </cell>
          <cell r="G8">
            <v>0.20540546975420401</v>
          </cell>
          <cell r="H8">
            <v>0.14499492861916299</v>
          </cell>
          <cell r="I8">
            <v>0.21348803510056499</v>
          </cell>
          <cell r="J8">
            <v>0.15049186772742101</v>
          </cell>
          <cell r="K8">
            <v>0.119058617951795</v>
          </cell>
          <cell r="L8">
            <v>0.139392472092393</v>
          </cell>
          <cell r="M8">
            <v>0.114602643575371</v>
          </cell>
        </row>
        <row r="9">
          <cell r="A9" t="str">
            <v>MAD</v>
          </cell>
          <cell r="B9">
            <v>4.1964527138381301E-2</v>
          </cell>
          <cell r="C9">
            <v>2.7679307110258899E-2</v>
          </cell>
          <cell r="D9">
            <v>3.69113415502468E-2</v>
          </cell>
          <cell r="E9">
            <v>3.51681324300675E-2</v>
          </cell>
          <cell r="F9">
            <v>2.30428570194171E-2</v>
          </cell>
          <cell r="G9">
            <v>1.8658675989342101E-2</v>
          </cell>
          <cell r="H9">
            <v>1.25204753970016E-2</v>
          </cell>
          <cell r="I9">
            <v>1.39178082800917E-2</v>
          </cell>
          <cell r="J9">
            <v>1.78432885699772E-2</v>
          </cell>
          <cell r="K9">
            <v>9.3575052355876799E-3</v>
          </cell>
          <cell r="L9">
            <v>1.5259750678003E-2</v>
          </cell>
          <cell r="M9">
            <v>1.7376454453284701E-2</v>
          </cell>
        </row>
        <row r="10">
          <cell r="A10" t="str">
            <v>IQR</v>
          </cell>
          <cell r="B10">
            <v>6.2702884345370899E-2</v>
          </cell>
          <cell r="C10">
            <v>3.1885797939809897E-2</v>
          </cell>
          <cell r="D10">
            <v>4.5121290550761098E-2</v>
          </cell>
          <cell r="E10">
            <v>4.2231019679984397E-2</v>
          </cell>
          <cell r="F10">
            <v>2.91195105237354E-2</v>
          </cell>
          <cell r="G10">
            <v>3.0871798970461099E-2</v>
          </cell>
          <cell r="H10">
            <v>1.53352613674534E-2</v>
          </cell>
          <cell r="I10">
            <v>2.3583134496625701E-2</v>
          </cell>
          <cell r="J10">
            <v>2.4242675619983101E-2</v>
          </cell>
          <cell r="K10">
            <v>1.5795965130559701E-2</v>
          </cell>
          <cell r="L10">
            <v>1.7026701330734001E-2</v>
          </cell>
          <cell r="M10">
            <v>2.16374004084866E-2</v>
          </cell>
        </row>
        <row r="11">
          <cell r="A11" t="str">
            <v>CV</v>
          </cell>
          <cell r="B11">
            <v>0.226011771741993</v>
          </cell>
          <cell r="C11">
            <v>0.21573374369548701</v>
          </cell>
          <cell r="D11">
            <v>0.18072016898586099</v>
          </cell>
          <cell r="E11">
            <v>0.21562539829445199</v>
          </cell>
          <cell r="F11">
            <v>0.18652186883457</v>
          </cell>
          <cell r="G11">
            <v>0.239547311111141</v>
          </cell>
          <cell r="H11">
            <v>0.146822758358676</v>
          </cell>
          <cell r="I11">
            <v>0.276293644492487</v>
          </cell>
          <cell r="J11">
            <v>0.20157634072615799</v>
          </cell>
          <cell r="K11">
            <v>0.10643858776532999</v>
          </cell>
          <cell r="L11">
            <v>0.149338929246534</v>
          </cell>
          <cell r="M11">
            <v>0.14595307784685699</v>
          </cell>
        </row>
        <row r="12">
          <cell r="A12" t="str">
            <v>Skewness</v>
          </cell>
          <cell r="B12">
            <v>-0.40482479069723998</v>
          </cell>
          <cell r="C12">
            <v>0.13457925651270999</v>
          </cell>
          <cell r="D12">
            <v>-0.26063086121368101</v>
          </cell>
          <cell r="E12">
            <v>-0.27722620041937102</v>
          </cell>
          <cell r="F12">
            <v>-0.439122433582466</v>
          </cell>
          <cell r="G12">
            <v>1.53656652373345</v>
          </cell>
          <cell r="H12">
            <v>-0.81971295891920604</v>
          </cell>
          <cell r="I12">
            <v>1.7283223736957201</v>
          </cell>
          <cell r="J12">
            <v>0.696246813894001</v>
          </cell>
          <cell r="K12">
            <v>0.22953623944089499</v>
          </cell>
          <cell r="L12">
            <v>0.31698208873422601</v>
          </cell>
          <cell r="M12">
            <v>-0.33718815352090398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0.48133666148027998</v>
          </cell>
          <cell r="E13">
            <v>0.48133666148027998</v>
          </cell>
          <cell r="F13">
            <v>0.44785201637530703</v>
          </cell>
          <cell r="G13">
            <v>0.44785201637530703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0.48133666148027998</v>
          </cell>
          <cell r="M13">
            <v>0.48133666148027998</v>
          </cell>
        </row>
        <row r="14">
          <cell r="A14" t="str">
            <v>Kurtosis</v>
          </cell>
          <cell r="B14">
            <v>-1.26817709672401</v>
          </cell>
          <cell r="C14">
            <v>-0.59985803274613003</v>
          </cell>
          <cell r="D14">
            <v>-1.1044503680528399</v>
          </cell>
          <cell r="E14">
            <v>-0.96707253543737304</v>
          </cell>
          <cell r="F14">
            <v>0.55306742749103499</v>
          </cell>
          <cell r="G14">
            <v>2.4149459218244602</v>
          </cell>
          <cell r="H14">
            <v>-9.2204017459430507E-2</v>
          </cell>
          <cell r="I14">
            <v>3.1330036996122401</v>
          </cell>
          <cell r="J14">
            <v>-0.378752338263878</v>
          </cell>
          <cell r="K14">
            <v>-0.451056918452996</v>
          </cell>
          <cell r="L14">
            <v>-0.16924883122392301</v>
          </cell>
          <cell r="M14">
            <v>-1.13413781302217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23</v>
          </cell>
          <cell r="E15">
            <v>23</v>
          </cell>
          <cell r="F15">
            <v>27</v>
          </cell>
          <cell r="G15">
            <v>27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23</v>
          </cell>
          <cell r="M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ghg_ratios_stats"/>
    </sheetNames>
    <sheetDataSet>
      <sheetData sheetId="0">
        <row r="2">
          <cell r="A2" t="str">
            <v>Mean</v>
          </cell>
          <cell r="B2">
            <v>0.111990743554658</v>
          </cell>
          <cell r="C2">
            <v>8.1573566686531401E-2</v>
          </cell>
          <cell r="D2">
            <v>0.118744492580641</v>
          </cell>
          <cell r="E2">
            <v>8.5725276344395501E-2</v>
          </cell>
          <cell r="F2">
            <v>0.10709494229666799</v>
          </cell>
          <cell r="G2">
            <v>8.6024049528840602E-2</v>
          </cell>
          <cell r="H2">
            <v>0.10008413880505899</v>
          </cell>
          <cell r="I2">
            <v>7.9378149617804497E-2</v>
          </cell>
          <cell r="J2">
            <v>7.6183457718643599E-2</v>
          </cell>
          <cell r="K2">
            <v>7.8892168357348302E-2</v>
          </cell>
          <cell r="L2">
            <v>7.8651066310075193E-2</v>
          </cell>
          <cell r="M2">
            <v>8.1406234768099994E-2</v>
          </cell>
        </row>
        <row r="3">
          <cell r="A3" t="str">
            <v>Std.Dev</v>
          </cell>
          <cell r="B3">
            <v>3.1964476572623801E-2</v>
          </cell>
          <cell r="C3">
            <v>1.9182099778362601E-2</v>
          </cell>
          <cell r="D3">
            <v>3.6912086943246498E-2</v>
          </cell>
          <cell r="E3">
            <v>2.9055668093139201E-2</v>
          </cell>
          <cell r="F3">
            <v>2.29514481440844E-2</v>
          </cell>
          <cell r="G3">
            <v>1.8062783244391398E-2</v>
          </cell>
          <cell r="H3">
            <v>2.2292301208599902E-2</v>
          </cell>
          <cell r="I3">
            <v>1.6676582298545E-2</v>
          </cell>
          <cell r="J3">
            <v>1.8400691057877901E-2</v>
          </cell>
          <cell r="K3">
            <v>1.4241648394487501E-2</v>
          </cell>
          <cell r="L3">
            <v>1.7314655971917201E-2</v>
          </cell>
          <cell r="M3">
            <v>2.49841977407185E-2</v>
          </cell>
        </row>
        <row r="4">
          <cell r="A4" t="str">
            <v>Min</v>
          </cell>
          <cell r="B4">
            <v>5.2550869528202801E-2</v>
          </cell>
          <cell r="C4">
            <v>3.0260428517019902E-2</v>
          </cell>
          <cell r="D4">
            <v>5.49858337587701E-2</v>
          </cell>
          <cell r="E4">
            <v>3.4860350152696999E-2</v>
          </cell>
          <cell r="F4">
            <v>5.5634187919242802E-2</v>
          </cell>
          <cell r="G4">
            <v>3.8474379393633899E-2</v>
          </cell>
          <cell r="H4">
            <v>5.8180982861259903E-2</v>
          </cell>
          <cell r="I4">
            <v>3.7483440181491398E-2</v>
          </cell>
          <cell r="J4">
            <v>4.3532585873153201E-2</v>
          </cell>
          <cell r="K4">
            <v>4.7462118811732699E-2</v>
          </cell>
          <cell r="L4">
            <v>4.6080922412435797E-2</v>
          </cell>
          <cell r="M4">
            <v>3.9739143165336298E-2</v>
          </cell>
        </row>
        <row r="5">
          <cell r="A5" t="str">
            <v>Q1</v>
          </cell>
          <cell r="B5">
            <v>9.0987705409309602E-2</v>
          </cell>
          <cell r="C5">
            <v>6.6877632535464804E-2</v>
          </cell>
          <cell r="D5">
            <v>9.0975591638039199E-2</v>
          </cell>
          <cell r="E5">
            <v>5.6747842806805698E-2</v>
          </cell>
          <cell r="F5">
            <v>9.1751141618084106E-2</v>
          </cell>
          <cell r="G5">
            <v>7.4045552109663307E-2</v>
          </cell>
          <cell r="H5">
            <v>8.3321853784996694E-2</v>
          </cell>
          <cell r="I5">
            <v>6.7627917313514502E-2</v>
          </cell>
          <cell r="J5">
            <v>5.9375604507551E-2</v>
          </cell>
          <cell r="K5">
            <v>6.8943217040645002E-2</v>
          </cell>
          <cell r="L5">
            <v>6.2857709727738603E-2</v>
          </cell>
          <cell r="M5">
            <v>5.3970377107807797E-2</v>
          </cell>
        </row>
        <row r="6">
          <cell r="A6" t="str">
            <v>Median</v>
          </cell>
          <cell r="B6">
            <v>0.11349441463690001</v>
          </cell>
          <cell r="C6">
            <v>7.9227783861447895E-2</v>
          </cell>
          <cell r="D6">
            <v>0.11767755921550301</v>
          </cell>
          <cell r="E6">
            <v>8.2437478687370697E-2</v>
          </cell>
          <cell r="F6">
            <v>0.11181266334732</v>
          </cell>
          <cell r="G6">
            <v>8.8548155614997903E-2</v>
          </cell>
          <cell r="H6">
            <v>0.10221666101586099</v>
          </cell>
          <cell r="I6">
            <v>8.2083168461088998E-2</v>
          </cell>
          <cell r="J6">
            <v>7.8313632837254704E-2</v>
          </cell>
          <cell r="K6">
            <v>7.9434354339565305E-2</v>
          </cell>
          <cell r="L6">
            <v>7.7443441153153506E-2</v>
          </cell>
          <cell r="M6">
            <v>8.8131239925999902E-2</v>
          </cell>
        </row>
        <row r="7">
          <cell r="A7" t="str">
            <v>Q3</v>
          </cell>
          <cell r="B7">
            <v>0.13337755809947099</v>
          </cell>
          <cell r="C7">
            <v>9.7442900065419294E-2</v>
          </cell>
          <cell r="D7">
            <v>0.140683149338764</v>
          </cell>
          <cell r="E7">
            <v>0.10548854047812201</v>
          </cell>
          <cell r="F7">
            <v>0.121173638645331</v>
          </cell>
          <cell r="G7">
            <v>9.90410424651781E-2</v>
          </cell>
          <cell r="H7">
            <v>0.113239098694562</v>
          </cell>
          <cell r="I7">
            <v>9.1583500950753099E-2</v>
          </cell>
          <cell r="J7">
            <v>8.9453449373618099E-2</v>
          </cell>
          <cell r="K7">
            <v>8.7312168212882693E-2</v>
          </cell>
          <cell r="L7">
            <v>9.4454203028153799E-2</v>
          </cell>
          <cell r="M7">
            <v>0.101823798747209</v>
          </cell>
        </row>
        <row r="8">
          <cell r="A8" t="str">
            <v>Max</v>
          </cell>
          <cell r="B8">
            <v>0.17313935009082401</v>
          </cell>
          <cell r="C8">
            <v>0.122533181558713</v>
          </cell>
          <cell r="D8">
            <v>0.20273228143849301</v>
          </cell>
          <cell r="E8">
            <v>0.148146013377674</v>
          </cell>
          <cell r="F8">
            <v>0.155185358711665</v>
          </cell>
          <cell r="G8">
            <v>0.117311915814917</v>
          </cell>
          <cell r="H8">
            <v>0.148205663747767</v>
          </cell>
          <cell r="I8">
            <v>0.11116659503262399</v>
          </cell>
          <cell r="J8">
            <v>0.121590153106499</v>
          </cell>
          <cell r="K8">
            <v>0.110839862779646</v>
          </cell>
          <cell r="L8">
            <v>0.113916569200288</v>
          </cell>
          <cell r="M8">
            <v>0.122188567423882</v>
          </cell>
        </row>
        <row r="9">
          <cell r="A9" t="str">
            <v>MAD</v>
          </cell>
          <cell r="B9">
            <v>3.1011619518947701E-2</v>
          </cell>
          <cell r="C9">
            <v>2.0818676472495402E-2</v>
          </cell>
          <cell r="D9">
            <v>3.7550644487995298E-2</v>
          </cell>
          <cell r="E9">
            <v>3.4175504210968002E-2</v>
          </cell>
          <cell r="F9">
            <v>2.0263532890124499E-2</v>
          </cell>
          <cell r="G9">
            <v>1.6864882022195899E-2</v>
          </cell>
          <cell r="H9">
            <v>2.39943166574802E-2</v>
          </cell>
          <cell r="I9">
            <v>1.5698895108715201E-2</v>
          </cell>
          <cell r="J9">
            <v>2.1649175416720699E-2</v>
          </cell>
          <cell r="K9">
            <v>1.3989279625497E-2</v>
          </cell>
          <cell r="L9">
            <v>2.3296352747876399E-2</v>
          </cell>
          <cell r="M9">
            <v>3.0214934319676898E-2</v>
          </cell>
        </row>
        <row r="10">
          <cell r="A10" t="str">
            <v>IQR</v>
          </cell>
          <cell r="B10">
            <v>4.0651707612885599E-2</v>
          </cell>
          <cell r="C10">
            <v>2.9826955348955801E-2</v>
          </cell>
          <cell r="D10">
            <v>4.89868340912262E-2</v>
          </cell>
          <cell r="E10">
            <v>4.5881552409790603E-2</v>
          </cell>
          <cell r="F10">
            <v>2.8539938180305199E-2</v>
          </cell>
          <cell r="G10">
            <v>2.4201807260720101E-2</v>
          </cell>
          <cell r="H10">
            <v>2.9592131058942699E-2</v>
          </cell>
          <cell r="I10">
            <v>2.35809688841544E-2</v>
          </cell>
          <cell r="J10">
            <v>2.9640811571215699E-2</v>
          </cell>
          <cell r="K10">
            <v>1.80089422988099E-2</v>
          </cell>
          <cell r="L10">
            <v>3.0706130378166E-2</v>
          </cell>
          <cell r="M10">
            <v>4.5755441605659898E-2</v>
          </cell>
        </row>
        <row r="11">
          <cell r="A11" t="str">
            <v>CV</v>
          </cell>
          <cell r="B11">
            <v>0.28542070137272901</v>
          </cell>
          <cell r="C11">
            <v>0.23515092642785801</v>
          </cell>
          <cell r="D11">
            <v>0.31085304371635702</v>
          </cell>
          <cell r="E11">
            <v>0.33893933425667899</v>
          </cell>
          <cell r="F11">
            <v>0.21430935627665501</v>
          </cell>
          <cell r="G11">
            <v>0.20997364508323499</v>
          </cell>
          <cell r="H11">
            <v>0.22273560500950301</v>
          </cell>
          <cell r="I11">
            <v>0.210090338195594</v>
          </cell>
          <cell r="J11">
            <v>0.241531319382145</v>
          </cell>
          <cell r="K11">
            <v>0.180520433029282</v>
          </cell>
          <cell r="L11">
            <v>0.22014521587864599</v>
          </cell>
          <cell r="M11">
            <v>0.30690766882770598</v>
          </cell>
        </row>
        <row r="12">
          <cell r="A12" t="str">
            <v>Skewness</v>
          </cell>
          <cell r="B12">
            <v>-6.3112666575605603E-2</v>
          </cell>
          <cell r="C12">
            <v>-1.8973559544133298E-2</v>
          </cell>
          <cell r="D12">
            <v>0.33165125157495801</v>
          </cell>
          <cell r="E12">
            <v>0.26953596584113898</v>
          </cell>
          <cell r="F12">
            <v>-0.49240921314503899</v>
          </cell>
          <cell r="G12">
            <v>-0.600626770937848</v>
          </cell>
          <cell r="H12">
            <v>0.116004587578748</v>
          </cell>
          <cell r="I12">
            <v>-0.41184128275821802</v>
          </cell>
          <cell r="J12">
            <v>0.26867010970539401</v>
          </cell>
          <cell r="K12">
            <v>4.6188722258234102E-2</v>
          </cell>
          <cell r="L12">
            <v>-1.37176896110691E-2</v>
          </cell>
          <cell r="M12">
            <v>-0.19400109665909299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0.29283625195482998</v>
          </cell>
          <cell r="E13">
            <v>0.29283625195482998</v>
          </cell>
          <cell r="F13">
            <v>0.27054479931869102</v>
          </cell>
          <cell r="G13">
            <v>0.27054479931869102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0.29283625195482998</v>
          </cell>
          <cell r="M13">
            <v>0.29283625195482998</v>
          </cell>
        </row>
        <row r="14">
          <cell r="A14" t="str">
            <v>Kurtosis</v>
          </cell>
          <cell r="B14">
            <v>-0.80352218803665199</v>
          </cell>
          <cell r="C14">
            <v>-0.63701195472633398</v>
          </cell>
          <cell r="D14">
            <v>-0.60440985996519603</v>
          </cell>
          <cell r="E14">
            <v>-0.91699231507274603</v>
          </cell>
          <cell r="F14">
            <v>-0.49176907770992401</v>
          </cell>
          <cell r="G14">
            <v>-0.26040607612413402</v>
          </cell>
          <cell r="H14">
            <v>-0.61258981080719499</v>
          </cell>
          <cell r="I14">
            <v>-0.22870162473469899</v>
          </cell>
          <cell r="J14">
            <v>-0.62831596977246196</v>
          </cell>
          <cell r="K14">
            <v>-0.61575760179222705</v>
          </cell>
          <cell r="L14">
            <v>-1.2248719538509101</v>
          </cell>
          <cell r="M14">
            <v>-1.39834675763853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67</v>
          </cell>
          <cell r="E15">
            <v>67</v>
          </cell>
          <cell r="F15">
            <v>79</v>
          </cell>
          <cell r="G15">
            <v>79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67</v>
          </cell>
          <cell r="M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env_ratios_stats"/>
    </sheetNames>
    <sheetDataSet>
      <sheetData sheetId="0">
        <row r="2">
          <cell r="A2" t="str">
            <v>Mean</v>
          </cell>
          <cell r="B2">
            <v>8.68567741266838E-2</v>
          </cell>
          <cell r="C2">
            <v>7.0435855056790495E-2</v>
          </cell>
          <cell r="D2">
            <v>8.3550498267471698E-2</v>
          </cell>
          <cell r="E2">
            <v>8.01983634969268E-2</v>
          </cell>
          <cell r="F2">
            <v>7.74609406152372E-2</v>
          </cell>
          <cell r="G2">
            <v>8.0586960959817905E-2</v>
          </cell>
          <cell r="H2">
            <v>9.8299395834364797E-2</v>
          </cell>
          <cell r="I2">
            <v>8.9970542026014594E-2</v>
          </cell>
          <cell r="J2">
            <v>8.2528623475740304E-2</v>
          </cell>
          <cell r="K2">
            <v>7.6142355425238201E-2</v>
          </cell>
          <cell r="L2">
            <v>8.8854751143623401E-2</v>
          </cell>
          <cell r="M2">
            <v>7.1890526423175505E-2</v>
          </cell>
        </row>
        <row r="3">
          <cell r="A3" t="str">
            <v>Std.Dev</v>
          </cell>
          <cell r="B3">
            <v>1.47609901701963E-2</v>
          </cell>
          <cell r="C3">
            <v>9.8725208090142298E-3</v>
          </cell>
          <cell r="D3">
            <v>1.81423842408781E-2</v>
          </cell>
          <cell r="E3">
            <v>1.40513338853238E-2</v>
          </cell>
          <cell r="F3">
            <v>1.02260036387477E-2</v>
          </cell>
          <cell r="G3">
            <v>1.35862909618173E-2</v>
          </cell>
          <cell r="H3">
            <v>1.9985245398797501E-2</v>
          </cell>
          <cell r="I3">
            <v>1.4462693548673199E-2</v>
          </cell>
          <cell r="J3">
            <v>1.41698339015992E-2</v>
          </cell>
          <cell r="K3">
            <v>1.33953167893862E-2</v>
          </cell>
          <cell r="L3">
            <v>1.60812804692998E-2</v>
          </cell>
          <cell r="M3">
            <v>1.2435118195819999E-2</v>
          </cell>
        </row>
        <row r="4">
          <cell r="A4" t="str">
            <v>Min</v>
          </cell>
          <cell r="B4">
            <v>6.4132985118942998E-2</v>
          </cell>
          <cell r="C4">
            <v>4.4265011537557498E-2</v>
          </cell>
          <cell r="D4">
            <v>5.53428950781635E-2</v>
          </cell>
          <cell r="E4">
            <v>4.7938705732983401E-2</v>
          </cell>
          <cell r="F4">
            <v>5.7005801494430602E-2</v>
          </cell>
          <cell r="G4">
            <v>4.8566265999887198E-2</v>
          </cell>
          <cell r="H4">
            <v>6.3911589416079204E-2</v>
          </cell>
          <cell r="I4">
            <v>6.1944745434824297E-2</v>
          </cell>
          <cell r="J4">
            <v>5.35161786900889E-2</v>
          </cell>
          <cell r="K4">
            <v>5.3234145564586201E-2</v>
          </cell>
          <cell r="L4">
            <v>5.5830037191812197E-2</v>
          </cell>
          <cell r="M4">
            <v>4.4917820511692401E-2</v>
          </cell>
        </row>
        <row r="5">
          <cell r="A5" t="str">
            <v>Q1</v>
          </cell>
          <cell r="B5">
            <v>7.4178878614598404E-2</v>
          </cell>
          <cell r="C5">
            <v>6.4267170347588207E-2</v>
          </cell>
          <cell r="D5">
            <v>7.1166124985010196E-2</v>
          </cell>
          <cell r="E5">
            <v>6.8421671372624004E-2</v>
          </cell>
          <cell r="F5">
            <v>6.8587527602738604E-2</v>
          </cell>
          <cell r="G5">
            <v>7.11624665258829E-2</v>
          </cell>
          <cell r="H5">
            <v>7.8249058000624802E-2</v>
          </cell>
          <cell r="I5">
            <v>7.98445260929566E-2</v>
          </cell>
          <cell r="J5">
            <v>7.2048989835612504E-2</v>
          </cell>
          <cell r="K5">
            <v>6.4619384646746006E-2</v>
          </cell>
          <cell r="L5">
            <v>7.5291667905133003E-2</v>
          </cell>
          <cell r="M5">
            <v>6.20959549669894E-2</v>
          </cell>
        </row>
        <row r="6">
          <cell r="A6" t="str">
            <v>Median</v>
          </cell>
          <cell r="B6">
            <v>8.5614372612199396E-2</v>
          </cell>
          <cell r="C6">
            <v>6.9876006976892099E-2</v>
          </cell>
          <cell r="D6">
            <v>7.8351127556125194E-2</v>
          </cell>
          <cell r="E6">
            <v>8.2185569863925501E-2</v>
          </cell>
          <cell r="F6">
            <v>7.7747169192943694E-2</v>
          </cell>
          <cell r="G6">
            <v>7.9787349157748197E-2</v>
          </cell>
          <cell r="H6">
            <v>9.7900720452914994E-2</v>
          </cell>
          <cell r="I6">
            <v>8.9943345392432802E-2</v>
          </cell>
          <cell r="J6">
            <v>8.1605274910361403E-2</v>
          </cell>
          <cell r="K6">
            <v>7.5325045853452705E-2</v>
          </cell>
          <cell r="L6">
            <v>8.6680250416273003E-2</v>
          </cell>
          <cell r="M6">
            <v>7.1081645976350694E-2</v>
          </cell>
        </row>
        <row r="7">
          <cell r="A7" t="str">
            <v>Q3</v>
          </cell>
          <cell r="B7">
            <v>9.9427566796513003E-2</v>
          </cell>
          <cell r="C7">
            <v>7.7179286877347E-2</v>
          </cell>
          <cell r="D7">
            <v>9.2624128091403093E-2</v>
          </cell>
          <cell r="E7">
            <v>9.1747939310883903E-2</v>
          </cell>
          <cell r="F7">
            <v>8.4741945033426594E-2</v>
          </cell>
          <cell r="G7">
            <v>8.9668262222516795E-2</v>
          </cell>
          <cell r="H7">
            <v>0.11371877750484199</v>
          </cell>
          <cell r="I7">
            <v>9.9548636290157796E-2</v>
          </cell>
          <cell r="J7">
            <v>9.3233431442747497E-2</v>
          </cell>
          <cell r="K7">
            <v>8.6522859818336503E-2</v>
          </cell>
          <cell r="L7">
            <v>0.101484228846577</v>
          </cell>
          <cell r="M7">
            <v>8.2351046499276201E-2</v>
          </cell>
        </row>
        <row r="8">
          <cell r="A8" t="str">
            <v>Max</v>
          </cell>
          <cell r="B8">
            <v>0.132985882560266</v>
          </cell>
          <cell r="C8">
            <v>9.5676110633072506E-2</v>
          </cell>
          <cell r="D8">
            <v>0.136858970210953</v>
          </cell>
          <cell r="E8">
            <v>0.112552942005598</v>
          </cell>
          <cell r="F8">
            <v>0.101267730273818</v>
          </cell>
          <cell r="G8">
            <v>0.118379208519842</v>
          </cell>
          <cell r="H8">
            <v>0.14799472503566599</v>
          </cell>
          <cell r="I8">
            <v>0.11727497638933</v>
          </cell>
          <cell r="J8">
            <v>0.109563227629527</v>
          </cell>
          <cell r="K8">
            <v>0.10637113451208199</v>
          </cell>
          <cell r="L8">
            <v>0.12325312715327701</v>
          </cell>
          <cell r="M8">
            <v>0.10062150399876001</v>
          </cell>
        </row>
        <row r="9">
          <cell r="A9" t="str">
            <v>MAD</v>
          </cell>
          <cell r="B9">
            <v>1.69542634008432E-2</v>
          </cell>
          <cell r="C9">
            <v>8.5800549510193901E-3</v>
          </cell>
          <cell r="D9">
            <v>1.5450016362780299E-2</v>
          </cell>
          <cell r="E9">
            <v>1.7076730206708399E-2</v>
          </cell>
          <cell r="F9">
            <v>1.24767041022396E-2</v>
          </cell>
          <cell r="G9">
            <v>1.2787250990003499E-2</v>
          </cell>
          <cell r="H9">
            <v>2.4387028725670501E-2</v>
          </cell>
          <cell r="I9">
            <v>1.4967468416413599E-2</v>
          </cell>
          <cell r="J9">
            <v>1.58876405328265E-2</v>
          </cell>
          <cell r="K9">
            <v>1.5872213305063301E-2</v>
          </cell>
          <cell r="L9">
            <v>1.91330078670401E-2</v>
          </cell>
          <cell r="M9">
            <v>1.3488153963403899E-2</v>
          </cell>
        </row>
        <row r="10">
          <cell r="A10" t="str">
            <v>IQR</v>
          </cell>
          <cell r="B10">
            <v>2.27533399189465E-2</v>
          </cell>
          <cell r="C10">
            <v>1.21178790705961E-2</v>
          </cell>
          <cell r="D10">
            <v>2.02659711702423E-2</v>
          </cell>
          <cell r="E10">
            <v>2.2758642383038302E-2</v>
          </cell>
          <cell r="F10">
            <v>1.5866084515405301E-2</v>
          </cell>
          <cell r="G10">
            <v>1.6935057820127698E-2</v>
          </cell>
          <cell r="H10">
            <v>3.3500681731363099E-2</v>
          </cell>
          <cell r="I10">
            <v>1.8703856832410298E-2</v>
          </cell>
          <cell r="J10">
            <v>2.0342698279507299E-2</v>
          </cell>
          <cell r="K10">
            <v>2.1310612103210998E-2</v>
          </cell>
          <cell r="L10">
            <v>2.60428089186855E-2</v>
          </cell>
          <cell r="M10">
            <v>1.95607392066071E-2</v>
          </cell>
        </row>
        <row r="11">
          <cell r="A11" t="str">
            <v>CV</v>
          </cell>
          <cell r="B11">
            <v>0.16994633197713299</v>
          </cell>
          <cell r="C11">
            <v>0.14016328475112999</v>
          </cell>
          <cell r="D11">
            <v>0.21714274142086601</v>
          </cell>
          <cell r="E11">
            <v>0.175207239557478</v>
          </cell>
          <cell r="F11">
            <v>0.13201496854449701</v>
          </cell>
          <cell r="G11">
            <v>0.16859167785954399</v>
          </cell>
          <cell r="H11">
            <v>0.20330995149220199</v>
          </cell>
          <cell r="I11">
            <v>0.16074920994130901</v>
          </cell>
          <cell r="J11">
            <v>0.17169599230943799</v>
          </cell>
          <cell r="K11">
            <v>0.17592464423481899</v>
          </cell>
          <cell r="L11">
            <v>0.180983912084862</v>
          </cell>
          <cell r="M11">
            <v>0.17297297452827301</v>
          </cell>
        </row>
        <row r="12">
          <cell r="A12" t="str">
            <v>Skewness</v>
          </cell>
          <cell r="B12">
            <v>0.74616379381097697</v>
          </cell>
          <cell r="C12">
            <v>0.17312332744343301</v>
          </cell>
          <cell r="D12">
            <v>0.80545838595790498</v>
          </cell>
          <cell r="E12">
            <v>-0.21959498226416899</v>
          </cell>
          <cell r="F12">
            <v>0.30393780473648102</v>
          </cell>
          <cell r="G12">
            <v>0.49269580007268399</v>
          </cell>
          <cell r="H12">
            <v>0.148655186790873</v>
          </cell>
          <cell r="I12">
            <v>7.3545999006512194E-2</v>
          </cell>
          <cell r="J12">
            <v>2.87899296696826E-2</v>
          </cell>
          <cell r="K12">
            <v>0.196219012417755</v>
          </cell>
          <cell r="L12">
            <v>3.1086192517985101E-2</v>
          </cell>
          <cell r="M12">
            <v>5.4521397159784303E-2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0.29283625195482998</v>
          </cell>
          <cell r="E13">
            <v>0.29283625195482998</v>
          </cell>
          <cell r="F13">
            <v>0.27054479931869102</v>
          </cell>
          <cell r="G13">
            <v>0.27054479931869102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0.29283625195482998</v>
          </cell>
          <cell r="M13">
            <v>0.29283625195482998</v>
          </cell>
        </row>
        <row r="14">
          <cell r="A14" t="str">
            <v>Kurtosis</v>
          </cell>
          <cell r="B14">
            <v>8.2143273225582902E-2</v>
          </cell>
          <cell r="C14">
            <v>0.46621738248397598</v>
          </cell>
          <cell r="D14">
            <v>-2.31277260512988E-2</v>
          </cell>
          <cell r="E14">
            <v>-0.70750879674599199</v>
          </cell>
          <cell r="F14">
            <v>-0.74032245746807201</v>
          </cell>
          <cell r="G14">
            <v>0.204896262798651</v>
          </cell>
          <cell r="H14">
            <v>-0.799892332649912</v>
          </cell>
          <cell r="I14">
            <v>-0.81898446224713695</v>
          </cell>
          <cell r="J14">
            <v>-0.839561870181599</v>
          </cell>
          <cell r="K14">
            <v>-0.94911696600892403</v>
          </cell>
          <cell r="L14">
            <v>-0.99119974047108095</v>
          </cell>
          <cell r="M14">
            <v>-0.71378677394073298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67</v>
          </cell>
          <cell r="E15">
            <v>67</v>
          </cell>
          <cell r="F15">
            <v>79</v>
          </cell>
          <cell r="G15">
            <v>79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67</v>
          </cell>
          <cell r="M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3f_env_ratios_stats"/>
    </sheetNames>
    <sheetDataSet>
      <sheetData sheetId="0">
        <row r="2">
          <cell r="A2" t="str">
            <v>Mean</v>
          </cell>
          <cell r="B2">
            <v>0.112517720602722</v>
          </cell>
          <cell r="C2">
            <v>9.0889514148420503E-2</v>
          </cell>
          <cell r="D2">
            <v>0.105176011332586</v>
          </cell>
          <cell r="E2">
            <v>8.8788705638353199E-2</v>
          </cell>
          <cell r="F2">
            <v>0.104122354057834</v>
          </cell>
          <cell r="G2">
            <v>9.8289053022526496E-2</v>
          </cell>
          <cell r="H2">
            <v>0.12436160776369901</v>
          </cell>
          <cell r="I2">
            <v>9.8371448159203595E-2</v>
          </cell>
          <cell r="J2">
            <v>0.11218825642611201</v>
          </cell>
          <cell r="K2">
            <v>8.6516386004238499E-2</v>
          </cell>
          <cell r="L2">
            <v>0.11573247450518399</v>
          </cell>
          <cell r="M2">
            <v>8.5902156619235198E-2</v>
          </cell>
        </row>
        <row r="3">
          <cell r="A3" t="str">
            <v>Std.Dev</v>
          </cell>
          <cell r="B3">
            <v>2.0537995182537998E-2</v>
          </cell>
          <cell r="C3">
            <v>1.40055885971775E-2</v>
          </cell>
          <cell r="D3">
            <v>2.0701299026403799E-2</v>
          </cell>
          <cell r="E3">
            <v>1.4119181188839701E-2</v>
          </cell>
          <cell r="F3">
            <v>1.8693611094304001E-2</v>
          </cell>
          <cell r="G3">
            <v>1.93180682979519E-2</v>
          </cell>
          <cell r="H3">
            <v>1.5903988337371899E-2</v>
          </cell>
          <cell r="I3">
            <v>2.1577327510648801E-2</v>
          </cell>
          <cell r="J3">
            <v>1.90526835608971E-2</v>
          </cell>
          <cell r="K3">
            <v>1.3051700336071601E-2</v>
          </cell>
          <cell r="L3">
            <v>1.9586231384974999E-2</v>
          </cell>
          <cell r="M3">
            <v>1.2534266616375999E-2</v>
          </cell>
        </row>
        <row r="4">
          <cell r="A4" t="str">
            <v>Min</v>
          </cell>
          <cell r="B4">
            <v>8.4760337062098207E-2</v>
          </cell>
          <cell r="C4">
            <v>6.5624144564742401E-2</v>
          </cell>
          <cell r="D4">
            <v>7.7881316010946194E-2</v>
          </cell>
          <cell r="E4">
            <v>5.8014391332389802E-2</v>
          </cell>
          <cell r="F4">
            <v>6.3244635674810298E-2</v>
          </cell>
          <cell r="G4">
            <v>7.32832880653288E-2</v>
          </cell>
          <cell r="H4">
            <v>0.101551805388599</v>
          </cell>
          <cell r="I4">
            <v>6.7629424971617197E-2</v>
          </cell>
          <cell r="J4">
            <v>7.7076095705164799E-2</v>
          </cell>
          <cell r="K4">
            <v>6.4833234685891E-2</v>
          </cell>
          <cell r="L4">
            <v>8.2274772421349202E-2</v>
          </cell>
          <cell r="M4">
            <v>6.5751576597608705E-2</v>
          </cell>
        </row>
        <row r="5">
          <cell r="A5" t="str">
            <v>Q1</v>
          </cell>
          <cell r="B5">
            <v>9.4655455498948604E-2</v>
          </cell>
          <cell r="C5">
            <v>8.2852693048160994E-2</v>
          </cell>
          <cell r="D5">
            <v>8.9115920410534802E-2</v>
          </cell>
          <cell r="E5">
            <v>7.4708385917211503E-2</v>
          </cell>
          <cell r="F5">
            <v>9.0562576929793498E-2</v>
          </cell>
          <cell r="G5">
            <v>8.26160395487886E-2</v>
          </cell>
          <cell r="H5">
            <v>0.11074287631661101</v>
          </cell>
          <cell r="I5">
            <v>7.6923632278848603E-2</v>
          </cell>
          <cell r="J5">
            <v>9.9067036657393498E-2</v>
          </cell>
          <cell r="K5">
            <v>7.6477066349775094E-2</v>
          </cell>
          <cell r="L5">
            <v>0.10166193521526801</v>
          </cell>
          <cell r="M5">
            <v>7.5958728775226095E-2</v>
          </cell>
        </row>
        <row r="6">
          <cell r="A6" t="str">
            <v>Median</v>
          </cell>
          <cell r="B6">
            <v>0.106879338848756</v>
          </cell>
          <cell r="C6">
            <v>9.2218452095175901E-2</v>
          </cell>
          <cell r="D6">
            <v>9.8193711346983001E-2</v>
          </cell>
          <cell r="E6">
            <v>9.0934663680811503E-2</v>
          </cell>
          <cell r="F6">
            <v>0.104820561635698</v>
          </cell>
          <cell r="G6">
            <v>9.82608356067564E-2</v>
          </cell>
          <cell r="H6">
            <v>0.12272523064778</v>
          </cell>
          <cell r="I6">
            <v>9.4198899775154901E-2</v>
          </cell>
          <cell r="J6">
            <v>0.111244403882367</v>
          </cell>
          <cell r="K6">
            <v>8.2534202700830797E-2</v>
          </cell>
          <cell r="L6">
            <v>0.11852537658003</v>
          </cell>
          <cell r="M6">
            <v>8.2698213464722795E-2</v>
          </cell>
        </row>
        <row r="7">
          <cell r="A7" t="str">
            <v>Q3</v>
          </cell>
          <cell r="B7">
            <v>0.126108219360588</v>
          </cell>
          <cell r="C7">
            <v>9.7177549954365394E-2</v>
          </cell>
          <cell r="D7">
            <v>0.12509596834869099</v>
          </cell>
          <cell r="E7">
            <v>0.100793035290208</v>
          </cell>
          <cell r="F7">
            <v>0.123184179587704</v>
          </cell>
          <cell r="G7">
            <v>0.10713924053804801</v>
          </cell>
          <cell r="H7">
            <v>0.134906188184444</v>
          </cell>
          <cell r="I7">
            <v>0.115772070269965</v>
          </cell>
          <cell r="J7">
            <v>0.12534634606564601</v>
          </cell>
          <cell r="K7">
            <v>9.3573726206569494E-2</v>
          </cell>
          <cell r="L7">
            <v>0.124800832880575</v>
          </cell>
          <cell r="M7">
            <v>9.6926134557259E-2</v>
          </cell>
        </row>
        <row r="8">
          <cell r="A8" t="str">
            <v>Max</v>
          </cell>
          <cell r="B8">
            <v>0.15121372001879599</v>
          </cell>
          <cell r="C8">
            <v>0.129935428640404</v>
          </cell>
          <cell r="D8">
            <v>0.15861791815492801</v>
          </cell>
          <cell r="E8">
            <v>0.110090405126121</v>
          </cell>
          <cell r="F8">
            <v>0.13331174112726801</v>
          </cell>
          <cell r="G8">
            <v>0.144554186048517</v>
          </cell>
          <cell r="H8">
            <v>0.15970973511342501</v>
          </cell>
          <cell r="I8">
            <v>0.13598913680104199</v>
          </cell>
          <cell r="J8">
            <v>0.15389232796812299</v>
          </cell>
          <cell r="K8">
            <v>0.11997297995855701</v>
          </cell>
          <cell r="L8">
            <v>0.153104608727789</v>
          </cell>
          <cell r="M8">
            <v>0.11490750065793</v>
          </cell>
        </row>
        <row r="9">
          <cell r="A9" t="str">
            <v>MAD</v>
          </cell>
          <cell r="B9">
            <v>1.9789895047831199E-2</v>
          </cell>
          <cell r="C9">
            <v>1.27437104966434E-2</v>
          </cell>
          <cell r="D9">
            <v>1.5202615416748401E-2</v>
          </cell>
          <cell r="E9">
            <v>1.60552832848215E-2</v>
          </cell>
          <cell r="F9">
            <v>2.1138888124974001E-2</v>
          </cell>
          <cell r="G9">
            <v>1.74302872460145E-2</v>
          </cell>
          <cell r="H9">
            <v>1.7935903751371201E-2</v>
          </cell>
          <cell r="I9">
            <v>2.5612311590023799E-2</v>
          </cell>
          <cell r="J9">
            <v>1.8054164647745501E-2</v>
          </cell>
          <cell r="K9">
            <v>9.1029762273888305E-3</v>
          </cell>
          <cell r="L9">
            <v>2.0407479533445901E-2</v>
          </cell>
          <cell r="M9">
            <v>1.38450005961931E-2</v>
          </cell>
        </row>
        <row r="10">
          <cell r="A10" t="str">
            <v>IQR</v>
          </cell>
          <cell r="B10">
            <v>2.9271954626105399E-2</v>
          </cell>
          <cell r="C10">
            <v>1.40867784322156E-2</v>
          </cell>
          <cell r="D10">
            <v>2.6213507442374301E-2</v>
          </cell>
          <cell r="E10">
            <v>2.30123765362872E-2</v>
          </cell>
          <cell r="F10">
            <v>2.9399359454417202E-2</v>
          </cell>
          <cell r="G10">
            <v>2.2775786486314401E-2</v>
          </cell>
          <cell r="H10">
            <v>2.37323104901382E-2</v>
          </cell>
          <cell r="I10">
            <v>3.3945593069627397E-2</v>
          </cell>
          <cell r="J10">
            <v>2.3180130798994999E-2</v>
          </cell>
          <cell r="K10">
            <v>1.5405605440574999E-2</v>
          </cell>
          <cell r="L10">
            <v>2.0322319415518299E-2</v>
          </cell>
          <cell r="M10">
            <v>1.9478440326438799E-2</v>
          </cell>
        </row>
        <row r="11">
          <cell r="A11" t="str">
            <v>CV</v>
          </cell>
          <cell r="B11">
            <v>0.182531205507208</v>
          </cell>
          <cell r="C11">
            <v>0.15409465798559199</v>
          </cell>
          <cell r="D11">
            <v>0.19682529090157599</v>
          </cell>
          <cell r="E11">
            <v>0.15902001372053701</v>
          </cell>
          <cell r="F11">
            <v>0.17953504089929501</v>
          </cell>
          <cell r="G11">
            <v>0.19654343697384499</v>
          </cell>
          <cell r="H11">
            <v>0.127885033197635</v>
          </cell>
          <cell r="I11">
            <v>0.21934542913029201</v>
          </cell>
          <cell r="J11">
            <v>0.16982778918081601</v>
          </cell>
          <cell r="K11">
            <v>0.15085813149236499</v>
          </cell>
          <cell r="L11">
            <v>0.16923712612830799</v>
          </cell>
          <cell r="M11">
            <v>0.14591329379464399</v>
          </cell>
        </row>
        <row r="12">
          <cell r="A12" t="str">
            <v>Skewness</v>
          </cell>
          <cell r="B12">
            <v>0.52659754935525804</v>
          </cell>
          <cell r="C12">
            <v>0.64829231395299103</v>
          </cell>
          <cell r="D12">
            <v>0.89921600415061398</v>
          </cell>
          <cell r="E12">
            <v>-0.28938623288903598</v>
          </cell>
          <cell r="F12">
            <v>-0.19948969369629899</v>
          </cell>
          <cell r="G12">
            <v>0.66459811483869502</v>
          </cell>
          <cell r="H12">
            <v>0.30426207835975799</v>
          </cell>
          <cell r="I12">
            <v>0.31751005159726697</v>
          </cell>
          <cell r="J12">
            <v>0.15444522577031899</v>
          </cell>
          <cell r="K12">
            <v>0.85794577235994995</v>
          </cell>
          <cell r="L12">
            <v>9.6309053870288402E-2</v>
          </cell>
          <cell r="M12">
            <v>0.43821488903060202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0.48133666148027998</v>
          </cell>
          <cell r="E13">
            <v>0.48133666148027998</v>
          </cell>
          <cell r="F13">
            <v>0.44785201637530703</v>
          </cell>
          <cell r="G13">
            <v>0.44785201637530703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0.48133666148027998</v>
          </cell>
          <cell r="M13">
            <v>0.48133666148027998</v>
          </cell>
        </row>
        <row r="14">
          <cell r="A14" t="str">
            <v>Kurtosis</v>
          </cell>
          <cell r="B14">
            <v>-0.87420115561351597</v>
          </cell>
          <cell r="C14">
            <v>0.79197728904682296</v>
          </cell>
          <cell r="D14">
            <v>-0.15280039174919099</v>
          </cell>
          <cell r="E14">
            <v>-0.95046257189817096</v>
          </cell>
          <cell r="F14">
            <v>-0.88324267827793201</v>
          </cell>
          <cell r="G14">
            <v>-0.27444717204144498</v>
          </cell>
          <cell r="H14">
            <v>-0.93895922095536699</v>
          </cell>
          <cell r="I14">
            <v>-1.32677975504614</v>
          </cell>
          <cell r="J14">
            <v>-0.70452895318182296</v>
          </cell>
          <cell r="K14">
            <v>-9.4312578903051697E-2</v>
          </cell>
          <cell r="L14">
            <v>-0.85934371596204095</v>
          </cell>
          <cell r="M14">
            <v>-0.77939215508436099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23</v>
          </cell>
          <cell r="E15">
            <v>23</v>
          </cell>
          <cell r="F15">
            <v>27</v>
          </cell>
          <cell r="G15">
            <v>27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23</v>
          </cell>
          <cell r="M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3f_ghg_ratios_stats"/>
    </sheetNames>
    <sheetDataSet>
      <sheetData sheetId="0">
        <row r="2">
          <cell r="A2" t="str">
            <v>Mean</v>
          </cell>
          <cell r="B2">
            <v>0.15307193794243101</v>
          </cell>
          <cell r="C2">
            <v>9.4678572496939201E-2</v>
          </cell>
          <cell r="D2">
            <v>0.15701056355149401</v>
          </cell>
          <cell r="E2">
            <v>9.4781616964252899E-2</v>
          </cell>
          <cell r="F2">
            <v>0.10658130373008499</v>
          </cell>
          <cell r="G2">
            <v>9.1439774320680095E-2</v>
          </cell>
          <cell r="H2">
            <v>0.103713528284644</v>
          </cell>
          <cell r="I2">
            <v>8.4552837374548398E-2</v>
          </cell>
          <cell r="J2">
            <v>8.6918173177137903E-2</v>
          </cell>
          <cell r="K2">
            <v>8.6233189405736793E-2</v>
          </cell>
          <cell r="L2">
            <v>8.98662719698715E-2</v>
          </cell>
          <cell r="M2">
            <v>8.7385145721898899E-2</v>
          </cell>
        </row>
        <row r="3">
          <cell r="A3" t="str">
            <v>Std.Dev</v>
          </cell>
          <cell r="B3">
            <v>4.05531309042464E-2</v>
          </cell>
          <cell r="C3">
            <v>2.8246712088227498E-2</v>
          </cell>
          <cell r="D3">
            <v>4.3660284990266203E-2</v>
          </cell>
          <cell r="E3">
            <v>3.4392938135385097E-2</v>
          </cell>
          <cell r="F3">
            <v>2.5735962535086199E-2</v>
          </cell>
          <cell r="G3">
            <v>2.1688845266963401E-2</v>
          </cell>
          <cell r="H3">
            <v>2.4823823310123699E-2</v>
          </cell>
          <cell r="I3">
            <v>1.8060147788342699E-2</v>
          </cell>
          <cell r="J3">
            <v>1.7896046154216898E-2</v>
          </cell>
          <cell r="K3">
            <v>1.17744625082793E-2</v>
          </cell>
          <cell r="L3">
            <v>1.8012600616042599E-2</v>
          </cell>
          <cell r="M3">
            <v>2.1912281302663001E-2</v>
          </cell>
        </row>
        <row r="4">
          <cell r="A4" t="str">
            <v>Min</v>
          </cell>
          <cell r="B4">
            <v>5.7453755056676603E-2</v>
          </cell>
          <cell r="C4">
            <v>4.2251266053760499E-2</v>
          </cell>
          <cell r="D4">
            <v>7.4559717417445201E-2</v>
          </cell>
          <cell r="E4">
            <v>4.4525646765502698E-2</v>
          </cell>
          <cell r="F4">
            <v>5.59663659514417E-2</v>
          </cell>
          <cell r="G4">
            <v>4.7903102263777898E-2</v>
          </cell>
          <cell r="H4">
            <v>5.8293820719596302E-2</v>
          </cell>
          <cell r="I4">
            <v>3.8090653698765999E-2</v>
          </cell>
          <cell r="J4">
            <v>5.0300401680905001E-2</v>
          </cell>
          <cell r="K4">
            <v>6.6384598960006994E-2</v>
          </cell>
          <cell r="L4">
            <v>5.2554161829336601E-2</v>
          </cell>
          <cell r="M4">
            <v>4.2335146463957203E-2</v>
          </cell>
        </row>
        <row r="5">
          <cell r="A5" t="str">
            <v>Q1</v>
          </cell>
          <cell r="B5">
            <v>0.124375135829547</v>
          </cell>
          <cell r="C5">
            <v>6.6983729841080294E-2</v>
          </cell>
          <cell r="D5">
            <v>0.11428459484857099</v>
          </cell>
          <cell r="E5">
            <v>6.8559356015945996E-2</v>
          </cell>
          <cell r="F5">
            <v>8.5988145702521501E-2</v>
          </cell>
          <cell r="G5">
            <v>7.7246374610098006E-2</v>
          </cell>
          <cell r="H5">
            <v>8.3524046621282294E-2</v>
          </cell>
          <cell r="I5">
            <v>7.4405370918433605E-2</v>
          </cell>
          <cell r="J5">
            <v>7.4300861292610598E-2</v>
          </cell>
          <cell r="K5">
            <v>7.7576044906656094E-2</v>
          </cell>
          <cell r="L5">
            <v>7.8314340851725103E-2</v>
          </cell>
          <cell r="M5">
            <v>7.2443689635448602E-2</v>
          </cell>
        </row>
        <row r="6">
          <cell r="A6" t="str">
            <v>Median</v>
          </cell>
          <cell r="B6">
            <v>0.159075800565699</v>
          </cell>
          <cell r="C6">
            <v>9.7471016508112601E-2</v>
          </cell>
          <cell r="D6">
            <v>0.16173804579650899</v>
          </cell>
          <cell r="E6">
            <v>8.4484016999023595E-2</v>
          </cell>
          <cell r="F6">
            <v>0.10912728568336801</v>
          </cell>
          <cell r="G6">
            <v>9.2939898518046807E-2</v>
          </cell>
          <cell r="H6">
            <v>0.10553270615013</v>
          </cell>
          <cell r="I6">
            <v>8.4680645809197597E-2</v>
          </cell>
          <cell r="J6">
            <v>8.7310896039322003E-2</v>
          </cell>
          <cell r="K6">
            <v>8.5282063634570096E-2</v>
          </cell>
          <cell r="L6">
            <v>9.2693063695159297E-2</v>
          </cell>
          <cell r="M6">
            <v>8.7467005116795699E-2</v>
          </cell>
        </row>
        <row r="7">
          <cell r="A7" t="str">
            <v>Q3</v>
          </cell>
          <cell r="B7">
            <v>0.186480916831467</v>
          </cell>
          <cell r="C7">
            <v>0.11004091692470901</v>
          </cell>
          <cell r="D7">
            <v>0.18765988383318599</v>
          </cell>
          <cell r="E7">
            <v>0.114753534782626</v>
          </cell>
          <cell r="F7">
            <v>0.12557796526333101</v>
          </cell>
          <cell r="G7">
            <v>0.104857848466071</v>
          </cell>
          <cell r="H7">
            <v>0.12019057889903099</v>
          </cell>
          <cell r="I7">
            <v>9.6455501054280399E-2</v>
          </cell>
          <cell r="J7">
            <v>0.10146693084290501</v>
          </cell>
          <cell r="K7">
            <v>9.25517736455896E-2</v>
          </cell>
          <cell r="L7">
            <v>0.10115260295373001</v>
          </cell>
          <cell r="M7">
            <v>0.103706651818149</v>
          </cell>
        </row>
        <row r="8">
          <cell r="A8" t="str">
            <v>Max</v>
          </cell>
          <cell r="B8">
            <v>0.222588035311065</v>
          </cell>
          <cell r="C8">
            <v>0.171404047297183</v>
          </cell>
          <cell r="D8">
            <v>0.25125189053067598</v>
          </cell>
          <cell r="E8">
            <v>0.18440177633569299</v>
          </cell>
          <cell r="F8">
            <v>0.171506369566853</v>
          </cell>
          <cell r="G8">
            <v>0.14070162426142999</v>
          </cell>
          <cell r="H8">
            <v>0.154380109568242</v>
          </cell>
          <cell r="I8">
            <v>0.12562090304731499</v>
          </cell>
          <cell r="J8">
            <v>0.125310744475048</v>
          </cell>
          <cell r="K8">
            <v>0.1226310687711</v>
          </cell>
          <cell r="L8">
            <v>0.13141184945613099</v>
          </cell>
          <cell r="M8">
            <v>0.129872350530021</v>
          </cell>
        </row>
        <row r="9">
          <cell r="A9" t="str">
            <v>MAD</v>
          </cell>
          <cell r="B9">
            <v>4.5020840187856202E-2</v>
          </cell>
          <cell r="C9">
            <v>3.4711403953360302E-2</v>
          </cell>
          <cell r="D9">
            <v>6.2968346023867403E-2</v>
          </cell>
          <cell r="E9">
            <v>3.0470522466456301E-2</v>
          </cell>
          <cell r="F9">
            <v>2.4926830713135499E-2</v>
          </cell>
          <cell r="G9">
            <v>1.9977922843990401E-2</v>
          </cell>
          <cell r="H9">
            <v>2.8702372366666201E-2</v>
          </cell>
          <cell r="I9">
            <v>1.6632342191616498E-2</v>
          </cell>
          <cell r="J9">
            <v>2.0661564917865801E-2</v>
          </cell>
          <cell r="K9">
            <v>1.10853363841114E-2</v>
          </cell>
          <cell r="L9">
            <v>1.79504114136823E-2</v>
          </cell>
          <cell r="M9">
            <v>2.26688699395475E-2</v>
          </cell>
        </row>
        <row r="10">
          <cell r="A10" t="str">
            <v>IQR</v>
          </cell>
          <cell r="B10">
            <v>5.9218410198038002E-2</v>
          </cell>
          <cell r="C10">
            <v>4.2078733189835502E-2</v>
          </cell>
          <cell r="D10">
            <v>7.2077017803747506E-2</v>
          </cell>
          <cell r="E10">
            <v>4.5856006712968099E-2</v>
          </cell>
          <cell r="F10">
            <v>3.78873190991015E-2</v>
          </cell>
          <cell r="G10">
            <v>2.7301533283708199E-2</v>
          </cell>
          <cell r="H10">
            <v>3.6312929034814402E-2</v>
          </cell>
          <cell r="I10">
            <v>2.1747107741430401E-2</v>
          </cell>
          <cell r="J10">
            <v>2.7018825133921901E-2</v>
          </cell>
          <cell r="K10">
            <v>1.46989643897429E-2</v>
          </cell>
          <cell r="L10">
            <v>2.23455908245761E-2</v>
          </cell>
          <cell r="M10">
            <v>3.0947714261776699E-2</v>
          </cell>
        </row>
        <row r="11">
          <cell r="A11" t="str">
            <v>CV</v>
          </cell>
          <cell r="B11">
            <v>0.26492857834920802</v>
          </cell>
          <cell r="C11">
            <v>0.29834324011529301</v>
          </cell>
          <cell r="D11">
            <v>0.27807227744868901</v>
          </cell>
          <cell r="E11">
            <v>0.362865070642934</v>
          </cell>
          <cell r="F11">
            <v>0.24146789009319999</v>
          </cell>
          <cell r="G11">
            <v>0.237192681500946</v>
          </cell>
          <cell r="H11">
            <v>0.239349906619648</v>
          </cell>
          <cell r="I11">
            <v>0.213595999248857</v>
          </cell>
          <cell r="J11">
            <v>0.20589533235753801</v>
          </cell>
          <cell r="K11">
            <v>0.13654212014447401</v>
          </cell>
          <cell r="L11">
            <v>0.20043783080354599</v>
          </cell>
          <cell r="M11">
            <v>0.25075521842577603</v>
          </cell>
        </row>
        <row r="12">
          <cell r="A12" t="str">
            <v>Skewness</v>
          </cell>
          <cell r="B12">
            <v>-0.33875858005716503</v>
          </cell>
          <cell r="C12">
            <v>0.36827449583713101</v>
          </cell>
          <cell r="D12">
            <v>8.7565734032958406E-2</v>
          </cell>
          <cell r="E12">
            <v>0.93685049351030303</v>
          </cell>
          <cell r="F12">
            <v>-0.126825981610415</v>
          </cell>
          <cell r="G12">
            <v>-0.14677597294931599</v>
          </cell>
          <cell r="H12">
            <v>3.8650547027272102E-2</v>
          </cell>
          <cell r="I12">
            <v>-0.29628797484126901</v>
          </cell>
          <cell r="J12">
            <v>-0.203583220095648</v>
          </cell>
          <cell r="K12">
            <v>1.00947659263163</v>
          </cell>
          <cell r="L12">
            <v>-0.13800206632287401</v>
          </cell>
          <cell r="M12">
            <v>-3.8787508830799303E-2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0.29283625195482998</v>
          </cell>
          <cell r="E13">
            <v>0.29283625195482998</v>
          </cell>
          <cell r="F13">
            <v>0.27054479931869102</v>
          </cell>
          <cell r="G13">
            <v>0.27054479931869102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0.29283625195482998</v>
          </cell>
          <cell r="M13">
            <v>0.29283625195482998</v>
          </cell>
        </row>
        <row r="14">
          <cell r="A14" t="str">
            <v>Kurtosis</v>
          </cell>
          <cell r="B14">
            <v>-0.725617747494258</v>
          </cell>
          <cell r="C14">
            <v>-0.432629540959518</v>
          </cell>
          <cell r="D14">
            <v>-1.15956541313574</v>
          </cell>
          <cell r="E14">
            <v>0.33066469774844998</v>
          </cell>
          <cell r="F14">
            <v>-0.55560011965506195</v>
          </cell>
          <cell r="G14">
            <v>-0.49995694560257797</v>
          </cell>
          <cell r="H14">
            <v>-0.92535987786733798</v>
          </cell>
          <cell r="I14">
            <v>0.13879225316882701</v>
          </cell>
          <cell r="J14">
            <v>-0.87484467801235</v>
          </cell>
          <cell r="K14">
            <v>0.95714296078745997</v>
          </cell>
          <cell r="L14">
            <v>-0.70863975716854599</v>
          </cell>
          <cell r="M14">
            <v>-0.94193240802989997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67</v>
          </cell>
          <cell r="E15">
            <v>67</v>
          </cell>
          <cell r="F15">
            <v>79</v>
          </cell>
          <cell r="G15">
            <v>79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67</v>
          </cell>
          <cell r="M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3f_env_ratios_stats"/>
    </sheetNames>
    <sheetDataSet>
      <sheetData sheetId="0">
        <row r="2">
          <cell r="A2" t="str">
            <v>Mean</v>
          </cell>
          <cell r="B2">
            <v>9.9657358153717901E-2</v>
          </cell>
          <cell r="C2">
            <v>7.5970009636561794E-2</v>
          </cell>
          <cell r="D2">
            <v>9.4378746982643105E-2</v>
          </cell>
          <cell r="E2">
            <v>8.6588910713120096E-2</v>
          </cell>
          <cell r="F2">
            <v>8.3341505014841402E-2</v>
          </cell>
          <cell r="G2">
            <v>8.5695404224915894E-2</v>
          </cell>
          <cell r="H2">
            <v>0.108520336255338</v>
          </cell>
          <cell r="I2">
            <v>9.5807679032835796E-2</v>
          </cell>
          <cell r="J2">
            <v>9.5049532430241196E-2</v>
          </cell>
          <cell r="K2">
            <v>7.8987436335549804E-2</v>
          </cell>
          <cell r="L2">
            <v>0.107154580449738</v>
          </cell>
          <cell r="M2">
            <v>7.5045931058541501E-2</v>
          </cell>
        </row>
        <row r="3">
          <cell r="A3" t="str">
            <v>Std.Dev</v>
          </cell>
          <cell r="B3">
            <v>1.8722234489898799E-2</v>
          </cell>
          <cell r="C3">
            <v>1.05550679377301E-2</v>
          </cell>
          <cell r="D3">
            <v>1.9534903995193399E-2</v>
          </cell>
          <cell r="E3">
            <v>1.21476851740802E-2</v>
          </cell>
          <cell r="F3">
            <v>1.51105842735971E-2</v>
          </cell>
          <cell r="G3">
            <v>1.38255459140839E-2</v>
          </cell>
          <cell r="H3">
            <v>2.1228794729703501E-2</v>
          </cell>
          <cell r="I3">
            <v>1.5222182275367599E-2</v>
          </cell>
          <cell r="J3">
            <v>1.72512132409453E-2</v>
          </cell>
          <cell r="K3">
            <v>1.3178693232471299E-2</v>
          </cell>
          <cell r="L3">
            <v>2.0808850388752999E-2</v>
          </cell>
          <cell r="M3">
            <v>1.3380871865024299E-2</v>
          </cell>
        </row>
        <row r="4">
          <cell r="A4" t="str">
            <v>Min</v>
          </cell>
          <cell r="B4">
            <v>6.2957191603122797E-2</v>
          </cell>
          <cell r="C4">
            <v>5.61382162028694E-2</v>
          </cell>
          <cell r="D4">
            <v>6.7056205034771901E-2</v>
          </cell>
          <cell r="E4">
            <v>6.5871131814753597E-2</v>
          </cell>
          <cell r="F4">
            <v>5.6370571056284499E-2</v>
          </cell>
          <cell r="G4">
            <v>5.59814787346389E-2</v>
          </cell>
          <cell r="H4">
            <v>6.5383255404347196E-2</v>
          </cell>
          <cell r="I4">
            <v>6.5156605188943603E-2</v>
          </cell>
          <cell r="J4">
            <v>6.5579713730339495E-2</v>
          </cell>
          <cell r="K4">
            <v>5.7397804240491998E-2</v>
          </cell>
          <cell r="L4">
            <v>6.9338920914141594E-2</v>
          </cell>
          <cell r="M4">
            <v>4.4145344018729299E-2</v>
          </cell>
        </row>
        <row r="5">
          <cell r="A5" t="str">
            <v>Q1</v>
          </cell>
          <cell r="B5">
            <v>8.5244125128522405E-2</v>
          </cell>
          <cell r="C5">
            <v>6.8040566726170301E-2</v>
          </cell>
          <cell r="D5">
            <v>8.0350177947144399E-2</v>
          </cell>
          <cell r="E5">
            <v>7.5836791896572595E-2</v>
          </cell>
          <cell r="F5">
            <v>6.9569985917307495E-2</v>
          </cell>
          <cell r="G5">
            <v>7.4924624416059404E-2</v>
          </cell>
          <cell r="H5">
            <v>8.7459538375317197E-2</v>
          </cell>
          <cell r="I5">
            <v>8.3337565846036896E-2</v>
          </cell>
          <cell r="J5">
            <v>8.2031211038257196E-2</v>
          </cell>
          <cell r="K5">
            <v>6.7948737043988502E-2</v>
          </cell>
          <cell r="L5">
            <v>9.2711812739191796E-2</v>
          </cell>
          <cell r="M5">
            <v>6.6286235273126604E-2</v>
          </cell>
        </row>
        <row r="6">
          <cell r="A6" t="str">
            <v>Median</v>
          </cell>
          <cell r="B6">
            <v>0.101170030722035</v>
          </cell>
          <cell r="C6">
            <v>7.4097934120115005E-2</v>
          </cell>
          <cell r="D6">
            <v>8.89627880546289E-2</v>
          </cell>
          <cell r="E6">
            <v>8.4975687433391595E-2</v>
          </cell>
          <cell r="F6">
            <v>8.4448727667499099E-2</v>
          </cell>
          <cell r="G6">
            <v>8.6565441619834801E-2</v>
          </cell>
          <cell r="H6">
            <v>0.11107026362754201</v>
          </cell>
          <cell r="I6">
            <v>9.6005800343680295E-2</v>
          </cell>
          <cell r="J6">
            <v>9.3197194602798794E-2</v>
          </cell>
          <cell r="K6">
            <v>7.7951348412310495E-2</v>
          </cell>
          <cell r="L6">
            <v>0.10582515342688401</v>
          </cell>
          <cell r="M6">
            <v>7.5470971531986605E-2</v>
          </cell>
        </row>
        <row r="7">
          <cell r="A7" t="str">
            <v>Q3</v>
          </cell>
          <cell r="B7">
            <v>0.113198429957546</v>
          </cell>
          <cell r="C7">
            <v>8.26382784502631E-2</v>
          </cell>
          <cell r="D7">
            <v>0.10426326219649699</v>
          </cell>
          <cell r="E7">
            <v>9.5411543963167797E-2</v>
          </cell>
          <cell r="F7">
            <v>9.2850330586453297E-2</v>
          </cell>
          <cell r="G7">
            <v>9.5168005323897201E-2</v>
          </cell>
          <cell r="H7">
            <v>0.12486548240731001</v>
          </cell>
          <cell r="I7">
            <v>0.109245016894134</v>
          </cell>
          <cell r="J7">
            <v>0.107384575908998</v>
          </cell>
          <cell r="K7">
            <v>8.7878419084349998E-2</v>
          </cell>
          <cell r="L7">
            <v>0.122318789948961</v>
          </cell>
          <cell r="M7">
            <v>8.4862666987282703E-2</v>
          </cell>
        </row>
        <row r="8">
          <cell r="A8" t="str">
            <v>Max</v>
          </cell>
          <cell r="B8">
            <v>0.143888435105893</v>
          </cell>
          <cell r="C8">
            <v>9.8869916683726203E-2</v>
          </cell>
          <cell r="D8">
            <v>0.151876553920823</v>
          </cell>
          <cell r="E8">
            <v>0.113789182983768</v>
          </cell>
          <cell r="F8">
            <v>0.13215714461825101</v>
          </cell>
          <cell r="G8">
            <v>0.120944276710917</v>
          </cell>
          <cell r="H8">
            <v>0.14828633189545401</v>
          </cell>
          <cell r="I8">
            <v>0.1230883219932</v>
          </cell>
          <cell r="J8">
            <v>0.13263808632191401</v>
          </cell>
          <cell r="K8">
            <v>0.109759474862355</v>
          </cell>
          <cell r="L8">
            <v>0.15517258480412899</v>
          </cell>
          <cell r="M8">
            <v>0.101585266129504</v>
          </cell>
        </row>
        <row r="9">
          <cell r="A9" t="str">
            <v>MAD</v>
          </cell>
          <cell r="B9">
            <v>2.1317977069201299E-2</v>
          </cell>
          <cell r="C9">
            <v>1.07630791309666E-2</v>
          </cell>
          <cell r="D9">
            <v>1.53179604475934E-2</v>
          </cell>
          <cell r="E9">
            <v>1.53528858391767E-2</v>
          </cell>
          <cell r="F9">
            <v>1.5731445082650401E-2</v>
          </cell>
          <cell r="G9">
            <v>1.5381419189212099E-2</v>
          </cell>
          <cell r="H9">
            <v>2.65040515118386E-2</v>
          </cell>
          <cell r="I9">
            <v>1.8781924466205999E-2</v>
          </cell>
          <cell r="J9">
            <v>1.69451303672833E-2</v>
          </cell>
          <cell r="K9">
            <v>1.47178749783657E-2</v>
          </cell>
          <cell r="L9">
            <v>2.2214313699355101E-2</v>
          </cell>
          <cell r="M9">
            <v>1.36172899773858E-2</v>
          </cell>
        </row>
        <row r="10">
          <cell r="A10" t="str">
            <v>IQR</v>
          </cell>
          <cell r="B10">
            <v>2.7667233947160901E-2</v>
          </cell>
          <cell r="C10">
            <v>1.4141613166877299E-2</v>
          </cell>
          <cell r="D10">
            <v>2.29928040175311E-2</v>
          </cell>
          <cell r="E10">
            <v>1.9528460740817901E-2</v>
          </cell>
          <cell r="F10">
            <v>2.2488466211024301E-2</v>
          </cell>
          <cell r="G10">
            <v>1.9256154945774401E-2</v>
          </cell>
          <cell r="H10">
            <v>3.69354431342876E-2</v>
          </cell>
          <cell r="I10">
            <v>2.3726348330009001E-2</v>
          </cell>
          <cell r="J10">
            <v>2.4480196184841201E-2</v>
          </cell>
          <cell r="K10">
            <v>1.95616044552747E-2</v>
          </cell>
          <cell r="L10">
            <v>2.7878319745522701E-2</v>
          </cell>
          <cell r="M10">
            <v>1.83305181357836E-2</v>
          </cell>
        </row>
        <row r="11">
          <cell r="A11" t="str">
            <v>CV</v>
          </cell>
          <cell r="B11">
            <v>0.18786605261018899</v>
          </cell>
          <cell r="C11">
            <v>0.13893729891868101</v>
          </cell>
          <cell r="D11">
            <v>0.20698414229621001</v>
          </cell>
          <cell r="E11">
            <v>0.14029146543172299</v>
          </cell>
          <cell r="F11">
            <v>0.18130923206757801</v>
          </cell>
          <cell r="G11">
            <v>0.16133357487640099</v>
          </cell>
          <cell r="H11">
            <v>0.195620428965076</v>
          </cell>
          <cell r="I11">
            <v>0.15888269530201801</v>
          </cell>
          <cell r="J11">
            <v>0.18149708683318699</v>
          </cell>
          <cell r="K11">
            <v>0.16684543572836499</v>
          </cell>
          <cell r="L11">
            <v>0.19419468865834999</v>
          </cell>
          <cell r="M11">
            <v>0.17830242994235401</v>
          </cell>
        </row>
        <row r="12">
          <cell r="A12" t="str">
            <v>Skewness</v>
          </cell>
          <cell r="B12">
            <v>4.6110125688338097E-2</v>
          </cell>
          <cell r="C12">
            <v>0.34255962621337999</v>
          </cell>
          <cell r="D12">
            <v>0.98002005478203902</v>
          </cell>
          <cell r="E12">
            <v>0.177880363271191</v>
          </cell>
          <cell r="F12">
            <v>0.50337044292329602</v>
          </cell>
          <cell r="G12">
            <v>-4.05584866815E-2</v>
          </cell>
          <cell r="H12">
            <v>-8.0559048607485306E-2</v>
          </cell>
          <cell r="I12">
            <v>-3.2616306937167702E-2</v>
          </cell>
          <cell r="J12">
            <v>0.32333241052348799</v>
          </cell>
          <cell r="K12">
            <v>0.57564010532228205</v>
          </cell>
          <cell r="L12">
            <v>0.24267609582760999</v>
          </cell>
          <cell r="M12">
            <v>-1.4033716596942299E-2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0.29283625195482998</v>
          </cell>
          <cell r="E13">
            <v>0.29283625195482998</v>
          </cell>
          <cell r="F13">
            <v>0.27054479931869102</v>
          </cell>
          <cell r="G13">
            <v>0.27054479931869102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0.29283625195482998</v>
          </cell>
          <cell r="M13">
            <v>0.29283625195482998</v>
          </cell>
        </row>
        <row r="14">
          <cell r="A14" t="str">
            <v>Kurtosis</v>
          </cell>
          <cell r="B14">
            <v>-0.754436133440607</v>
          </cell>
          <cell r="C14">
            <v>-0.792416539635307</v>
          </cell>
          <cell r="D14">
            <v>0.31113158938218599</v>
          </cell>
          <cell r="E14">
            <v>-1.0452883737198799</v>
          </cell>
          <cell r="F14">
            <v>2.08709124715982E-2</v>
          </cell>
          <cell r="G14">
            <v>-0.58721707717865301</v>
          </cell>
          <cell r="H14">
            <v>-1.0815097801442599</v>
          </cell>
          <cell r="I14">
            <v>-1.0345364447671599</v>
          </cell>
          <cell r="J14">
            <v>-0.92249578520227904</v>
          </cell>
          <cell r="K14">
            <v>-0.48550424759797001</v>
          </cell>
          <cell r="L14">
            <v>-0.773233603942027</v>
          </cell>
          <cell r="M14">
            <v>-0.56401411066491203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67</v>
          </cell>
          <cell r="E15">
            <v>67</v>
          </cell>
          <cell r="F15">
            <v>79</v>
          </cell>
          <cell r="G15">
            <v>79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67</v>
          </cell>
          <cell r="M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4572-0EE4-4F1F-A684-10106D7AAF0D}">
  <dimension ref="A1:N128"/>
  <sheetViews>
    <sheetView workbookViewId="0">
      <selection activeCell="F13" sqref="A1:XFD1048576"/>
    </sheetView>
  </sheetViews>
  <sheetFormatPr defaultRowHeight="15" x14ac:dyDescent="0.25"/>
  <cols>
    <col min="1" max="1" width="18.42578125" bestFit="1" customWidth="1"/>
    <col min="2" max="2" width="27" bestFit="1" customWidth="1"/>
    <col min="3" max="14" width="10.42578125" customWidth="1"/>
  </cols>
  <sheetData>
    <row r="1" spans="1:14" ht="75" x14ac:dyDescent="0.25">
      <c r="A1" s="1"/>
      <c r="B1" s="1" t="s">
        <v>12</v>
      </c>
      <c r="C1" s="1" t="s">
        <v>0</v>
      </c>
      <c r="D1" s="1" t="s">
        <v>1</v>
      </c>
      <c r="E1" s="1" t="s">
        <v>2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tr">
        <f>[1]monthly_6f_ghg_ratios_stats!A2</f>
        <v>Mean</v>
      </c>
      <c r="B2" t="s">
        <v>14</v>
      </c>
      <c r="C2" s="3">
        <f>[1]monthly_6f_ghg_ratios_stats!B2</f>
        <v>0.114344821587698</v>
      </c>
      <c r="D2" s="3">
        <f>[1]monthly_6f_ghg_ratios_stats!C2</f>
        <v>9.8386492989249702E-2</v>
      </c>
      <c r="E2" s="3">
        <f>[1]monthly_6f_ghg_ratios_stats!D2</f>
        <v>0.110895469828275</v>
      </c>
      <c r="F2" s="3">
        <f>[1]monthly_6f_ghg_ratios_stats!E2</f>
        <v>0.10189044103985501</v>
      </c>
      <c r="G2" s="3">
        <f>[1]monthly_6f_ghg_ratios_stats!F2</f>
        <v>0.11870388802767801</v>
      </c>
      <c r="H2" s="3">
        <f>[1]monthly_6f_ghg_ratios_stats!G2</f>
        <v>0.108113079841596</v>
      </c>
      <c r="I2" s="3">
        <f>[1]monthly_6f_ghg_ratios_stats!H2</f>
        <v>0.11025089112006201</v>
      </c>
      <c r="J2" s="3">
        <f>[1]monthly_6f_ghg_ratios_stats!I2</f>
        <v>0.107386998756904</v>
      </c>
      <c r="K2" s="3">
        <f>[1]monthly_6f_ghg_ratios_stats!J2</f>
        <v>9.1045108712343101E-2</v>
      </c>
      <c r="L2" s="3">
        <f>[1]monthly_6f_ghg_ratios_stats!K2</f>
        <v>8.6162469255611898E-2</v>
      </c>
      <c r="M2" s="3">
        <f>[1]monthly_6f_ghg_ratios_stats!L2</f>
        <v>9.1755558238803395E-2</v>
      </c>
      <c r="N2" s="3">
        <f>[1]monthly_6f_ghg_ratios_stats!M2</f>
        <v>8.4663629797069498E-2</v>
      </c>
    </row>
    <row r="3" spans="1:14" x14ac:dyDescent="0.25">
      <c r="A3" t="str">
        <f>[1]monthly_6f_ghg_ratios_stats!A3</f>
        <v>Std.Dev</v>
      </c>
      <c r="B3" t="str">
        <f>B2</f>
        <v>monthly_6f_ghg_ratios_stats</v>
      </c>
      <c r="C3" s="3">
        <f>[1]monthly_6f_ghg_ratios_stats!B3</f>
        <v>3.2621904070673599E-2</v>
      </c>
      <c r="D3" s="3">
        <f>[1]monthly_6f_ghg_ratios_stats!C3</f>
        <v>2.7404094161574199E-2</v>
      </c>
      <c r="E3" s="3">
        <f>[1]monthly_6f_ghg_ratios_stats!D3</f>
        <v>3.1328828451250998E-2</v>
      </c>
      <c r="F3" s="3">
        <f>[1]monthly_6f_ghg_ratios_stats!E3</f>
        <v>2.56107261453388E-2</v>
      </c>
      <c r="G3" s="3">
        <f>[1]monthly_6f_ghg_ratios_stats!F3</f>
        <v>2.46854892870466E-2</v>
      </c>
      <c r="H3" s="3">
        <f>[1]monthly_6f_ghg_ratios_stats!G3</f>
        <v>2.0591791252437399E-2</v>
      </c>
      <c r="I3" s="3">
        <f>[1]monthly_6f_ghg_ratios_stats!H3</f>
        <v>2.0195155245971701E-2</v>
      </c>
      <c r="J3" s="3">
        <f>[1]monthly_6f_ghg_ratios_stats!I3</f>
        <v>1.96242153019376E-2</v>
      </c>
      <c r="K3" s="3">
        <f>[1]monthly_6f_ghg_ratios_stats!J3</f>
        <v>1.50753855171396E-2</v>
      </c>
      <c r="L3" s="3">
        <f>[1]monthly_6f_ghg_ratios_stats!K3</f>
        <v>1.5864489863095899E-2</v>
      </c>
      <c r="M3" s="3">
        <f>[1]monthly_6f_ghg_ratios_stats!L3</f>
        <v>1.2921243394934299E-2</v>
      </c>
      <c r="N3" s="3">
        <f>[1]monthly_6f_ghg_ratios_stats!M3</f>
        <v>1.7131721479611398E-2</v>
      </c>
    </row>
    <row r="4" spans="1:14" x14ac:dyDescent="0.25">
      <c r="A4" t="str">
        <f>[1]monthly_6f_ghg_ratios_stats!A4</f>
        <v>Min</v>
      </c>
      <c r="B4" t="str">
        <f t="shared" ref="B4:B16" si="0">B3</f>
        <v>monthly_6f_ghg_ratios_stats</v>
      </c>
      <c r="C4" s="3">
        <f>[1]monthly_6f_ghg_ratios_stats!B4</f>
        <v>4.7490117559319298E-2</v>
      </c>
      <c r="D4" s="3">
        <f>[1]monthly_6f_ghg_ratios_stats!C4</f>
        <v>6.0836053537233897E-2</v>
      </c>
      <c r="E4" s="3">
        <f>[1]monthly_6f_ghg_ratios_stats!D4</f>
        <v>5.0906405261978802E-2</v>
      </c>
      <c r="F4" s="3">
        <f>[1]monthly_6f_ghg_ratios_stats!E4</f>
        <v>5.2733717375637403E-2</v>
      </c>
      <c r="G4" s="3">
        <f>[1]monthly_6f_ghg_ratios_stats!F4</f>
        <v>5.6123847267301401E-2</v>
      </c>
      <c r="H4" s="3">
        <f>[1]monthly_6f_ghg_ratios_stats!G4</f>
        <v>6.9271178285422799E-2</v>
      </c>
      <c r="I4" s="3">
        <f>[1]monthly_6f_ghg_ratios_stats!H4</f>
        <v>8.2717848679106198E-2</v>
      </c>
      <c r="J4" s="3">
        <f>[1]monthly_6f_ghg_ratios_stats!I4</f>
        <v>6.7578708512667701E-2</v>
      </c>
      <c r="K4" s="3">
        <f>[1]monthly_6f_ghg_ratios_stats!J4</f>
        <v>6.4169766674981504E-2</v>
      </c>
      <c r="L4" s="3">
        <f>[1]monthly_6f_ghg_ratios_stats!K4</f>
        <v>6.3349499383798802E-2</v>
      </c>
      <c r="M4" s="3">
        <f>[1]monthly_6f_ghg_ratios_stats!L4</f>
        <v>6.8982502224137501E-2</v>
      </c>
      <c r="N4" s="3">
        <f>[1]monthly_6f_ghg_ratios_stats!M4</f>
        <v>4.7370889262780103E-2</v>
      </c>
    </row>
    <row r="5" spans="1:14" x14ac:dyDescent="0.25">
      <c r="A5" t="str">
        <f>[1]monthly_6f_ghg_ratios_stats!A5</f>
        <v>Q1</v>
      </c>
      <c r="B5" t="str">
        <f t="shared" si="0"/>
        <v>monthly_6f_ghg_ratios_stats</v>
      </c>
      <c r="C5" s="3">
        <f>[1]monthly_6f_ghg_ratios_stats!B5</f>
        <v>8.7277975109645897E-2</v>
      </c>
      <c r="D5" s="3">
        <f>[1]monthly_6f_ghg_ratios_stats!C5</f>
        <v>7.5540142188813802E-2</v>
      </c>
      <c r="E5" s="3">
        <f>[1]monthly_6f_ghg_ratios_stats!D5</f>
        <v>8.9188320854043296E-2</v>
      </c>
      <c r="F5" s="3">
        <f>[1]monthly_6f_ghg_ratios_stats!E5</f>
        <v>7.9221334801079096E-2</v>
      </c>
      <c r="G5" s="3">
        <f>[1]monthly_6f_ghg_ratios_stats!F5</f>
        <v>0.11313860326698499</v>
      </c>
      <c r="H5" s="3">
        <f>[1]monthly_6f_ghg_ratios_stats!G5</f>
        <v>9.2644966503262705E-2</v>
      </c>
      <c r="I5" s="3">
        <f>[1]monthly_6f_ghg_ratios_stats!H5</f>
        <v>9.3855725285132599E-2</v>
      </c>
      <c r="J5" s="3">
        <f>[1]monthly_6f_ghg_ratios_stats!I5</f>
        <v>9.6649148006316493E-2</v>
      </c>
      <c r="K5" s="3">
        <f>[1]monthly_6f_ghg_ratios_stats!J5</f>
        <v>8.1103241013559299E-2</v>
      </c>
      <c r="L5" s="3">
        <f>[1]monthly_6f_ghg_ratios_stats!K5</f>
        <v>7.2435058824303497E-2</v>
      </c>
      <c r="M5" s="3">
        <f>[1]monthly_6f_ghg_ratios_stats!L5</f>
        <v>8.3493271775566202E-2</v>
      </c>
      <c r="N5" s="3">
        <f>[1]monthly_6f_ghg_ratios_stats!M5</f>
        <v>7.1497295559120003E-2</v>
      </c>
    </row>
    <row r="6" spans="1:14" x14ac:dyDescent="0.25">
      <c r="A6" t="str">
        <f>[1]monthly_6f_ghg_ratios_stats!A6</f>
        <v>Median</v>
      </c>
      <c r="B6" t="str">
        <f t="shared" si="0"/>
        <v>monthly_6f_ghg_ratios_stats</v>
      </c>
      <c r="C6" s="3">
        <f>[1]monthly_6f_ghg_ratios_stats!B6</f>
        <v>0.12715147824277101</v>
      </c>
      <c r="D6" s="3">
        <f>[1]monthly_6f_ghg_ratios_stats!C6</f>
        <v>9.7150214468081905E-2</v>
      </c>
      <c r="E6" s="3">
        <f>[1]monthly_6f_ghg_ratios_stats!D6</f>
        <v>0.10906668626685</v>
      </c>
      <c r="F6" s="3">
        <f>[1]monthly_6f_ghg_ratios_stats!E6</f>
        <v>9.9956807985491794E-2</v>
      </c>
      <c r="G6" s="3">
        <f>[1]monthly_6f_ghg_ratios_stats!F6</f>
        <v>0.12110615438010899</v>
      </c>
      <c r="H6" s="3">
        <f>[1]monthly_6f_ghg_ratios_stats!G6</f>
        <v>0.107679704958988</v>
      </c>
      <c r="I6" s="3">
        <f>[1]monthly_6f_ghg_ratios_stats!H6</f>
        <v>0.105273480944229</v>
      </c>
      <c r="J6" s="3">
        <f>[1]monthly_6f_ghg_ratios_stats!I6</f>
        <v>0.104257948077697</v>
      </c>
      <c r="K6" s="3">
        <f>[1]monthly_6f_ghg_ratios_stats!J6</f>
        <v>9.0956435536971803E-2</v>
      </c>
      <c r="L6" s="3">
        <f>[1]monthly_6f_ghg_ratios_stats!K6</f>
        <v>8.3595995747176494E-2</v>
      </c>
      <c r="M6" s="3">
        <f>[1]monthly_6f_ghg_ratios_stats!L6</f>
        <v>9.0004383678830097E-2</v>
      </c>
      <c r="N6" s="3">
        <f>[1]monthly_6f_ghg_ratios_stats!M6</f>
        <v>8.6258756253435903E-2</v>
      </c>
    </row>
    <row r="7" spans="1:14" x14ac:dyDescent="0.25">
      <c r="A7" t="str">
        <f>[1]monthly_6f_ghg_ratios_stats!A7</f>
        <v>Q3</v>
      </c>
      <c r="B7" t="str">
        <f t="shared" si="0"/>
        <v>monthly_6f_ghg_ratios_stats</v>
      </c>
      <c r="C7" s="3">
        <f>[1]monthly_6f_ghg_ratios_stats!B7</f>
        <v>0.13946928398321701</v>
      </c>
      <c r="D7" s="3">
        <f>[1]monthly_6f_ghg_ratios_stats!C7</f>
        <v>0.122237226324381</v>
      </c>
      <c r="E7" s="3">
        <f>[1]monthly_6f_ghg_ratios_stats!D7</f>
        <v>0.13573395789697401</v>
      </c>
      <c r="F7" s="3">
        <f>[1]monthly_6f_ghg_ratios_stats!E7</f>
        <v>0.121411275720995</v>
      </c>
      <c r="G7" s="3">
        <f>[1]monthly_6f_ghg_ratios_stats!F7</f>
        <v>0.132456754603026</v>
      </c>
      <c r="H7" s="3">
        <f>[1]monthly_6f_ghg_ratios_stats!G7</f>
        <v>0.120786603442591</v>
      </c>
      <c r="I7" s="3">
        <f>[1]monthly_6f_ghg_ratios_stats!H7</f>
        <v>0.123666554878007</v>
      </c>
      <c r="J7" s="3">
        <f>[1]monthly_6f_ghg_ratios_stats!I7</f>
        <v>0.126209474230535</v>
      </c>
      <c r="K7" s="3">
        <f>[1]monthly_6f_ghg_ratios_stats!J7</f>
        <v>0.10031455868356599</v>
      </c>
      <c r="L7" s="3">
        <f>[1]monthly_6f_ghg_ratios_stats!K7</f>
        <v>9.33201327436394E-2</v>
      </c>
      <c r="M7" s="3">
        <f>[1]monthly_6f_ghg_ratios_stats!L7</f>
        <v>0.100273198256638</v>
      </c>
      <c r="N7" s="3">
        <f>[1]monthly_6f_ghg_ratios_stats!M7</f>
        <v>9.9599500942622807E-2</v>
      </c>
    </row>
    <row r="8" spans="1:14" x14ac:dyDescent="0.25">
      <c r="A8" t="str">
        <f>[1]monthly_6f_ghg_ratios_stats!A8</f>
        <v>Max</v>
      </c>
      <c r="B8" t="str">
        <f t="shared" si="0"/>
        <v>monthly_6f_ghg_ratios_stats</v>
      </c>
      <c r="C8" s="3">
        <f>[1]monthly_6f_ghg_ratios_stats!B8</f>
        <v>0.17559515202536899</v>
      </c>
      <c r="D8" s="3">
        <f>[1]monthly_6f_ghg_ratios_stats!C8</f>
        <v>0.15549515315103701</v>
      </c>
      <c r="E8" s="3">
        <f>[1]monthly_6f_ghg_ratios_stats!D8</f>
        <v>0.15979102544395199</v>
      </c>
      <c r="F8" s="3">
        <f>[1]monthly_6f_ghg_ratios_stats!E8</f>
        <v>0.14808038342062799</v>
      </c>
      <c r="G8" s="3">
        <f>[1]monthly_6f_ghg_ratios_stats!F8</f>
        <v>0.17110977673352201</v>
      </c>
      <c r="H8" s="3">
        <f>[1]monthly_6f_ghg_ratios_stats!G8</f>
        <v>0.15568499855849499</v>
      </c>
      <c r="I8" s="3">
        <f>[1]monthly_6f_ghg_ratios_stats!H8</f>
        <v>0.158273127319152</v>
      </c>
      <c r="J8" s="3">
        <f>[1]monthly_6f_ghg_ratios_stats!I8</f>
        <v>0.150272043835254</v>
      </c>
      <c r="K8" s="3">
        <f>[1]monthly_6f_ghg_ratios_stats!J8</f>
        <v>0.127402069283436</v>
      </c>
      <c r="L8" s="3">
        <f>[1]monthly_6f_ghg_ratios_stats!K8</f>
        <v>0.13018394762860799</v>
      </c>
      <c r="M8" s="3">
        <f>[1]monthly_6f_ghg_ratios_stats!L8</f>
        <v>0.11704151653414301</v>
      </c>
      <c r="N8" s="3">
        <f>[1]monthly_6f_ghg_ratios_stats!M8</f>
        <v>0.10912328767905401</v>
      </c>
    </row>
    <row r="9" spans="1:14" x14ac:dyDescent="0.25">
      <c r="A9" t="str">
        <f>[1]monthly_6f_ghg_ratios_stats!A9</f>
        <v>MAD</v>
      </c>
      <c r="B9" t="str">
        <f t="shared" si="0"/>
        <v>monthly_6f_ghg_ratios_stats</v>
      </c>
      <c r="C9" s="3">
        <f>[1]monthly_6f_ghg_ratios_stats!B9</f>
        <v>2.3206123948259199E-2</v>
      </c>
      <c r="D9" s="3">
        <f>[1]monthly_6f_ghg_ratios_stats!C9</f>
        <v>3.2039093161242899E-2</v>
      </c>
      <c r="E9" s="3">
        <f>[1]monthly_6f_ghg_ratios_stats!D9</f>
        <v>3.4762633028022898E-2</v>
      </c>
      <c r="F9" s="3">
        <f>[1]monthly_6f_ghg_ratios_stats!E9</f>
        <v>3.1315913119779402E-2</v>
      </c>
      <c r="G9" s="3">
        <f>[1]monthly_6f_ghg_ratios_stats!F9</f>
        <v>1.29737590915303E-2</v>
      </c>
      <c r="H9" s="3">
        <f>[1]monthly_6f_ghg_ratios_stats!G9</f>
        <v>1.9432287691789198E-2</v>
      </c>
      <c r="I9" s="3">
        <f>[1]monthly_6f_ghg_ratios_stats!H9</f>
        <v>1.8225194157949799E-2</v>
      </c>
      <c r="J9" s="3">
        <f>[1]monthly_6f_ghg_ratios_stats!I9</f>
        <v>1.31710204542923E-2</v>
      </c>
      <c r="K9" s="3">
        <f>[1]monthly_6f_ghg_ratios_stats!J9</f>
        <v>1.3874353377140301E-2</v>
      </c>
      <c r="L9" s="3">
        <f>[1]monthly_6f_ghg_ratios_stats!K9</f>
        <v>1.4417005510955899E-2</v>
      </c>
      <c r="M9" s="3">
        <f>[1]monthly_6f_ghg_ratios_stats!L9</f>
        <v>1.39379281401548E-2</v>
      </c>
      <c r="N9" s="3">
        <f>[1]monthly_6f_ghg_ratios_stats!M9</f>
        <v>2.0089634046992801E-2</v>
      </c>
    </row>
    <row r="10" spans="1:14" x14ac:dyDescent="0.25">
      <c r="A10" t="str">
        <f>[1]monthly_6f_ghg_ratios_stats!A10</f>
        <v>IQR</v>
      </c>
      <c r="B10" t="str">
        <f t="shared" si="0"/>
        <v>monthly_6f_ghg_ratios_stats</v>
      </c>
      <c r="C10" s="3">
        <f>[1]monthly_6f_ghg_ratios_stats!B10</f>
        <v>4.1870913178380001E-2</v>
      </c>
      <c r="D10" s="3">
        <f>[1]monthly_6f_ghg_ratios_stats!C10</f>
        <v>3.9870886310877901E-2</v>
      </c>
      <c r="E10" s="3">
        <f>[1]monthly_6f_ghg_ratios_stats!D10</f>
        <v>4.3942523600643303E-2</v>
      </c>
      <c r="F10" s="3">
        <f>[1]monthly_6f_ghg_ratios_stats!E10</f>
        <v>3.56022005114685E-2</v>
      </c>
      <c r="G10" s="3">
        <f>[1]monthly_6f_ghg_ratios_stats!F10</f>
        <v>1.7337988830005299E-2</v>
      </c>
      <c r="H10" s="3">
        <f>[1]monthly_6f_ghg_ratios_stats!G10</f>
        <v>2.5681729581439799E-2</v>
      </c>
      <c r="I10" s="3">
        <f>[1]monthly_6f_ghg_ratios_stats!H10</f>
        <v>2.76462191771745E-2</v>
      </c>
      <c r="J10" s="3">
        <f>[1]monthly_6f_ghg_ratios_stats!I10</f>
        <v>2.5147729855345798E-2</v>
      </c>
      <c r="K10" s="3">
        <f>[1]monthly_6f_ghg_ratios_stats!J10</f>
        <v>1.8379803277093799E-2</v>
      </c>
      <c r="L10" s="3">
        <f>[1]monthly_6f_ghg_ratios_stats!K10</f>
        <v>1.8044487516565798E-2</v>
      </c>
      <c r="M10" s="3">
        <f>[1]monthly_6f_ghg_ratios_stats!L10</f>
        <v>1.48342261713543E-2</v>
      </c>
      <c r="N10" s="3">
        <f>[1]monthly_6f_ghg_ratios_stats!M10</f>
        <v>2.68183930815644E-2</v>
      </c>
    </row>
    <row r="11" spans="1:14" x14ac:dyDescent="0.25">
      <c r="A11" t="str">
        <f>[1]monthly_6f_ghg_ratios_stats!A11</f>
        <v>CV</v>
      </c>
      <c r="B11" t="str">
        <f t="shared" si="0"/>
        <v>monthly_6f_ghg_ratios_stats</v>
      </c>
      <c r="C11" s="3">
        <f>[1]monthly_6f_ghg_ratios_stats!B11</f>
        <v>0.28529410967381602</v>
      </c>
      <c r="D11" s="3">
        <f>[1]monthly_6f_ghg_ratios_stats!C11</f>
        <v>0.27853512539133302</v>
      </c>
      <c r="E11" s="3">
        <f>[1]monthly_6f_ghg_ratios_stats!D11</f>
        <v>0.28250773904258297</v>
      </c>
      <c r="F11" s="3">
        <f>[1]monthly_6f_ghg_ratios_stats!E11</f>
        <v>0.25135553329601301</v>
      </c>
      <c r="G11" s="3">
        <f>[1]monthly_6f_ghg_ratios_stats!F11</f>
        <v>0.207958557189726</v>
      </c>
      <c r="H11" s="3">
        <f>[1]monthly_6f_ghg_ratios_stats!G11</f>
        <v>0.19046530986452301</v>
      </c>
      <c r="I11" s="3">
        <f>[1]monthly_6f_ghg_ratios_stats!H11</f>
        <v>0.183174530752585</v>
      </c>
      <c r="J11" s="3">
        <f>[1]monthly_6f_ghg_ratios_stats!I11</f>
        <v>0.18274293470443101</v>
      </c>
      <c r="K11" s="3">
        <f>[1]monthly_6f_ghg_ratios_stats!J11</f>
        <v>0.165581498340237</v>
      </c>
      <c r="L11" s="3">
        <f>[1]monthly_6f_ghg_ratios_stats!K11</f>
        <v>0.18412297140686501</v>
      </c>
      <c r="M11" s="3">
        <f>[1]monthly_6f_ghg_ratios_stats!L11</f>
        <v>0.140822459619345</v>
      </c>
      <c r="N11" s="3">
        <f>[1]monthly_6f_ghg_ratios_stats!M11</f>
        <v>0.202350425096047</v>
      </c>
    </row>
    <row r="12" spans="1:14" x14ac:dyDescent="0.25">
      <c r="A12" t="str">
        <f>[1]monthly_6f_ghg_ratios_stats!A12</f>
        <v>Skewness</v>
      </c>
      <c r="B12" t="str">
        <f t="shared" si="0"/>
        <v>monthly_6f_ghg_ratios_stats</v>
      </c>
      <c r="C12" s="12">
        <f>[1]monthly_6f_ghg_ratios_stats!B12</f>
        <v>-0.56179608145751103</v>
      </c>
      <c r="D12" s="12">
        <f>[1]monthly_6f_ghg_ratios_stats!C12</f>
        <v>0.53205994051668204</v>
      </c>
      <c r="E12" s="12">
        <f>[1]monthly_6f_ghg_ratios_stats!D12</f>
        <v>-0.196016219758298</v>
      </c>
      <c r="F12" s="12">
        <f>[1]monthly_6f_ghg_ratios_stats!E12</f>
        <v>-0.14485879095266099</v>
      </c>
      <c r="G12" s="12">
        <f>[1]monthly_6f_ghg_ratios_stats!F12</f>
        <v>-0.54142072795790097</v>
      </c>
      <c r="H12" s="12">
        <f>[1]monthly_6f_ghg_ratios_stats!G12</f>
        <v>0.387084282639374</v>
      </c>
      <c r="I12" s="12">
        <f>[1]monthly_6f_ghg_ratios_stats!H12</f>
        <v>0.77844908394193701</v>
      </c>
      <c r="J12" s="12">
        <f>[1]monthly_6f_ghg_ratios_stats!I12</f>
        <v>0.19211782940136399</v>
      </c>
      <c r="K12" s="12">
        <f>[1]monthly_6f_ghg_ratios_stats!J12</f>
        <v>0.48184083528427402</v>
      </c>
      <c r="L12" s="12">
        <f>[1]monthly_6f_ghg_ratios_stats!K12</f>
        <v>0.76901885940737003</v>
      </c>
      <c r="M12" s="12">
        <f>[1]monthly_6f_ghg_ratios_stats!L12</f>
        <v>0.122937959250715</v>
      </c>
      <c r="N12" s="12">
        <f>[1]monthly_6f_ghg_ratios_stats!M12</f>
        <v>-0.45664682529877199</v>
      </c>
    </row>
    <row r="13" spans="1:14" x14ac:dyDescent="0.25">
      <c r="A13" t="str">
        <f>[1]monthly_6f_ghg_ratios_stats!A13</f>
        <v>SE.Skewness</v>
      </c>
      <c r="B13" t="str">
        <f t="shared" si="0"/>
        <v>monthly_6f_ghg_ratios_stats</v>
      </c>
      <c r="C13" s="12">
        <f>[1]monthly_6f_ghg_ratios_stats!B13</f>
        <v>0.44785201637530703</v>
      </c>
      <c r="D13" s="12">
        <f>[1]monthly_6f_ghg_ratios_stats!C13</f>
        <v>0.44785201637530703</v>
      </c>
      <c r="E13" s="12">
        <f>[1]monthly_6f_ghg_ratios_stats!D13</f>
        <v>0.48133666148027998</v>
      </c>
      <c r="F13" s="12">
        <f>[1]monthly_6f_ghg_ratios_stats!E13</f>
        <v>0.48133666148027998</v>
      </c>
      <c r="G13" s="12">
        <f>[1]monthly_6f_ghg_ratios_stats!F13</f>
        <v>0.44785201637530703</v>
      </c>
      <c r="H13" s="12">
        <f>[1]monthly_6f_ghg_ratios_stats!G13</f>
        <v>0.44785201637530703</v>
      </c>
      <c r="I13" s="12">
        <f>[1]monthly_6f_ghg_ratios_stats!H13</f>
        <v>0.48133666148027998</v>
      </c>
      <c r="J13" s="12">
        <f>[1]monthly_6f_ghg_ratios_stats!I13</f>
        <v>0.48133666148027998</v>
      </c>
      <c r="K13" s="12">
        <f>[1]monthly_6f_ghg_ratios_stats!J13</f>
        <v>0.44785201637530703</v>
      </c>
      <c r="L13" s="12">
        <f>[1]monthly_6f_ghg_ratios_stats!K13</f>
        <v>0.44785201637530703</v>
      </c>
      <c r="M13" s="12">
        <f>[1]monthly_6f_ghg_ratios_stats!L13</f>
        <v>0.48133666148027998</v>
      </c>
      <c r="N13" s="12">
        <f>[1]monthly_6f_ghg_ratios_stats!M13</f>
        <v>0.48133666148027998</v>
      </c>
    </row>
    <row r="14" spans="1:14" x14ac:dyDescent="0.25">
      <c r="A14" t="str">
        <f>[1]monthly_6f_ghg_ratios_stats!A14</f>
        <v>Kurtosis</v>
      </c>
      <c r="B14" t="str">
        <f t="shared" si="0"/>
        <v>monthly_6f_ghg_ratios_stats</v>
      </c>
      <c r="C14" s="12">
        <f>[1]monthly_6f_ghg_ratios_stats!B14</f>
        <v>-0.67915669825422997</v>
      </c>
      <c r="D14" s="12">
        <f>[1]monthly_6f_ghg_ratios_stats!C14</f>
        <v>-0.79349768100919604</v>
      </c>
      <c r="E14" s="12">
        <f>[1]monthly_6f_ghg_ratios_stats!D14</f>
        <v>-1.1201875352869199</v>
      </c>
      <c r="F14" s="12">
        <f>[1]monthly_6f_ghg_ratios_stats!E14</f>
        <v>-0.98143555958430195</v>
      </c>
      <c r="G14" s="12">
        <f>[1]monthly_6f_ghg_ratios_stats!F14</f>
        <v>0.348292555105713</v>
      </c>
      <c r="H14" s="12">
        <f>[1]monthly_6f_ghg_ratios_stats!G14</f>
        <v>-0.203498237534918</v>
      </c>
      <c r="I14" s="12">
        <f>[1]monthly_6f_ghg_ratios_stats!H14</f>
        <v>-0.28722570647684198</v>
      </c>
      <c r="J14" s="12">
        <f>[1]monthly_6f_ghg_ratios_stats!I14</f>
        <v>-0.29116205270222001</v>
      </c>
      <c r="K14" s="12">
        <f>[1]monthly_6f_ghg_ratios_stats!J14</f>
        <v>-5.47648884291028E-2</v>
      </c>
      <c r="L14" s="12">
        <f>[1]monthly_6f_ghg_ratios_stats!K14</f>
        <v>0.496778736547411</v>
      </c>
      <c r="M14" s="12">
        <f>[1]monthly_6f_ghg_ratios_stats!L14</f>
        <v>-0.87014999109541302</v>
      </c>
      <c r="N14" s="12">
        <f>[1]monthly_6f_ghg_ratios_stats!M14</f>
        <v>-0.88321644164084301</v>
      </c>
    </row>
    <row r="15" spans="1:14" x14ac:dyDescent="0.25">
      <c r="A15" t="str">
        <f>[1]monthly_6f_ghg_ratios_stats!A15</f>
        <v>N.Valid</v>
      </c>
      <c r="B15" t="str">
        <f t="shared" si="0"/>
        <v>monthly_6f_ghg_ratios_stats</v>
      </c>
      <c r="C15" s="12">
        <f>[1]monthly_6f_ghg_ratios_stats!B15</f>
        <v>27</v>
      </c>
      <c r="D15" s="12">
        <f>[1]monthly_6f_ghg_ratios_stats!C15</f>
        <v>27</v>
      </c>
      <c r="E15" s="12">
        <f>[1]monthly_6f_ghg_ratios_stats!D15</f>
        <v>23</v>
      </c>
      <c r="F15" s="12">
        <f>[1]monthly_6f_ghg_ratios_stats!E15</f>
        <v>23</v>
      </c>
      <c r="G15" s="12">
        <f>[1]monthly_6f_ghg_ratios_stats!F15</f>
        <v>27</v>
      </c>
      <c r="H15" s="12">
        <f>[1]monthly_6f_ghg_ratios_stats!G15</f>
        <v>27</v>
      </c>
      <c r="I15" s="12">
        <f>[1]monthly_6f_ghg_ratios_stats!H15</f>
        <v>23</v>
      </c>
      <c r="J15" s="12">
        <f>[1]monthly_6f_ghg_ratios_stats!I15</f>
        <v>23</v>
      </c>
      <c r="K15" s="12">
        <f>[1]monthly_6f_ghg_ratios_stats!J15</f>
        <v>27</v>
      </c>
      <c r="L15" s="12">
        <f>[1]monthly_6f_ghg_ratios_stats!K15</f>
        <v>27</v>
      </c>
      <c r="M15" s="12">
        <f>[1]monthly_6f_ghg_ratios_stats!L15</f>
        <v>23</v>
      </c>
      <c r="N15" s="12">
        <f>[1]monthly_6f_ghg_ratios_stats!M15</f>
        <v>23</v>
      </c>
    </row>
    <row r="16" spans="1:14" x14ac:dyDescent="0.25">
      <c r="A16" t="str">
        <f>[1]monthly_6f_ghg_ratios_stats!A16</f>
        <v>Pct.Valid</v>
      </c>
      <c r="B16" t="str">
        <f t="shared" si="0"/>
        <v>monthly_6f_ghg_ratios_stats</v>
      </c>
      <c r="C16" s="12">
        <f>[1]monthly_6f_ghg_ratios_stats!B16</f>
        <v>100</v>
      </c>
      <c r="D16" s="12">
        <f>[1]monthly_6f_ghg_ratios_stats!C16</f>
        <v>100</v>
      </c>
      <c r="E16" s="12">
        <f>[1]monthly_6f_ghg_ratios_stats!D16</f>
        <v>100</v>
      </c>
      <c r="F16" s="12">
        <f>[1]monthly_6f_ghg_ratios_stats!E16</f>
        <v>100</v>
      </c>
      <c r="G16" s="12">
        <f>[1]monthly_6f_ghg_ratios_stats!F16</f>
        <v>100</v>
      </c>
      <c r="H16" s="12">
        <f>[1]monthly_6f_ghg_ratios_stats!G16</f>
        <v>100</v>
      </c>
      <c r="I16" s="12">
        <f>[1]monthly_6f_ghg_ratios_stats!H16</f>
        <v>100</v>
      </c>
      <c r="J16" s="12">
        <f>[1]monthly_6f_ghg_ratios_stats!I16</f>
        <v>100</v>
      </c>
      <c r="K16" s="12">
        <f>[1]monthly_6f_ghg_ratios_stats!J16</f>
        <v>100</v>
      </c>
      <c r="L16" s="12">
        <f>[1]monthly_6f_ghg_ratios_stats!K16</f>
        <v>100</v>
      </c>
      <c r="M16" s="12">
        <f>[1]monthly_6f_ghg_ratios_stats!L16</f>
        <v>100</v>
      </c>
      <c r="N16" s="12">
        <f>[1]monthly_6f_ghg_ratios_stats!M16</f>
        <v>100</v>
      </c>
    </row>
    <row r="18" spans="1:14" x14ac:dyDescent="0.25">
      <c r="A18" t="str">
        <f>[2]monthly_6f_env_ratios_stats!A2</f>
        <v>Mean</v>
      </c>
      <c r="B18" t="s">
        <v>15</v>
      </c>
      <c r="C18" s="3">
        <f>[2]monthly_6f_env_ratios_stats!B2</f>
        <v>9.8515751184516706E-2</v>
      </c>
      <c r="D18" s="3">
        <f>[2]monthly_6f_env_ratios_stats!C2</f>
        <v>8.2246284365369807E-2</v>
      </c>
      <c r="E18" s="3">
        <f>[2]monthly_6f_env_ratios_stats!D2</f>
        <v>9.2029031146423093E-2</v>
      </c>
      <c r="F18" s="3">
        <f>[2]monthly_6f_env_ratios_stats!E2</f>
        <v>7.62847458184817E-2</v>
      </c>
      <c r="G18" s="3">
        <f>[2]monthly_6f_env_ratios_stats!F2</f>
        <v>9.0604405131378102E-2</v>
      </c>
      <c r="H18" s="3">
        <f>[2]monthly_6f_env_ratios_stats!G2</f>
        <v>8.7070362607772595E-2</v>
      </c>
      <c r="I18" s="3">
        <f>[2]monthly_6f_env_ratios_stats!H2</f>
        <v>0.111596104269786</v>
      </c>
      <c r="J18" s="3">
        <f>[2]monthly_6f_env_ratios_stats!I2</f>
        <v>9.1937640082174102E-2</v>
      </c>
      <c r="K18" s="3">
        <f>[2]monthly_6f_env_ratios_stats!J2</f>
        <v>9.5090279137529501E-2</v>
      </c>
      <c r="L18" s="3">
        <f>[2]monthly_6f_env_ratios_stats!K2</f>
        <v>8.1467633480563906E-2</v>
      </c>
      <c r="M18" s="3">
        <f>[2]monthly_6f_env_ratios_stats!L2</f>
        <v>9.3207232570698198E-2</v>
      </c>
      <c r="N18" s="3">
        <f>[2]monthly_6f_env_ratios_stats!M2</f>
        <v>8.2859911723350596E-2</v>
      </c>
    </row>
    <row r="19" spans="1:14" x14ac:dyDescent="0.25">
      <c r="A19" t="str">
        <f>[2]monthly_6f_env_ratios_stats!A3</f>
        <v>Std.Dev</v>
      </c>
      <c r="B19" t="str">
        <f>B18</f>
        <v>monthly_6f_env_ratios_stats</v>
      </c>
      <c r="C19" s="3">
        <f>[2]monthly_6f_env_ratios_stats!B3</f>
        <v>1.45640998478767E-2</v>
      </c>
      <c r="D19" s="3">
        <f>[2]monthly_6f_env_ratios_stats!C3</f>
        <v>8.9502755362556793E-3</v>
      </c>
      <c r="E19" s="3">
        <f>[2]monthly_6f_env_ratios_stats!D3</f>
        <v>1.4734059487323601E-2</v>
      </c>
      <c r="F19" s="3">
        <f>[2]monthly_6f_env_ratios_stats!E3</f>
        <v>1.4672305420486901E-2</v>
      </c>
      <c r="G19" s="3">
        <f>[2]monthly_6f_env_ratios_stats!F3</f>
        <v>1.4411872824106799E-2</v>
      </c>
      <c r="H19" s="3">
        <f>[2]monthly_6f_env_ratios_stats!G3</f>
        <v>1.3613608941020899E-2</v>
      </c>
      <c r="I19" s="3">
        <f>[2]monthly_6f_env_ratios_stats!H3</f>
        <v>1.83714298741702E-2</v>
      </c>
      <c r="J19" s="3">
        <f>[2]monthly_6f_env_ratios_stats!I3</f>
        <v>2.4355769447388102E-2</v>
      </c>
      <c r="K19" s="3">
        <f>[2]monthly_6f_env_ratios_stats!J3</f>
        <v>1.5460578238617999E-2</v>
      </c>
      <c r="L19" s="3">
        <f>[2]monthly_6f_env_ratios_stats!K3</f>
        <v>1.20275290120489E-2</v>
      </c>
      <c r="M19" s="3">
        <f>[2]monthly_6f_env_ratios_stats!L3</f>
        <v>1.18296586368052E-2</v>
      </c>
      <c r="N19" s="3">
        <f>[2]monthly_6f_env_ratios_stats!M3</f>
        <v>1.07843685171203E-2</v>
      </c>
    </row>
    <row r="20" spans="1:14" x14ac:dyDescent="0.25">
      <c r="A20" t="str">
        <f>[2]monthly_6f_env_ratios_stats!A4</f>
        <v>Min</v>
      </c>
      <c r="B20" t="str">
        <f t="shared" ref="B20:B32" si="1">B19</f>
        <v>monthly_6f_env_ratios_stats</v>
      </c>
      <c r="C20" s="3">
        <f>[2]monthly_6f_env_ratios_stats!B4</f>
        <v>7.7243478353892198E-2</v>
      </c>
      <c r="D20" s="3">
        <f>[2]monthly_6f_env_ratios_stats!C4</f>
        <v>5.9193688787896201E-2</v>
      </c>
      <c r="E20" s="3">
        <f>[2]monthly_6f_env_ratios_stats!D4</f>
        <v>7.2910310980653995E-2</v>
      </c>
      <c r="F20" s="3">
        <f>[2]monthly_6f_env_ratios_stats!E4</f>
        <v>4.6020954041844801E-2</v>
      </c>
      <c r="G20" s="3">
        <f>[2]monthly_6f_env_ratios_stats!F4</f>
        <v>6.5103321622029503E-2</v>
      </c>
      <c r="H20" s="3">
        <f>[2]monthly_6f_env_ratios_stats!G4</f>
        <v>5.6845942984562699E-2</v>
      </c>
      <c r="I20" s="3">
        <f>[2]monthly_6f_env_ratios_stats!H4</f>
        <v>6.6615114382208296E-2</v>
      </c>
      <c r="J20" s="3">
        <f>[2]monthly_6f_env_ratios_stats!I4</f>
        <v>5.3280835469251199E-2</v>
      </c>
      <c r="K20" s="3">
        <f>[2]monthly_6f_env_ratios_stats!J4</f>
        <v>7.1406983525285406E-2</v>
      </c>
      <c r="L20" s="3">
        <f>[2]monthly_6f_env_ratios_stats!K4</f>
        <v>5.58147734551908E-2</v>
      </c>
      <c r="M20" s="3">
        <f>[2]monthly_6f_env_ratios_stats!L4</f>
        <v>7.4099811193283294E-2</v>
      </c>
      <c r="N20" s="3">
        <f>[2]monthly_6f_env_ratios_stats!M4</f>
        <v>5.5299938864795298E-2</v>
      </c>
    </row>
    <row r="21" spans="1:14" x14ac:dyDescent="0.25">
      <c r="A21" t="str">
        <f>[2]monthly_6f_env_ratios_stats!A5</f>
        <v>Q1</v>
      </c>
      <c r="B21" t="str">
        <f t="shared" si="1"/>
        <v>monthly_6f_env_ratios_stats</v>
      </c>
      <c r="C21" s="3">
        <f>[2]monthly_6f_env_ratios_stats!B5</f>
        <v>8.7400876706376501E-2</v>
      </c>
      <c r="D21" s="3">
        <f>[2]monthly_6f_env_ratios_stats!C5</f>
        <v>7.7523330940335006E-2</v>
      </c>
      <c r="E21" s="3">
        <f>[2]monthly_6f_env_ratios_stats!D5</f>
        <v>8.0661501982319805E-2</v>
      </c>
      <c r="F21" s="3">
        <f>[2]monthly_6f_env_ratios_stats!E5</f>
        <v>6.6429224992039099E-2</v>
      </c>
      <c r="G21" s="3">
        <f>[2]monthly_6f_env_ratios_stats!F5</f>
        <v>8.0837971726177904E-2</v>
      </c>
      <c r="H21" s="3">
        <f>[2]monthly_6f_env_ratios_stats!G5</f>
        <v>7.7582798652097995E-2</v>
      </c>
      <c r="I21" s="3">
        <f>[2]monthly_6f_env_ratios_stats!H5</f>
        <v>9.8006945148588098E-2</v>
      </c>
      <c r="J21" s="3">
        <f>[2]monthly_6f_env_ratios_stats!I5</f>
        <v>7.18263682128501E-2</v>
      </c>
      <c r="K21" s="3">
        <f>[2]monthly_6f_env_ratios_stats!J5</f>
        <v>7.9845183829852701E-2</v>
      </c>
      <c r="L21" s="3">
        <f>[2]monthly_6f_env_ratios_stats!K5</f>
        <v>7.3214508878383697E-2</v>
      </c>
      <c r="M21" s="3">
        <f>[2]monthly_6f_env_ratios_stats!L5</f>
        <v>8.5648344250266906E-2</v>
      </c>
      <c r="N21" s="3">
        <f>[2]monthly_6f_env_ratios_stats!M5</f>
        <v>7.3347082831955193E-2</v>
      </c>
    </row>
    <row r="22" spans="1:14" x14ac:dyDescent="0.25">
      <c r="A22" t="str">
        <f>[2]monthly_6f_env_ratios_stats!A6</f>
        <v>Median</v>
      </c>
      <c r="B22" t="str">
        <f t="shared" si="1"/>
        <v>monthly_6f_env_ratios_stats</v>
      </c>
      <c r="C22" s="3">
        <f>[2]monthly_6f_env_ratios_stats!B6</f>
        <v>9.6473748927266095E-2</v>
      </c>
      <c r="D22" s="3">
        <f>[2]monthly_6f_env_ratios_stats!C6</f>
        <v>8.23735423449794E-2</v>
      </c>
      <c r="E22" s="3">
        <f>[2]monthly_6f_env_ratios_stats!D6</f>
        <v>9.2403868208167594E-2</v>
      </c>
      <c r="F22" s="3">
        <f>[2]monthly_6f_env_ratios_stats!E6</f>
        <v>7.4333516841301295E-2</v>
      </c>
      <c r="G22" s="3">
        <f>[2]monthly_6f_env_ratios_stats!F6</f>
        <v>9.3403345063448703E-2</v>
      </c>
      <c r="H22" s="3">
        <f>[2]monthly_6f_env_ratios_stats!G6</f>
        <v>8.33971136752579E-2</v>
      </c>
      <c r="I22" s="3">
        <f>[2]monthly_6f_env_ratios_stats!H6</f>
        <v>0.11358806835539299</v>
      </c>
      <c r="J22" s="3">
        <f>[2]monthly_6f_env_ratios_stats!I6</f>
        <v>8.6982134724232996E-2</v>
      </c>
      <c r="K22" s="3">
        <f>[2]monthly_6f_env_ratios_stats!J6</f>
        <v>9.0928991344836299E-2</v>
      </c>
      <c r="L22" s="3">
        <f>[2]monthly_6f_env_ratios_stats!K6</f>
        <v>7.7634223126471794E-2</v>
      </c>
      <c r="M22" s="3">
        <f>[2]monthly_6f_env_ratios_stats!L6</f>
        <v>9.3572343032558403E-2</v>
      </c>
      <c r="N22" s="3">
        <f>[2]monthly_6f_env_ratios_stats!M6</f>
        <v>8.3166157291728507E-2</v>
      </c>
    </row>
    <row r="23" spans="1:14" x14ac:dyDescent="0.25">
      <c r="A23" t="str">
        <f>[2]monthly_6f_env_ratios_stats!A7</f>
        <v>Q3</v>
      </c>
      <c r="B23" t="str">
        <f t="shared" si="1"/>
        <v>monthly_6f_env_ratios_stats</v>
      </c>
      <c r="C23" s="3">
        <f>[2]monthly_6f_env_ratios_stats!B7</f>
        <v>0.10761428322701</v>
      </c>
      <c r="D23" s="3">
        <f>[2]monthly_6f_env_ratios_stats!C7</f>
        <v>8.4801415741795894E-2</v>
      </c>
      <c r="E23" s="3">
        <f>[2]monthly_6f_env_ratios_stats!D7</f>
        <v>0.10198624021696701</v>
      </c>
      <c r="F23" s="3">
        <f>[2]monthly_6f_env_ratios_stats!E7</f>
        <v>8.4545654709470994E-2</v>
      </c>
      <c r="G23" s="3">
        <f>[2]monthly_6f_env_ratios_stats!F7</f>
        <v>0.101186123340075</v>
      </c>
      <c r="H23" s="3">
        <f>[2]monthly_6f_env_ratios_stats!G7</f>
        <v>9.7443195421477904E-2</v>
      </c>
      <c r="I23" s="3">
        <f>[2]monthly_6f_env_ratios_stats!H7</f>
        <v>0.121053781869449</v>
      </c>
      <c r="J23" s="3">
        <f>[2]monthly_6f_env_ratios_stats!I7</f>
        <v>0.113168237856296</v>
      </c>
      <c r="K23" s="3">
        <f>[2]monthly_6f_env_ratios_stats!J7</f>
        <v>0.11006741768600201</v>
      </c>
      <c r="L23" s="3">
        <f>[2]monthly_6f_env_ratios_stats!K7</f>
        <v>9.5527899962506393E-2</v>
      </c>
      <c r="M23" s="3">
        <f>[2]monthly_6f_env_ratios_stats!L7</f>
        <v>0.10286556032046</v>
      </c>
      <c r="N23" s="3">
        <f>[2]monthly_6f_env_ratios_stats!M7</f>
        <v>9.0356599311431293E-2</v>
      </c>
    </row>
    <row r="24" spans="1:14" x14ac:dyDescent="0.25">
      <c r="A24" t="str">
        <f>[2]monthly_6f_env_ratios_stats!A8</f>
        <v>Max</v>
      </c>
      <c r="B24" t="str">
        <f t="shared" si="1"/>
        <v>monthly_6f_env_ratios_stats</v>
      </c>
      <c r="C24" s="3">
        <f>[2]monthly_6f_env_ratios_stats!B8</f>
        <v>0.13949557843934099</v>
      </c>
      <c r="D24" s="3">
        <f>[2]monthly_6f_env_ratios_stats!C8</f>
        <v>0.10482459653801</v>
      </c>
      <c r="E24" s="3">
        <f>[2]monthly_6f_env_ratios_stats!D8</f>
        <v>0.13202355118178</v>
      </c>
      <c r="F24" s="3">
        <f>[2]monthly_6f_env_ratios_stats!E8</f>
        <v>0.111149920521527</v>
      </c>
      <c r="G24" s="3">
        <f>[2]monthly_6f_env_ratios_stats!F8</f>
        <v>0.11217141531625099</v>
      </c>
      <c r="H24" s="3">
        <f>[2]monthly_6f_env_ratios_stats!G8</f>
        <v>0.123225310375959</v>
      </c>
      <c r="I24" s="3">
        <f>[2]monthly_6f_env_ratios_stats!H8</f>
        <v>0.15575427943925499</v>
      </c>
      <c r="J24" s="3">
        <f>[2]monthly_6f_env_ratios_stats!I8</f>
        <v>0.14671964100006801</v>
      </c>
      <c r="K24" s="3">
        <f>[2]monthly_6f_env_ratios_stats!J8</f>
        <v>0.121546809544911</v>
      </c>
      <c r="L24" s="3">
        <f>[2]monthly_6f_env_ratios_stats!K8</f>
        <v>0.10160529935158601</v>
      </c>
      <c r="M24" s="3">
        <f>[2]monthly_6f_env_ratios_stats!L8</f>
        <v>0.118564659012646</v>
      </c>
      <c r="N24" s="3">
        <f>[2]monthly_6f_env_ratios_stats!M8</f>
        <v>9.9607931279416903E-2</v>
      </c>
    </row>
    <row r="25" spans="1:14" x14ac:dyDescent="0.25">
      <c r="A25" t="str">
        <f>[2]monthly_6f_env_ratios_stats!A9</f>
        <v>MAD</v>
      </c>
      <c r="B25" t="str">
        <f t="shared" si="1"/>
        <v>monthly_6f_env_ratios_stats</v>
      </c>
      <c r="C25" s="3">
        <f>[2]monthly_6f_env_ratios_stats!B9</f>
        <v>1.3451440354691001E-2</v>
      </c>
      <c r="D25" s="3">
        <f>[2]monthly_6f_env_ratios_stats!C9</f>
        <v>6.6139050090292702E-3</v>
      </c>
      <c r="E25" s="3">
        <f>[2]monthly_6f_env_ratios_stats!D9</f>
        <v>1.6211196550932502E-2</v>
      </c>
      <c r="F25" s="3">
        <f>[2]monthly_6f_env_ratios_stats!E9</f>
        <v>1.36866809031239E-2</v>
      </c>
      <c r="G25" s="3">
        <f>[2]monthly_6f_env_ratios_stats!F9</f>
        <v>1.82222508887839E-2</v>
      </c>
      <c r="H25" s="3">
        <f>[2]monthly_6f_env_ratios_stats!G9</f>
        <v>1.2351755844139899E-2</v>
      </c>
      <c r="I25" s="3">
        <f>[2]monthly_6f_env_ratios_stats!H9</f>
        <v>1.5654281433593899E-2</v>
      </c>
      <c r="J25" s="3">
        <f>[2]monthly_6f_env_ratios_stats!I9</f>
        <v>2.7690492849715202E-2</v>
      </c>
      <c r="K25" s="3">
        <f>[2]monthly_6f_env_ratios_stats!J9</f>
        <v>1.8291421176649499E-2</v>
      </c>
      <c r="L25" s="3">
        <f>[2]monthly_6f_env_ratios_stats!K9</f>
        <v>1.18353129941058E-2</v>
      </c>
      <c r="M25" s="3">
        <f>[2]monthly_6f_env_ratios_stats!L9</f>
        <v>1.29074427906604E-2</v>
      </c>
      <c r="N25" s="3">
        <f>[2]monthly_6f_env_ratios_stats!M9</f>
        <v>1.1500939742281301E-2</v>
      </c>
    </row>
    <row r="26" spans="1:14" x14ac:dyDescent="0.25">
      <c r="A26" t="str">
        <f>[2]monthly_6f_env_ratios_stats!A10</f>
        <v>IQR</v>
      </c>
      <c r="B26" t="str">
        <f t="shared" si="1"/>
        <v>monthly_6f_env_ratios_stats</v>
      </c>
      <c r="C26" s="3">
        <f>[2]monthly_6f_env_ratios_stats!B10</f>
        <v>1.7828738526924699E-2</v>
      </c>
      <c r="D26" s="3">
        <f>[2]monthly_6f_env_ratios_stats!C10</f>
        <v>6.8630101581104302E-3</v>
      </c>
      <c r="E26" s="3">
        <f>[2]monthly_6f_env_ratios_stats!D10</f>
        <v>1.8758993715791799E-2</v>
      </c>
      <c r="F26" s="3">
        <f>[2]monthly_6f_env_ratios_stats!E10</f>
        <v>1.69517417177634E-2</v>
      </c>
      <c r="G26" s="3">
        <f>[2]monthly_6f_env_ratios_stats!F10</f>
        <v>1.97641799408248E-2</v>
      </c>
      <c r="H26" s="3">
        <f>[2]monthly_6f_env_ratios_stats!G10</f>
        <v>1.6567264968279299E-2</v>
      </c>
      <c r="I26" s="3">
        <f>[2]monthly_6f_env_ratios_stats!H10</f>
        <v>2.2650278170204801E-2</v>
      </c>
      <c r="J26" s="3">
        <f>[2]monthly_6f_env_ratios_stats!I10</f>
        <v>3.8439850260637801E-2</v>
      </c>
      <c r="K26" s="3">
        <f>[2]monthly_6f_env_ratios_stats!J10</f>
        <v>2.8634929266928202E-2</v>
      </c>
      <c r="L26" s="3">
        <f>[2]monthly_6f_env_ratios_stats!K10</f>
        <v>1.94168979866624E-2</v>
      </c>
      <c r="M26" s="3">
        <f>[2]monthly_6f_env_ratios_stats!L10</f>
        <v>1.65845874022542E-2</v>
      </c>
      <c r="N26" s="3">
        <f>[2]monthly_6f_env_ratios_stats!M10</f>
        <v>1.6407147758795301E-2</v>
      </c>
    </row>
    <row r="27" spans="1:14" x14ac:dyDescent="0.25">
      <c r="A27" t="str">
        <f>[2]monthly_6f_env_ratios_stats!A11</f>
        <v>CV</v>
      </c>
      <c r="B27" t="str">
        <f t="shared" si="1"/>
        <v>monthly_6f_env_ratios_stats</v>
      </c>
      <c r="C27" s="3">
        <f>[2]monthly_6f_env_ratios_stats!B11</f>
        <v>0.14783524129657899</v>
      </c>
      <c r="D27" s="3">
        <f>[2]monthly_6f_env_ratios_stats!C11</f>
        <v>0.108822855710966</v>
      </c>
      <c r="E27" s="3">
        <f>[2]monthly_6f_env_ratios_stats!D11</f>
        <v>0.16010229928293901</v>
      </c>
      <c r="F27" s="3">
        <f>[2]monthly_6f_env_ratios_stats!E11</f>
        <v>0.19233603341091801</v>
      </c>
      <c r="G27" s="3">
        <f>[2]monthly_6f_env_ratios_stats!F11</f>
        <v>0.159063710017292</v>
      </c>
      <c r="H27" s="3">
        <f>[2]monthly_6f_env_ratios_stats!G11</f>
        <v>0.15635181172204801</v>
      </c>
      <c r="I27" s="3">
        <f>[2]monthly_6f_env_ratios_stats!H11</f>
        <v>0.164624293960629</v>
      </c>
      <c r="J27" s="3">
        <f>[2]monthly_6f_env_ratios_stats!I11</f>
        <v>0.26491619129682797</v>
      </c>
      <c r="K27" s="3">
        <f>[2]monthly_6f_env_ratios_stats!J11</f>
        <v>0.16258841996096399</v>
      </c>
      <c r="L27" s="3">
        <f>[2]monthly_6f_env_ratios_stats!K11</f>
        <v>0.14763567441686401</v>
      </c>
      <c r="M27" s="3">
        <f>[2]monthly_6f_env_ratios_stats!L11</f>
        <v>0.12691781861276</v>
      </c>
      <c r="N27" s="3">
        <f>[2]monthly_6f_env_ratios_stats!M11</f>
        <v>0.130151822429243</v>
      </c>
    </row>
    <row r="28" spans="1:14" x14ac:dyDescent="0.25">
      <c r="A28" t="str">
        <f>[2]monthly_6f_env_ratios_stats!A12</f>
        <v>Skewness</v>
      </c>
      <c r="B28" t="str">
        <f t="shared" si="1"/>
        <v>monthly_6f_env_ratios_stats</v>
      </c>
      <c r="C28" s="12">
        <f>[2]monthly_6f_env_ratios_stats!B12</f>
        <v>0.80280060656719698</v>
      </c>
      <c r="D28" s="12">
        <f>[2]monthly_6f_env_ratios_stats!C12</f>
        <v>0.18040210398959</v>
      </c>
      <c r="E28" s="12">
        <f>[2]monthly_6f_env_ratios_stats!D12</f>
        <v>0.84620445214624496</v>
      </c>
      <c r="F28" s="12">
        <f>[2]monthly_6f_env_ratios_stats!E12</f>
        <v>0.344356225432211</v>
      </c>
      <c r="G28" s="12">
        <f>[2]monthly_6f_env_ratios_stats!F12</f>
        <v>-0.28728438188522398</v>
      </c>
      <c r="H28" s="12">
        <f>[2]monthly_6f_env_ratios_stats!G12</f>
        <v>0.41189138318051399</v>
      </c>
      <c r="I28" s="12">
        <f>[2]monthly_6f_env_ratios_stats!H12</f>
        <v>-9.0326581283575305E-2</v>
      </c>
      <c r="J28" s="12">
        <f>[2]monthly_6f_env_ratios_stats!I12</f>
        <v>0.35470018449118901</v>
      </c>
      <c r="K28" s="12">
        <f>[2]monthly_6f_env_ratios_stats!J12</f>
        <v>0.26866729089943597</v>
      </c>
      <c r="L28" s="12">
        <f>[2]monthly_6f_env_ratios_stats!K12</f>
        <v>0.147219865312786</v>
      </c>
      <c r="M28" s="12">
        <f>[2]monthly_6f_env_ratios_stats!L12</f>
        <v>-6.4235415479433802E-2</v>
      </c>
      <c r="N28" s="12">
        <f>[2]monthly_6f_env_ratios_stats!M12</f>
        <v>-0.46611929571482502</v>
      </c>
    </row>
    <row r="29" spans="1:14" x14ac:dyDescent="0.25">
      <c r="A29" t="str">
        <f>[2]monthly_6f_env_ratios_stats!A13</f>
        <v>SE.Skewness</v>
      </c>
      <c r="B29" t="str">
        <f t="shared" si="1"/>
        <v>monthly_6f_env_ratios_stats</v>
      </c>
      <c r="C29" s="12">
        <f>[2]monthly_6f_env_ratios_stats!B13</f>
        <v>0.44785201637530703</v>
      </c>
      <c r="D29" s="12">
        <f>[2]monthly_6f_env_ratios_stats!C13</f>
        <v>0.44785201637530703</v>
      </c>
      <c r="E29" s="12">
        <f>[2]monthly_6f_env_ratios_stats!D13</f>
        <v>0.48133666148027998</v>
      </c>
      <c r="F29" s="12">
        <f>[2]monthly_6f_env_ratios_stats!E13</f>
        <v>0.48133666148027998</v>
      </c>
      <c r="G29" s="12">
        <f>[2]monthly_6f_env_ratios_stats!F13</f>
        <v>0.44785201637530703</v>
      </c>
      <c r="H29" s="12">
        <f>[2]monthly_6f_env_ratios_stats!G13</f>
        <v>0.44785201637530703</v>
      </c>
      <c r="I29" s="12">
        <f>[2]monthly_6f_env_ratios_stats!H13</f>
        <v>0.48133666148027998</v>
      </c>
      <c r="J29" s="12">
        <f>[2]monthly_6f_env_ratios_stats!I13</f>
        <v>0.48133666148027998</v>
      </c>
      <c r="K29" s="12">
        <f>[2]monthly_6f_env_ratios_stats!J13</f>
        <v>0.44785201637530703</v>
      </c>
      <c r="L29" s="12">
        <f>[2]monthly_6f_env_ratios_stats!K13</f>
        <v>0.44785201637530703</v>
      </c>
      <c r="M29" s="12">
        <f>[2]monthly_6f_env_ratios_stats!L13</f>
        <v>0.48133666148027998</v>
      </c>
      <c r="N29" s="12">
        <f>[2]monthly_6f_env_ratios_stats!M13</f>
        <v>0.48133666148027998</v>
      </c>
    </row>
    <row r="30" spans="1:14" x14ac:dyDescent="0.25">
      <c r="A30" t="str">
        <f>[2]monthly_6f_env_ratios_stats!A14</f>
        <v>Kurtosis</v>
      </c>
      <c r="B30" t="str">
        <f t="shared" si="1"/>
        <v>monthly_6f_env_ratios_stats</v>
      </c>
      <c r="C30" s="12">
        <f>[2]monthly_6f_env_ratios_stats!B14</f>
        <v>0.29797581311150201</v>
      </c>
      <c r="D30" s="12">
        <f>[2]monthly_6f_env_ratios_stats!C14</f>
        <v>1.16693112327631</v>
      </c>
      <c r="E30" s="12">
        <f>[2]monthly_6f_env_ratios_stats!D14</f>
        <v>0.20354027775497599</v>
      </c>
      <c r="F30" s="12">
        <f>[2]monthly_6f_env_ratios_stats!E14</f>
        <v>-0.114564877331557</v>
      </c>
      <c r="G30" s="12">
        <f>[2]monthly_6f_env_ratios_stats!F14</f>
        <v>-1.0986487292204901</v>
      </c>
      <c r="H30" s="12">
        <f>[2]monthly_6f_env_ratios_stats!G14</f>
        <v>0.329882603056534</v>
      </c>
      <c r="I30" s="12">
        <f>[2]monthly_6f_env_ratios_stats!H14</f>
        <v>0.52297698334786302</v>
      </c>
      <c r="J30" s="12">
        <f>[2]monthly_6f_env_ratios_stats!I14</f>
        <v>-0.89015705332155903</v>
      </c>
      <c r="K30" s="12">
        <f>[2]monthly_6f_env_ratios_stats!J14</f>
        <v>-1.4697547637061801</v>
      </c>
      <c r="L30" s="12">
        <f>[2]monthly_6f_env_ratios_stats!K14</f>
        <v>-0.98846670457087804</v>
      </c>
      <c r="M30" s="12">
        <f>[2]monthly_6f_env_ratios_stats!L14</f>
        <v>-0.84657596842968896</v>
      </c>
      <c r="N30" s="12">
        <f>[2]monthly_6f_env_ratios_stats!M14</f>
        <v>-0.22155419815951399</v>
      </c>
    </row>
    <row r="31" spans="1:14" x14ac:dyDescent="0.25">
      <c r="A31" t="str">
        <f>[2]monthly_6f_env_ratios_stats!A15</f>
        <v>N.Valid</v>
      </c>
      <c r="B31" t="str">
        <f t="shared" si="1"/>
        <v>monthly_6f_env_ratios_stats</v>
      </c>
      <c r="C31" s="12">
        <f>[2]monthly_6f_env_ratios_stats!B15</f>
        <v>27</v>
      </c>
      <c r="D31" s="12">
        <f>[2]monthly_6f_env_ratios_stats!C15</f>
        <v>27</v>
      </c>
      <c r="E31" s="12">
        <f>[2]monthly_6f_env_ratios_stats!D15</f>
        <v>23</v>
      </c>
      <c r="F31" s="12">
        <f>[2]monthly_6f_env_ratios_stats!E15</f>
        <v>23</v>
      </c>
      <c r="G31" s="12">
        <f>[2]monthly_6f_env_ratios_stats!F15</f>
        <v>27</v>
      </c>
      <c r="H31" s="12">
        <f>[2]monthly_6f_env_ratios_stats!G15</f>
        <v>27</v>
      </c>
      <c r="I31" s="12">
        <f>[2]monthly_6f_env_ratios_stats!H15</f>
        <v>23</v>
      </c>
      <c r="J31" s="12">
        <f>[2]monthly_6f_env_ratios_stats!I15</f>
        <v>23</v>
      </c>
      <c r="K31" s="12">
        <f>[2]monthly_6f_env_ratios_stats!J15</f>
        <v>27</v>
      </c>
      <c r="L31" s="12">
        <f>[2]monthly_6f_env_ratios_stats!K15</f>
        <v>27</v>
      </c>
      <c r="M31" s="12">
        <f>[2]monthly_6f_env_ratios_stats!L15</f>
        <v>23</v>
      </c>
      <c r="N31" s="12">
        <f>[2]monthly_6f_env_ratios_stats!M15</f>
        <v>23</v>
      </c>
    </row>
    <row r="32" spans="1:14" x14ac:dyDescent="0.25">
      <c r="A32" t="str">
        <f>[2]monthly_6f_env_ratios_stats!A16</f>
        <v>Pct.Valid</v>
      </c>
      <c r="B32" t="str">
        <f t="shared" si="1"/>
        <v>monthly_6f_env_ratios_stats</v>
      </c>
      <c r="C32" s="12">
        <f>[2]monthly_6f_env_ratios_stats!B16</f>
        <v>100</v>
      </c>
      <c r="D32" s="12">
        <f>[2]monthly_6f_env_ratios_stats!C16</f>
        <v>100</v>
      </c>
      <c r="E32" s="12">
        <f>[2]monthly_6f_env_ratios_stats!D16</f>
        <v>100</v>
      </c>
      <c r="F32" s="12">
        <f>[2]monthly_6f_env_ratios_stats!E16</f>
        <v>100</v>
      </c>
      <c r="G32" s="12">
        <f>[2]monthly_6f_env_ratios_stats!F16</f>
        <v>100</v>
      </c>
      <c r="H32" s="12">
        <f>[2]monthly_6f_env_ratios_stats!G16</f>
        <v>100</v>
      </c>
      <c r="I32" s="12">
        <f>[2]monthly_6f_env_ratios_stats!H16</f>
        <v>100</v>
      </c>
      <c r="J32" s="12">
        <f>[2]monthly_6f_env_ratios_stats!I16</f>
        <v>100</v>
      </c>
      <c r="K32" s="12">
        <f>[2]monthly_6f_env_ratios_stats!J16</f>
        <v>100</v>
      </c>
      <c r="L32" s="12">
        <f>[2]monthly_6f_env_ratios_stats!K16</f>
        <v>100</v>
      </c>
      <c r="M32" s="12">
        <f>[2]monthly_6f_env_ratios_stats!L16</f>
        <v>100</v>
      </c>
      <c r="N32" s="12">
        <f>[2]monthly_6f_env_ratios_stats!M16</f>
        <v>100</v>
      </c>
    </row>
    <row r="34" spans="1:14" x14ac:dyDescent="0.25">
      <c r="A34" t="str">
        <f>[3]monthly_3f_ghg_ratios_stats!A2</f>
        <v>Mean</v>
      </c>
      <c r="B34" t="s">
        <v>16</v>
      </c>
      <c r="C34" s="3">
        <f>[3]monthly_3f_ghg_ratios_stats!B2</f>
        <v>0.17009253011792599</v>
      </c>
      <c r="D34" s="3">
        <f>[3]monthly_3f_ghg_ratios_stats!C2</f>
        <v>0.13353242653862801</v>
      </c>
      <c r="E34" s="3">
        <f>[3]monthly_3f_ghg_ratios_stats!D2</f>
        <v>0.16912667274898999</v>
      </c>
      <c r="F34" s="3">
        <f>[3]monthly_3f_ghg_ratios_stats!E2</f>
        <v>0.13769624093424601</v>
      </c>
      <c r="G34" s="3">
        <f>[3]monthly_3f_ghg_ratios_stats!F2</f>
        <v>0.12703066835836899</v>
      </c>
      <c r="H34" s="3">
        <f>[3]monthly_3f_ghg_ratios_stats!G2</f>
        <v>0.11405927731835901</v>
      </c>
      <c r="I34" s="3">
        <f>[3]monthly_3f_ghg_ratios_stats!H2</f>
        <v>0.118729476165208</v>
      </c>
      <c r="J34" s="3">
        <f>[3]monthly_3f_ghg_ratios_stats!I2</f>
        <v>0.110657562973707</v>
      </c>
      <c r="K34" s="3">
        <f>[3]monthly_3f_ghg_ratios_stats!J2</f>
        <v>0.10130134490939</v>
      </c>
      <c r="L34" s="3">
        <f>[3]monthly_3f_ghg_ratios_stats!K2</f>
        <v>9.4212271960120497E-2</v>
      </c>
      <c r="M34" s="3">
        <f>[3]monthly_3f_ghg_ratios_stats!L2</f>
        <v>0.102554871349126</v>
      </c>
      <c r="N34" s="3">
        <f>[3]monthly_3f_ghg_ratios_stats!M2</f>
        <v>9.4022070480882902E-2</v>
      </c>
    </row>
    <row r="35" spans="1:14" x14ac:dyDescent="0.25">
      <c r="A35" t="str">
        <f>[3]monthly_3f_ghg_ratios_stats!A3</f>
        <v>Std.Dev</v>
      </c>
      <c r="B35" t="str">
        <f t="shared" ref="B35:B48" si="2">B34</f>
        <v>monthly_3f_ghg_ratios_stats</v>
      </c>
      <c r="C35" s="3">
        <f>[3]monthly_3f_ghg_ratios_stats!B3</f>
        <v>3.8442914092030801E-2</v>
      </c>
      <c r="D35" s="3">
        <f>[3]monthly_3f_ghg_ratios_stats!C3</f>
        <v>2.8807450281920801E-2</v>
      </c>
      <c r="E35" s="3">
        <f>[3]monthly_3f_ghg_ratios_stats!D3</f>
        <v>3.05646008792139E-2</v>
      </c>
      <c r="F35" s="3">
        <f>[3]monthly_3f_ghg_ratios_stats!E3</f>
        <v>2.9690806795095601E-2</v>
      </c>
      <c r="G35" s="3">
        <f>[3]monthly_3f_ghg_ratios_stats!F3</f>
        <v>2.3693997661507499E-2</v>
      </c>
      <c r="H35" s="3">
        <f>[3]monthly_3f_ghg_ratios_stats!G3</f>
        <v>2.7322593188892699E-2</v>
      </c>
      <c r="I35" s="3">
        <f>[3]monthly_3f_ghg_ratios_stats!H3</f>
        <v>1.7432189189056601E-2</v>
      </c>
      <c r="J35" s="3">
        <f>[3]monthly_3f_ghg_ratios_stats!I3</f>
        <v>3.0573981364662502E-2</v>
      </c>
      <c r="K35" s="3">
        <f>[3]monthly_3f_ghg_ratios_stats!J3</f>
        <v>2.0419954417473199E-2</v>
      </c>
      <c r="L35" s="3">
        <f>[3]monthly_3f_ghg_ratios_stats!K3</f>
        <v>1.0027821177598499E-2</v>
      </c>
      <c r="M35" s="3">
        <f>[3]monthly_3f_ghg_ratios_stats!L3</f>
        <v>1.5315434676294501E-2</v>
      </c>
      <c r="N35" s="3">
        <f>[3]monthly_3f_ghg_ratios_stats!M3</f>
        <v>1.3722810572219E-2</v>
      </c>
    </row>
    <row r="36" spans="1:14" x14ac:dyDescent="0.25">
      <c r="A36" t="str">
        <f>[3]monthly_3f_ghg_ratios_stats!A4</f>
        <v>Min</v>
      </c>
      <c r="B36" t="str">
        <f t="shared" si="2"/>
        <v>monthly_3f_ghg_ratios_stats</v>
      </c>
      <c r="C36" s="3">
        <f>[3]monthly_3f_ghg_ratios_stats!B4</f>
        <v>0.100857207004168</v>
      </c>
      <c r="D36" s="3">
        <f>[3]monthly_3f_ghg_ratios_stats!C4</f>
        <v>7.4975797409576994E-2</v>
      </c>
      <c r="E36" s="3">
        <f>[3]monthly_3f_ghg_ratios_stats!D4</f>
        <v>0.112939073663143</v>
      </c>
      <c r="F36" s="3">
        <f>[3]monthly_3f_ghg_ratios_stats!E4</f>
        <v>7.7976930144829204E-2</v>
      </c>
      <c r="G36" s="3">
        <f>[3]monthly_3f_ghg_ratios_stats!F4</f>
        <v>6.0826717711676803E-2</v>
      </c>
      <c r="H36" s="3">
        <f>[3]monthly_3f_ghg_ratios_stats!G4</f>
        <v>7.8662542594587007E-2</v>
      </c>
      <c r="I36" s="3">
        <f>[3]monthly_3f_ghg_ratios_stats!H4</f>
        <v>7.98124779354763E-2</v>
      </c>
      <c r="J36" s="3">
        <f>[3]monthly_3f_ghg_ratios_stats!I4</f>
        <v>7.1553185136335795E-2</v>
      </c>
      <c r="K36" s="3">
        <f>[3]monthly_3f_ghg_ratios_stats!J4</f>
        <v>6.9704038608890198E-2</v>
      </c>
      <c r="L36" s="3">
        <f>[3]monthly_3f_ghg_ratios_stats!K4</f>
        <v>7.7434490641080503E-2</v>
      </c>
      <c r="M36" s="3">
        <f>[3]monthly_3f_ghg_ratios_stats!L4</f>
        <v>7.5334547373230407E-2</v>
      </c>
      <c r="N36" s="3">
        <f>[3]monthly_3f_ghg_ratios_stats!M4</f>
        <v>6.5912050485094006E-2</v>
      </c>
    </row>
    <row r="37" spans="1:14" x14ac:dyDescent="0.25">
      <c r="A37" t="str">
        <f>[3]monthly_3f_ghg_ratios_stats!A5</f>
        <v>Q1</v>
      </c>
      <c r="B37" t="str">
        <f t="shared" si="2"/>
        <v>monthly_3f_ghg_ratios_stats</v>
      </c>
      <c r="C37" s="3">
        <f>[3]monthly_3f_ghg_ratios_stats!B5</f>
        <v>0.14024322105654299</v>
      </c>
      <c r="D37" s="3">
        <f>[3]monthly_3f_ghg_ratios_stats!C5</f>
        <v>0.11608257431338299</v>
      </c>
      <c r="E37" s="3">
        <f>[3]monthly_3f_ghg_ratios_stats!D5</f>
        <v>0.143063401773001</v>
      </c>
      <c r="F37" s="3">
        <f>[3]monthly_3f_ghg_ratios_stats!E5</f>
        <v>0.11790378047834101</v>
      </c>
      <c r="G37" s="3">
        <f>[3]monthly_3f_ghg_ratios_stats!F5</f>
        <v>0.11130657071403199</v>
      </c>
      <c r="H37" s="3">
        <f>[3]monthly_3f_ghg_ratios_stats!G5</f>
        <v>9.6659520475248895E-2</v>
      </c>
      <c r="I37" s="3">
        <f>[3]monthly_3f_ghg_ratios_stats!H5</f>
        <v>0.11282632450011799</v>
      </c>
      <c r="J37" s="3">
        <f>[3]monthly_3f_ghg_ratios_stats!I5</f>
        <v>9.3244706114975401E-2</v>
      </c>
      <c r="K37" s="3">
        <f>[3]monthly_3f_ghg_ratios_stats!J5</f>
        <v>8.5220729901127695E-2</v>
      </c>
      <c r="L37" s="3">
        <f>[3]monthly_3f_ghg_ratios_stats!K5</f>
        <v>8.5308585531410505E-2</v>
      </c>
      <c r="M37" s="3">
        <f>[3]monthly_3f_ghg_ratios_stats!L5</f>
        <v>9.0923812545168597E-2</v>
      </c>
      <c r="N37" s="3">
        <f>[3]monthly_3f_ghg_ratios_stats!M5</f>
        <v>8.3555394308862996E-2</v>
      </c>
    </row>
    <row r="38" spans="1:14" x14ac:dyDescent="0.25">
      <c r="A38" t="str">
        <f>[3]monthly_3f_ghg_ratios_stats!A6</f>
        <v>Median</v>
      </c>
      <c r="B38" t="str">
        <f t="shared" si="2"/>
        <v>monthly_3f_ghg_ratios_stats</v>
      </c>
      <c r="C38" s="3">
        <f>[3]monthly_3f_ghg_ratios_stats!B6</f>
        <v>0.176364977958819</v>
      </c>
      <c r="D38" s="3">
        <f>[3]monthly_3f_ghg_ratios_stats!C6</f>
        <v>0.13088422068369299</v>
      </c>
      <c r="E38" s="3">
        <f>[3]monthly_3f_ghg_ratios_stats!D6</f>
        <v>0.17483955212379201</v>
      </c>
      <c r="F38" s="3">
        <f>[3]monthly_3f_ghg_ratios_stats!E6</f>
        <v>0.14162436083047</v>
      </c>
      <c r="G38" s="3">
        <f>[3]monthly_3f_ghg_ratios_stats!F6</f>
        <v>0.12968238200964</v>
      </c>
      <c r="H38" s="3">
        <f>[3]monthly_3f_ghg_ratios_stats!G6</f>
        <v>0.106278369329785</v>
      </c>
      <c r="I38" s="3">
        <f>[3]monthly_3f_ghg_ratios_stats!H6</f>
        <v>0.120214443303336</v>
      </c>
      <c r="J38" s="3">
        <f>[3]monthly_3f_ghg_ratios_stats!I6</f>
        <v>9.9876481147181506E-2</v>
      </c>
      <c r="K38" s="3">
        <f>[3]monthly_3f_ghg_ratios_stats!J6</f>
        <v>9.7255863160251699E-2</v>
      </c>
      <c r="L38" s="3">
        <f>[3]monthly_3f_ghg_ratios_stats!K6</f>
        <v>9.55107063494509E-2</v>
      </c>
      <c r="M38" s="3">
        <f>[3]monthly_3f_ghg_ratios_stats!L6</f>
        <v>0.104879034913166</v>
      </c>
      <c r="N38" s="3">
        <f>[3]monthly_3f_ghg_ratios_stats!M6</f>
        <v>9.3086345652500596E-2</v>
      </c>
    </row>
    <row r="39" spans="1:14" x14ac:dyDescent="0.25">
      <c r="A39" t="str">
        <f>[3]monthly_3f_ghg_ratios_stats!A7</f>
        <v>Q3</v>
      </c>
      <c r="B39" t="str">
        <f t="shared" si="2"/>
        <v>monthly_3f_ghg_ratios_stats</v>
      </c>
      <c r="C39" s="3">
        <f>[3]monthly_3f_ghg_ratios_stats!B7</f>
        <v>0.20416539221527399</v>
      </c>
      <c r="D39" s="3">
        <f>[3]monthly_3f_ghg_ratios_stats!C7</f>
        <v>0.14965685547975799</v>
      </c>
      <c r="E39" s="3">
        <f>[3]monthly_3f_ghg_ratios_stats!D7</f>
        <v>0.19599181092064</v>
      </c>
      <c r="F39" s="3">
        <f>[3]monthly_3f_ghg_ratios_stats!E7</f>
        <v>0.165554437384516</v>
      </c>
      <c r="G39" s="3">
        <f>[3]monthly_3f_ghg_ratios_stats!F7</f>
        <v>0.14522457614117801</v>
      </c>
      <c r="H39" s="3">
        <f>[3]monthly_3f_ghg_ratios_stats!G7</f>
        <v>0.13283462374675301</v>
      </c>
      <c r="I39" s="3">
        <f>[3]monthly_3f_ghg_ratios_stats!H7</f>
        <v>0.12922505145271501</v>
      </c>
      <c r="J39" s="3">
        <f>[3]monthly_3f_ghg_ratios_stats!I7</f>
        <v>0.121673471443651</v>
      </c>
      <c r="K39" s="3">
        <f>[3]monthly_3f_ghg_ratios_stats!J7</f>
        <v>0.11187287030488</v>
      </c>
      <c r="L39" s="3">
        <f>[3]monthly_3f_ghg_ratios_stats!K7</f>
        <v>0.101177115084972</v>
      </c>
      <c r="M39" s="3">
        <f>[3]monthly_3f_ghg_ratios_stats!L7</f>
        <v>0.109428256568746</v>
      </c>
      <c r="N39" s="3">
        <f>[3]monthly_3f_ghg_ratios_stats!M7</f>
        <v>0.10642571428410499</v>
      </c>
    </row>
    <row r="40" spans="1:14" x14ac:dyDescent="0.25">
      <c r="A40" t="str">
        <f>[3]monthly_3f_ghg_ratios_stats!A8</f>
        <v>Max</v>
      </c>
      <c r="B40" t="str">
        <f t="shared" si="2"/>
        <v>monthly_3f_ghg_ratios_stats</v>
      </c>
      <c r="C40" s="3">
        <f>[3]monthly_3f_ghg_ratios_stats!B8</f>
        <v>0.22560655858921999</v>
      </c>
      <c r="D40" s="3">
        <f>[3]monthly_3f_ghg_ratios_stats!C8</f>
        <v>0.188200610634571</v>
      </c>
      <c r="E40" s="3">
        <f>[3]monthly_3f_ghg_ratios_stats!D8</f>
        <v>0.217022051975819</v>
      </c>
      <c r="F40" s="3">
        <f>[3]monthly_3f_ghg_ratios_stats!E8</f>
        <v>0.18736603515264999</v>
      </c>
      <c r="G40" s="3">
        <f>[3]monthly_3f_ghg_ratios_stats!F8</f>
        <v>0.17466363140963101</v>
      </c>
      <c r="H40" s="3">
        <f>[3]monthly_3f_ghg_ratios_stats!G8</f>
        <v>0.20540546975420401</v>
      </c>
      <c r="I40" s="3">
        <f>[3]monthly_3f_ghg_ratios_stats!H8</f>
        <v>0.14499492861916299</v>
      </c>
      <c r="J40" s="3">
        <f>[3]monthly_3f_ghg_ratios_stats!I8</f>
        <v>0.21348803510056499</v>
      </c>
      <c r="K40" s="3">
        <f>[3]monthly_3f_ghg_ratios_stats!J8</f>
        <v>0.15049186772742101</v>
      </c>
      <c r="L40" s="3">
        <f>[3]monthly_3f_ghg_ratios_stats!K8</f>
        <v>0.119058617951795</v>
      </c>
      <c r="M40" s="3">
        <f>[3]monthly_3f_ghg_ratios_stats!L8</f>
        <v>0.139392472092393</v>
      </c>
      <c r="N40" s="3">
        <f>[3]monthly_3f_ghg_ratios_stats!M8</f>
        <v>0.114602643575371</v>
      </c>
    </row>
    <row r="41" spans="1:14" x14ac:dyDescent="0.25">
      <c r="A41" t="str">
        <f>[3]monthly_3f_ghg_ratios_stats!A9</f>
        <v>MAD</v>
      </c>
      <c r="B41" t="str">
        <f t="shared" si="2"/>
        <v>monthly_3f_ghg_ratios_stats</v>
      </c>
      <c r="C41" s="3">
        <f>[3]monthly_3f_ghg_ratios_stats!B9</f>
        <v>4.1964527138381301E-2</v>
      </c>
      <c r="D41" s="3">
        <f>[3]monthly_3f_ghg_ratios_stats!C9</f>
        <v>2.7679307110258899E-2</v>
      </c>
      <c r="E41" s="3">
        <f>[3]monthly_3f_ghg_ratios_stats!D9</f>
        <v>3.69113415502468E-2</v>
      </c>
      <c r="F41" s="3">
        <f>[3]monthly_3f_ghg_ratios_stats!E9</f>
        <v>3.51681324300675E-2</v>
      </c>
      <c r="G41" s="3">
        <f>[3]monthly_3f_ghg_ratios_stats!F9</f>
        <v>2.30428570194171E-2</v>
      </c>
      <c r="H41" s="3">
        <f>[3]monthly_3f_ghg_ratios_stats!G9</f>
        <v>1.8658675989342101E-2</v>
      </c>
      <c r="I41" s="3">
        <f>[3]monthly_3f_ghg_ratios_stats!H9</f>
        <v>1.25204753970016E-2</v>
      </c>
      <c r="J41" s="3">
        <f>[3]monthly_3f_ghg_ratios_stats!I9</f>
        <v>1.39178082800917E-2</v>
      </c>
      <c r="K41" s="3">
        <f>[3]monthly_3f_ghg_ratios_stats!J9</f>
        <v>1.78432885699772E-2</v>
      </c>
      <c r="L41" s="3">
        <f>[3]monthly_3f_ghg_ratios_stats!K9</f>
        <v>9.3575052355876799E-3</v>
      </c>
      <c r="M41" s="3">
        <f>[3]monthly_3f_ghg_ratios_stats!L9</f>
        <v>1.5259750678003E-2</v>
      </c>
      <c r="N41" s="3">
        <f>[3]monthly_3f_ghg_ratios_stats!M9</f>
        <v>1.7376454453284701E-2</v>
      </c>
    </row>
    <row r="42" spans="1:14" x14ac:dyDescent="0.25">
      <c r="A42" t="str">
        <f>[3]monthly_3f_ghg_ratios_stats!A10</f>
        <v>IQR</v>
      </c>
      <c r="B42" t="str">
        <f t="shared" si="2"/>
        <v>monthly_3f_ghg_ratios_stats</v>
      </c>
      <c r="C42" s="3">
        <f>[3]monthly_3f_ghg_ratios_stats!B10</f>
        <v>6.2702884345370899E-2</v>
      </c>
      <c r="D42" s="3">
        <f>[3]monthly_3f_ghg_ratios_stats!C10</f>
        <v>3.1885797939809897E-2</v>
      </c>
      <c r="E42" s="3">
        <f>[3]monthly_3f_ghg_ratios_stats!D10</f>
        <v>4.5121290550761098E-2</v>
      </c>
      <c r="F42" s="3">
        <f>[3]monthly_3f_ghg_ratios_stats!E10</f>
        <v>4.2231019679984397E-2</v>
      </c>
      <c r="G42" s="3">
        <f>[3]monthly_3f_ghg_ratios_stats!F10</f>
        <v>2.91195105237354E-2</v>
      </c>
      <c r="H42" s="3">
        <f>[3]monthly_3f_ghg_ratios_stats!G10</f>
        <v>3.0871798970461099E-2</v>
      </c>
      <c r="I42" s="3">
        <f>[3]monthly_3f_ghg_ratios_stats!H10</f>
        <v>1.53352613674534E-2</v>
      </c>
      <c r="J42" s="3">
        <f>[3]monthly_3f_ghg_ratios_stats!I10</f>
        <v>2.3583134496625701E-2</v>
      </c>
      <c r="K42" s="3">
        <f>[3]monthly_3f_ghg_ratios_stats!J10</f>
        <v>2.4242675619983101E-2</v>
      </c>
      <c r="L42" s="3">
        <f>[3]monthly_3f_ghg_ratios_stats!K10</f>
        <v>1.5795965130559701E-2</v>
      </c>
      <c r="M42" s="3">
        <f>[3]monthly_3f_ghg_ratios_stats!L10</f>
        <v>1.7026701330734001E-2</v>
      </c>
      <c r="N42" s="3">
        <f>[3]monthly_3f_ghg_ratios_stats!M10</f>
        <v>2.16374004084866E-2</v>
      </c>
    </row>
    <row r="43" spans="1:14" x14ac:dyDescent="0.25">
      <c r="A43" t="str">
        <f>[3]monthly_3f_ghg_ratios_stats!A11</f>
        <v>CV</v>
      </c>
      <c r="B43" t="str">
        <f t="shared" si="2"/>
        <v>monthly_3f_ghg_ratios_stats</v>
      </c>
      <c r="C43" s="3">
        <f>[3]monthly_3f_ghg_ratios_stats!B11</f>
        <v>0.226011771741993</v>
      </c>
      <c r="D43" s="3">
        <f>[3]monthly_3f_ghg_ratios_stats!C11</f>
        <v>0.21573374369548701</v>
      </c>
      <c r="E43" s="3">
        <f>[3]monthly_3f_ghg_ratios_stats!D11</f>
        <v>0.18072016898586099</v>
      </c>
      <c r="F43" s="3">
        <f>[3]monthly_3f_ghg_ratios_stats!E11</f>
        <v>0.21562539829445199</v>
      </c>
      <c r="G43" s="3">
        <f>[3]monthly_3f_ghg_ratios_stats!F11</f>
        <v>0.18652186883457</v>
      </c>
      <c r="H43" s="3">
        <f>[3]monthly_3f_ghg_ratios_stats!G11</f>
        <v>0.239547311111141</v>
      </c>
      <c r="I43" s="3">
        <f>[3]monthly_3f_ghg_ratios_stats!H11</f>
        <v>0.146822758358676</v>
      </c>
      <c r="J43" s="3">
        <f>[3]monthly_3f_ghg_ratios_stats!I11</f>
        <v>0.276293644492487</v>
      </c>
      <c r="K43" s="3">
        <f>[3]monthly_3f_ghg_ratios_stats!J11</f>
        <v>0.20157634072615799</v>
      </c>
      <c r="L43" s="3">
        <f>[3]monthly_3f_ghg_ratios_stats!K11</f>
        <v>0.10643858776532999</v>
      </c>
      <c r="M43" s="3">
        <f>[3]monthly_3f_ghg_ratios_stats!L11</f>
        <v>0.149338929246534</v>
      </c>
      <c r="N43" s="3">
        <f>[3]monthly_3f_ghg_ratios_stats!M11</f>
        <v>0.14595307784685699</v>
      </c>
    </row>
    <row r="44" spans="1:14" x14ac:dyDescent="0.25">
      <c r="A44" t="str">
        <f>[3]monthly_3f_ghg_ratios_stats!A12</f>
        <v>Skewness</v>
      </c>
      <c r="B44" t="str">
        <f t="shared" si="2"/>
        <v>monthly_3f_ghg_ratios_stats</v>
      </c>
      <c r="C44" s="12">
        <f>[3]monthly_3f_ghg_ratios_stats!B12</f>
        <v>-0.40482479069723998</v>
      </c>
      <c r="D44" s="12">
        <f>[3]monthly_3f_ghg_ratios_stats!C12</f>
        <v>0.13457925651270999</v>
      </c>
      <c r="E44" s="12">
        <f>[3]monthly_3f_ghg_ratios_stats!D12</f>
        <v>-0.26063086121368101</v>
      </c>
      <c r="F44" s="12">
        <f>[3]monthly_3f_ghg_ratios_stats!E12</f>
        <v>-0.27722620041937102</v>
      </c>
      <c r="G44" s="12">
        <f>[3]monthly_3f_ghg_ratios_stats!F12</f>
        <v>-0.439122433582466</v>
      </c>
      <c r="H44" s="12">
        <f>[3]monthly_3f_ghg_ratios_stats!G12</f>
        <v>1.53656652373345</v>
      </c>
      <c r="I44" s="12">
        <f>[3]monthly_3f_ghg_ratios_stats!H12</f>
        <v>-0.81971295891920604</v>
      </c>
      <c r="J44" s="12">
        <f>[3]monthly_3f_ghg_ratios_stats!I12</f>
        <v>1.7283223736957201</v>
      </c>
      <c r="K44" s="12">
        <f>[3]monthly_3f_ghg_ratios_stats!J12</f>
        <v>0.696246813894001</v>
      </c>
      <c r="L44" s="12">
        <f>[3]monthly_3f_ghg_ratios_stats!K12</f>
        <v>0.22953623944089499</v>
      </c>
      <c r="M44" s="12">
        <f>[3]monthly_3f_ghg_ratios_stats!L12</f>
        <v>0.31698208873422601</v>
      </c>
      <c r="N44" s="12">
        <f>[3]monthly_3f_ghg_ratios_stats!M12</f>
        <v>-0.33718815352090398</v>
      </c>
    </row>
    <row r="45" spans="1:14" x14ac:dyDescent="0.25">
      <c r="A45" t="str">
        <f>[3]monthly_3f_ghg_ratios_stats!A13</f>
        <v>SE.Skewness</v>
      </c>
      <c r="B45" t="str">
        <f t="shared" si="2"/>
        <v>monthly_3f_ghg_ratios_stats</v>
      </c>
      <c r="C45" s="12">
        <f>[3]monthly_3f_ghg_ratios_stats!B13</f>
        <v>0.44785201637530703</v>
      </c>
      <c r="D45" s="12">
        <f>[3]monthly_3f_ghg_ratios_stats!C13</f>
        <v>0.44785201637530703</v>
      </c>
      <c r="E45" s="12">
        <f>[3]monthly_3f_ghg_ratios_stats!D13</f>
        <v>0.48133666148027998</v>
      </c>
      <c r="F45" s="12">
        <f>[3]monthly_3f_ghg_ratios_stats!E13</f>
        <v>0.48133666148027998</v>
      </c>
      <c r="G45" s="12">
        <f>[3]monthly_3f_ghg_ratios_stats!F13</f>
        <v>0.44785201637530703</v>
      </c>
      <c r="H45" s="12">
        <f>[3]monthly_3f_ghg_ratios_stats!G13</f>
        <v>0.44785201637530703</v>
      </c>
      <c r="I45" s="12">
        <f>[3]monthly_3f_ghg_ratios_stats!H13</f>
        <v>0.48133666148027998</v>
      </c>
      <c r="J45" s="12">
        <f>[3]monthly_3f_ghg_ratios_stats!I13</f>
        <v>0.48133666148027998</v>
      </c>
      <c r="K45" s="12">
        <f>[3]monthly_3f_ghg_ratios_stats!J13</f>
        <v>0.44785201637530703</v>
      </c>
      <c r="L45" s="12">
        <f>[3]monthly_3f_ghg_ratios_stats!K13</f>
        <v>0.44785201637530703</v>
      </c>
      <c r="M45" s="12">
        <f>[3]monthly_3f_ghg_ratios_stats!L13</f>
        <v>0.48133666148027998</v>
      </c>
      <c r="N45" s="12">
        <f>[3]monthly_3f_ghg_ratios_stats!M13</f>
        <v>0.48133666148027998</v>
      </c>
    </row>
    <row r="46" spans="1:14" x14ac:dyDescent="0.25">
      <c r="A46" t="str">
        <f>[3]monthly_3f_ghg_ratios_stats!A14</f>
        <v>Kurtosis</v>
      </c>
      <c r="B46" t="str">
        <f t="shared" si="2"/>
        <v>monthly_3f_ghg_ratios_stats</v>
      </c>
      <c r="C46" s="12">
        <f>[3]monthly_3f_ghg_ratios_stats!B14</f>
        <v>-1.26817709672401</v>
      </c>
      <c r="D46" s="12">
        <f>[3]monthly_3f_ghg_ratios_stats!C14</f>
        <v>-0.59985803274613003</v>
      </c>
      <c r="E46" s="12">
        <f>[3]monthly_3f_ghg_ratios_stats!D14</f>
        <v>-1.1044503680528399</v>
      </c>
      <c r="F46" s="12">
        <f>[3]monthly_3f_ghg_ratios_stats!E14</f>
        <v>-0.96707253543737304</v>
      </c>
      <c r="G46" s="12">
        <f>[3]monthly_3f_ghg_ratios_stats!F14</f>
        <v>0.55306742749103499</v>
      </c>
      <c r="H46" s="12">
        <f>[3]monthly_3f_ghg_ratios_stats!G14</f>
        <v>2.4149459218244602</v>
      </c>
      <c r="I46" s="12">
        <f>[3]monthly_3f_ghg_ratios_stats!H14</f>
        <v>-9.2204017459430507E-2</v>
      </c>
      <c r="J46" s="12">
        <f>[3]monthly_3f_ghg_ratios_stats!I14</f>
        <v>3.1330036996122401</v>
      </c>
      <c r="K46" s="12">
        <f>[3]monthly_3f_ghg_ratios_stats!J14</f>
        <v>-0.378752338263878</v>
      </c>
      <c r="L46" s="12">
        <f>[3]monthly_3f_ghg_ratios_stats!K14</f>
        <v>-0.451056918452996</v>
      </c>
      <c r="M46" s="12">
        <f>[3]monthly_3f_ghg_ratios_stats!L14</f>
        <v>-0.16924883122392301</v>
      </c>
      <c r="N46" s="12">
        <f>[3]monthly_3f_ghg_ratios_stats!M14</f>
        <v>-1.13413781302217</v>
      </c>
    </row>
    <row r="47" spans="1:14" x14ac:dyDescent="0.25">
      <c r="A47" t="str">
        <f>[3]monthly_3f_ghg_ratios_stats!A15</f>
        <v>N.Valid</v>
      </c>
      <c r="B47" t="str">
        <f t="shared" si="2"/>
        <v>monthly_3f_ghg_ratios_stats</v>
      </c>
      <c r="C47" s="12">
        <f>[3]monthly_3f_ghg_ratios_stats!B15</f>
        <v>27</v>
      </c>
      <c r="D47" s="12">
        <f>[3]monthly_3f_ghg_ratios_stats!C15</f>
        <v>27</v>
      </c>
      <c r="E47" s="12">
        <f>[3]monthly_3f_ghg_ratios_stats!D15</f>
        <v>23</v>
      </c>
      <c r="F47" s="12">
        <f>[3]monthly_3f_ghg_ratios_stats!E15</f>
        <v>23</v>
      </c>
      <c r="G47" s="12">
        <f>[3]monthly_3f_ghg_ratios_stats!F15</f>
        <v>27</v>
      </c>
      <c r="H47" s="12">
        <f>[3]monthly_3f_ghg_ratios_stats!G15</f>
        <v>27</v>
      </c>
      <c r="I47" s="12">
        <f>[3]monthly_3f_ghg_ratios_stats!H15</f>
        <v>23</v>
      </c>
      <c r="J47" s="12">
        <f>[3]monthly_3f_ghg_ratios_stats!I15</f>
        <v>23</v>
      </c>
      <c r="K47" s="12">
        <f>[3]monthly_3f_ghg_ratios_stats!J15</f>
        <v>27</v>
      </c>
      <c r="L47" s="12">
        <f>[3]monthly_3f_ghg_ratios_stats!K15</f>
        <v>27</v>
      </c>
      <c r="M47" s="12">
        <f>[3]monthly_3f_ghg_ratios_stats!L15</f>
        <v>23</v>
      </c>
      <c r="N47" s="12">
        <f>[3]monthly_3f_ghg_ratios_stats!M15</f>
        <v>23</v>
      </c>
    </row>
    <row r="48" spans="1:14" x14ac:dyDescent="0.25">
      <c r="A48" t="str">
        <f>[3]monthly_3f_ghg_ratios_stats!A16</f>
        <v>Pct.Valid</v>
      </c>
      <c r="B48" t="str">
        <f t="shared" si="2"/>
        <v>monthly_3f_ghg_ratios_stats</v>
      </c>
      <c r="C48" s="12">
        <f>[3]monthly_3f_ghg_ratios_stats!B16</f>
        <v>100</v>
      </c>
      <c r="D48" s="12">
        <f>[3]monthly_3f_ghg_ratios_stats!C16</f>
        <v>100</v>
      </c>
      <c r="E48" s="12">
        <f>[3]monthly_3f_ghg_ratios_stats!D16</f>
        <v>100</v>
      </c>
      <c r="F48" s="12">
        <f>[3]monthly_3f_ghg_ratios_stats!E16</f>
        <v>100</v>
      </c>
      <c r="G48" s="12">
        <f>[3]monthly_3f_ghg_ratios_stats!F16</f>
        <v>100</v>
      </c>
      <c r="H48" s="12">
        <f>[3]monthly_3f_ghg_ratios_stats!G16</f>
        <v>100</v>
      </c>
      <c r="I48" s="12">
        <f>[3]monthly_3f_ghg_ratios_stats!H16</f>
        <v>100</v>
      </c>
      <c r="J48" s="12">
        <f>[3]monthly_3f_ghg_ratios_stats!I16</f>
        <v>100</v>
      </c>
      <c r="K48" s="12">
        <f>[3]monthly_3f_ghg_ratios_stats!J16</f>
        <v>100</v>
      </c>
      <c r="L48" s="12">
        <f>[3]monthly_3f_ghg_ratios_stats!K16</f>
        <v>100</v>
      </c>
      <c r="M48" s="12">
        <f>[3]monthly_3f_ghg_ratios_stats!L16</f>
        <v>100</v>
      </c>
      <c r="N48" s="12">
        <f>[3]monthly_3f_ghg_ratios_stats!M16</f>
        <v>100</v>
      </c>
    </row>
    <row r="50" spans="1:14" x14ac:dyDescent="0.25">
      <c r="A50" t="str">
        <f>[6]monthly_3f_env_ratios_stats!A2</f>
        <v>Mean</v>
      </c>
      <c r="B50" t="s">
        <v>18</v>
      </c>
      <c r="C50" s="3">
        <f>[6]monthly_3f_env_ratios_stats!B2</f>
        <v>0.112517720602722</v>
      </c>
      <c r="D50" s="3">
        <f>[6]monthly_3f_env_ratios_stats!C2</f>
        <v>9.0889514148420503E-2</v>
      </c>
      <c r="E50" s="3">
        <f>[6]monthly_3f_env_ratios_stats!D2</f>
        <v>0.105176011332586</v>
      </c>
      <c r="F50" s="3">
        <f>[6]monthly_3f_env_ratios_stats!E2</f>
        <v>8.8788705638353199E-2</v>
      </c>
      <c r="G50" s="3">
        <f>[6]monthly_3f_env_ratios_stats!F2</f>
        <v>0.104122354057834</v>
      </c>
      <c r="H50" s="3">
        <f>[6]monthly_3f_env_ratios_stats!G2</f>
        <v>9.8289053022526496E-2</v>
      </c>
      <c r="I50" s="3">
        <f>[6]monthly_3f_env_ratios_stats!H2</f>
        <v>0.12436160776369901</v>
      </c>
      <c r="J50" s="3">
        <f>[6]monthly_3f_env_ratios_stats!I2</f>
        <v>9.8371448159203595E-2</v>
      </c>
      <c r="K50" s="3">
        <f>[6]monthly_3f_env_ratios_stats!J2</f>
        <v>0.11218825642611201</v>
      </c>
      <c r="L50" s="3">
        <f>[6]monthly_3f_env_ratios_stats!K2</f>
        <v>8.6516386004238499E-2</v>
      </c>
      <c r="M50" s="3">
        <f>[6]monthly_3f_env_ratios_stats!L2</f>
        <v>0.11573247450518399</v>
      </c>
      <c r="N50" s="3">
        <f>[6]monthly_3f_env_ratios_stats!M2</f>
        <v>8.5902156619235198E-2</v>
      </c>
    </row>
    <row r="51" spans="1:14" x14ac:dyDescent="0.25">
      <c r="A51" t="str">
        <f>[6]monthly_3f_env_ratios_stats!A3</f>
        <v>Std.Dev</v>
      </c>
      <c r="B51" t="str">
        <f>B50</f>
        <v>monthly_3f_env_ratios_stats</v>
      </c>
      <c r="C51" s="3">
        <f>[6]monthly_3f_env_ratios_stats!B3</f>
        <v>2.0537995182537998E-2</v>
      </c>
      <c r="D51" s="3">
        <f>[6]monthly_3f_env_ratios_stats!C3</f>
        <v>1.40055885971775E-2</v>
      </c>
      <c r="E51" s="3">
        <f>[6]monthly_3f_env_ratios_stats!D3</f>
        <v>2.0701299026403799E-2</v>
      </c>
      <c r="F51" s="3">
        <f>[6]monthly_3f_env_ratios_stats!E3</f>
        <v>1.4119181188839701E-2</v>
      </c>
      <c r="G51" s="3">
        <f>[6]monthly_3f_env_ratios_stats!F3</f>
        <v>1.8693611094304001E-2</v>
      </c>
      <c r="H51" s="3">
        <f>[6]monthly_3f_env_ratios_stats!G3</f>
        <v>1.93180682979519E-2</v>
      </c>
      <c r="I51" s="3">
        <f>[6]monthly_3f_env_ratios_stats!H3</f>
        <v>1.5903988337371899E-2</v>
      </c>
      <c r="J51" s="3">
        <f>[6]monthly_3f_env_ratios_stats!I3</f>
        <v>2.1577327510648801E-2</v>
      </c>
      <c r="K51" s="3">
        <f>[6]monthly_3f_env_ratios_stats!J3</f>
        <v>1.90526835608971E-2</v>
      </c>
      <c r="L51" s="3">
        <f>[6]monthly_3f_env_ratios_stats!K3</f>
        <v>1.3051700336071601E-2</v>
      </c>
      <c r="M51" s="3">
        <f>[6]monthly_3f_env_ratios_stats!L3</f>
        <v>1.9586231384974999E-2</v>
      </c>
      <c r="N51" s="3">
        <f>[6]monthly_3f_env_ratios_stats!M3</f>
        <v>1.2534266616375999E-2</v>
      </c>
    </row>
    <row r="52" spans="1:14" x14ac:dyDescent="0.25">
      <c r="A52" t="str">
        <f>[6]monthly_3f_env_ratios_stats!A4</f>
        <v>Min</v>
      </c>
      <c r="B52" t="str">
        <f>B51</f>
        <v>monthly_3f_env_ratios_stats</v>
      </c>
      <c r="C52" s="3">
        <f>[6]monthly_3f_env_ratios_stats!B4</f>
        <v>8.4760337062098207E-2</v>
      </c>
      <c r="D52" s="3">
        <f>[6]monthly_3f_env_ratios_stats!C4</f>
        <v>6.5624144564742401E-2</v>
      </c>
      <c r="E52" s="3">
        <f>[6]monthly_3f_env_ratios_stats!D4</f>
        <v>7.7881316010946194E-2</v>
      </c>
      <c r="F52" s="3">
        <f>[6]monthly_3f_env_ratios_stats!E4</f>
        <v>5.8014391332389802E-2</v>
      </c>
      <c r="G52" s="3">
        <f>[6]monthly_3f_env_ratios_stats!F4</f>
        <v>6.3244635674810298E-2</v>
      </c>
      <c r="H52" s="3">
        <f>[6]monthly_3f_env_ratios_stats!G4</f>
        <v>7.32832880653288E-2</v>
      </c>
      <c r="I52" s="3">
        <f>[6]monthly_3f_env_ratios_stats!H4</f>
        <v>0.101551805388599</v>
      </c>
      <c r="J52" s="3">
        <f>[6]monthly_3f_env_ratios_stats!I4</f>
        <v>6.7629424971617197E-2</v>
      </c>
      <c r="K52" s="3">
        <f>[6]monthly_3f_env_ratios_stats!J4</f>
        <v>7.7076095705164799E-2</v>
      </c>
      <c r="L52" s="3">
        <f>[6]monthly_3f_env_ratios_stats!K4</f>
        <v>6.4833234685891E-2</v>
      </c>
      <c r="M52" s="3">
        <f>[6]monthly_3f_env_ratios_stats!L4</f>
        <v>8.2274772421349202E-2</v>
      </c>
      <c r="N52" s="3">
        <f>[6]monthly_3f_env_ratios_stats!M4</f>
        <v>6.5751576597608705E-2</v>
      </c>
    </row>
    <row r="53" spans="1:14" x14ac:dyDescent="0.25">
      <c r="A53" t="str">
        <f>[6]monthly_3f_env_ratios_stats!A5</f>
        <v>Q1</v>
      </c>
      <c r="B53" t="str">
        <f>B52</f>
        <v>monthly_3f_env_ratios_stats</v>
      </c>
      <c r="C53" s="3">
        <f>[6]monthly_3f_env_ratios_stats!B5</f>
        <v>9.4655455498948604E-2</v>
      </c>
      <c r="D53" s="3">
        <f>[6]monthly_3f_env_ratios_stats!C5</f>
        <v>8.2852693048160994E-2</v>
      </c>
      <c r="E53" s="3">
        <f>[6]monthly_3f_env_ratios_stats!D5</f>
        <v>8.9115920410534802E-2</v>
      </c>
      <c r="F53" s="3">
        <f>[6]monthly_3f_env_ratios_stats!E5</f>
        <v>7.4708385917211503E-2</v>
      </c>
      <c r="G53" s="3">
        <f>[6]monthly_3f_env_ratios_stats!F5</f>
        <v>9.0562576929793498E-2</v>
      </c>
      <c r="H53" s="3">
        <f>[6]monthly_3f_env_ratios_stats!G5</f>
        <v>8.26160395487886E-2</v>
      </c>
      <c r="I53" s="3">
        <f>[6]monthly_3f_env_ratios_stats!H5</f>
        <v>0.11074287631661101</v>
      </c>
      <c r="J53" s="3">
        <f>[6]monthly_3f_env_ratios_stats!I5</f>
        <v>7.6923632278848603E-2</v>
      </c>
      <c r="K53" s="3">
        <f>[6]monthly_3f_env_ratios_stats!J5</f>
        <v>9.9067036657393498E-2</v>
      </c>
      <c r="L53" s="3">
        <f>[6]monthly_3f_env_ratios_stats!K5</f>
        <v>7.6477066349775094E-2</v>
      </c>
      <c r="M53" s="3">
        <f>[6]monthly_3f_env_ratios_stats!L5</f>
        <v>0.10166193521526801</v>
      </c>
      <c r="N53" s="3">
        <f>[6]monthly_3f_env_ratios_stats!M5</f>
        <v>7.5958728775226095E-2</v>
      </c>
    </row>
    <row r="54" spans="1:14" x14ac:dyDescent="0.25">
      <c r="A54" t="str">
        <f>[6]monthly_3f_env_ratios_stats!A6</f>
        <v>Median</v>
      </c>
      <c r="B54" t="str">
        <f>B53</f>
        <v>monthly_3f_env_ratios_stats</v>
      </c>
      <c r="C54" s="3">
        <f>[6]monthly_3f_env_ratios_stats!B6</f>
        <v>0.106879338848756</v>
      </c>
      <c r="D54" s="3">
        <f>[6]monthly_3f_env_ratios_stats!C6</f>
        <v>9.2218452095175901E-2</v>
      </c>
      <c r="E54" s="3">
        <f>[6]monthly_3f_env_ratios_stats!D6</f>
        <v>9.8193711346983001E-2</v>
      </c>
      <c r="F54" s="3">
        <f>[6]monthly_3f_env_ratios_stats!E6</f>
        <v>9.0934663680811503E-2</v>
      </c>
      <c r="G54" s="3">
        <f>[6]monthly_3f_env_ratios_stats!F6</f>
        <v>0.104820561635698</v>
      </c>
      <c r="H54" s="3">
        <f>[6]monthly_3f_env_ratios_stats!G6</f>
        <v>9.82608356067564E-2</v>
      </c>
      <c r="I54" s="3">
        <f>[6]monthly_3f_env_ratios_stats!H6</f>
        <v>0.12272523064778</v>
      </c>
      <c r="J54" s="3">
        <f>[6]monthly_3f_env_ratios_stats!I6</f>
        <v>9.4198899775154901E-2</v>
      </c>
      <c r="K54" s="3">
        <f>[6]monthly_3f_env_ratios_stats!J6</f>
        <v>0.111244403882367</v>
      </c>
      <c r="L54" s="3">
        <f>[6]monthly_3f_env_ratios_stats!K6</f>
        <v>8.2534202700830797E-2</v>
      </c>
      <c r="M54" s="3">
        <f>[6]monthly_3f_env_ratios_stats!L6</f>
        <v>0.11852537658003</v>
      </c>
      <c r="N54" s="3">
        <f>[6]monthly_3f_env_ratios_stats!M6</f>
        <v>8.2698213464722795E-2</v>
      </c>
    </row>
    <row r="55" spans="1:14" x14ac:dyDescent="0.25">
      <c r="A55" t="str">
        <f>[6]monthly_3f_env_ratios_stats!A7</f>
        <v>Q3</v>
      </c>
      <c r="B55" t="str">
        <f>B54</f>
        <v>monthly_3f_env_ratios_stats</v>
      </c>
      <c r="C55" s="3">
        <f>[6]monthly_3f_env_ratios_stats!B7</f>
        <v>0.126108219360588</v>
      </c>
      <c r="D55" s="3">
        <f>[6]monthly_3f_env_ratios_stats!C7</f>
        <v>9.7177549954365394E-2</v>
      </c>
      <c r="E55" s="3">
        <f>[6]monthly_3f_env_ratios_stats!D7</f>
        <v>0.12509596834869099</v>
      </c>
      <c r="F55" s="3">
        <f>[6]monthly_3f_env_ratios_stats!E7</f>
        <v>0.100793035290208</v>
      </c>
      <c r="G55" s="3">
        <f>[6]monthly_3f_env_ratios_stats!F7</f>
        <v>0.123184179587704</v>
      </c>
      <c r="H55" s="3">
        <f>[6]monthly_3f_env_ratios_stats!G7</f>
        <v>0.10713924053804801</v>
      </c>
      <c r="I55" s="3">
        <f>[6]monthly_3f_env_ratios_stats!H7</f>
        <v>0.134906188184444</v>
      </c>
      <c r="J55" s="3">
        <f>[6]monthly_3f_env_ratios_stats!I7</f>
        <v>0.115772070269965</v>
      </c>
      <c r="K55" s="3">
        <f>[6]monthly_3f_env_ratios_stats!J7</f>
        <v>0.12534634606564601</v>
      </c>
      <c r="L55" s="3">
        <f>[6]monthly_3f_env_ratios_stats!K7</f>
        <v>9.3573726206569494E-2</v>
      </c>
      <c r="M55" s="3">
        <f>[6]monthly_3f_env_ratios_stats!L7</f>
        <v>0.124800832880575</v>
      </c>
      <c r="N55" s="3">
        <f>[6]monthly_3f_env_ratios_stats!M7</f>
        <v>9.6926134557259E-2</v>
      </c>
    </row>
    <row r="56" spans="1:14" x14ac:dyDescent="0.25">
      <c r="A56" t="str">
        <f>[6]monthly_3f_env_ratios_stats!A8</f>
        <v>Max</v>
      </c>
      <c r="B56" t="str">
        <f>B55</f>
        <v>monthly_3f_env_ratios_stats</v>
      </c>
      <c r="C56" s="3">
        <f>[6]monthly_3f_env_ratios_stats!B8</f>
        <v>0.15121372001879599</v>
      </c>
      <c r="D56" s="3">
        <f>[6]monthly_3f_env_ratios_stats!C8</f>
        <v>0.129935428640404</v>
      </c>
      <c r="E56" s="3">
        <f>[6]monthly_3f_env_ratios_stats!D8</f>
        <v>0.15861791815492801</v>
      </c>
      <c r="F56" s="3">
        <f>[6]monthly_3f_env_ratios_stats!E8</f>
        <v>0.110090405126121</v>
      </c>
      <c r="G56" s="3">
        <f>[6]monthly_3f_env_ratios_stats!F8</f>
        <v>0.13331174112726801</v>
      </c>
      <c r="H56" s="3">
        <f>[6]monthly_3f_env_ratios_stats!G8</f>
        <v>0.144554186048517</v>
      </c>
      <c r="I56" s="3">
        <f>[6]monthly_3f_env_ratios_stats!H8</f>
        <v>0.15970973511342501</v>
      </c>
      <c r="J56" s="3">
        <f>[6]monthly_3f_env_ratios_stats!I8</f>
        <v>0.13598913680104199</v>
      </c>
      <c r="K56" s="3">
        <f>[6]monthly_3f_env_ratios_stats!J8</f>
        <v>0.15389232796812299</v>
      </c>
      <c r="L56" s="3">
        <f>[6]monthly_3f_env_ratios_stats!K8</f>
        <v>0.11997297995855701</v>
      </c>
      <c r="M56" s="3">
        <f>[6]monthly_3f_env_ratios_stats!L8</f>
        <v>0.153104608727789</v>
      </c>
      <c r="N56" s="3">
        <f>[6]monthly_3f_env_ratios_stats!M8</f>
        <v>0.11490750065793</v>
      </c>
    </row>
    <row r="57" spans="1:14" x14ac:dyDescent="0.25">
      <c r="A57" t="str">
        <f>[6]monthly_3f_env_ratios_stats!A9</f>
        <v>MAD</v>
      </c>
      <c r="B57" t="str">
        <f>B56</f>
        <v>monthly_3f_env_ratios_stats</v>
      </c>
      <c r="C57" s="3">
        <f>[6]monthly_3f_env_ratios_stats!B9</f>
        <v>1.9789895047831199E-2</v>
      </c>
      <c r="D57" s="3">
        <f>[6]monthly_3f_env_ratios_stats!C9</f>
        <v>1.27437104966434E-2</v>
      </c>
      <c r="E57" s="3">
        <f>[6]monthly_3f_env_ratios_stats!D9</f>
        <v>1.5202615416748401E-2</v>
      </c>
      <c r="F57" s="3">
        <f>[6]monthly_3f_env_ratios_stats!E9</f>
        <v>1.60552832848215E-2</v>
      </c>
      <c r="G57" s="3">
        <f>[6]monthly_3f_env_ratios_stats!F9</f>
        <v>2.1138888124974001E-2</v>
      </c>
      <c r="H57" s="3">
        <f>[6]monthly_3f_env_ratios_stats!G9</f>
        <v>1.74302872460145E-2</v>
      </c>
      <c r="I57" s="3">
        <f>[6]monthly_3f_env_ratios_stats!H9</f>
        <v>1.7935903751371201E-2</v>
      </c>
      <c r="J57" s="3">
        <f>[6]monthly_3f_env_ratios_stats!I9</f>
        <v>2.5612311590023799E-2</v>
      </c>
      <c r="K57" s="3">
        <f>[6]monthly_3f_env_ratios_stats!J9</f>
        <v>1.8054164647745501E-2</v>
      </c>
      <c r="L57" s="3">
        <f>[6]monthly_3f_env_ratios_stats!K9</f>
        <v>9.1029762273888305E-3</v>
      </c>
      <c r="M57" s="3">
        <f>[6]monthly_3f_env_ratios_stats!L9</f>
        <v>2.0407479533445901E-2</v>
      </c>
      <c r="N57" s="3">
        <f>[6]monthly_3f_env_ratios_stats!M9</f>
        <v>1.38450005961931E-2</v>
      </c>
    </row>
    <row r="58" spans="1:14" x14ac:dyDescent="0.25">
      <c r="A58" t="str">
        <f>[6]monthly_3f_env_ratios_stats!A10</f>
        <v>IQR</v>
      </c>
      <c r="B58" t="str">
        <f>B57</f>
        <v>monthly_3f_env_ratios_stats</v>
      </c>
      <c r="C58" s="3">
        <f>[6]monthly_3f_env_ratios_stats!B10</f>
        <v>2.9271954626105399E-2</v>
      </c>
      <c r="D58" s="3">
        <f>[6]monthly_3f_env_ratios_stats!C10</f>
        <v>1.40867784322156E-2</v>
      </c>
      <c r="E58" s="3">
        <f>[6]monthly_3f_env_ratios_stats!D10</f>
        <v>2.6213507442374301E-2</v>
      </c>
      <c r="F58" s="3">
        <f>[6]monthly_3f_env_ratios_stats!E10</f>
        <v>2.30123765362872E-2</v>
      </c>
      <c r="G58" s="3">
        <f>[6]monthly_3f_env_ratios_stats!F10</f>
        <v>2.9399359454417202E-2</v>
      </c>
      <c r="H58" s="3">
        <f>[6]monthly_3f_env_ratios_stats!G10</f>
        <v>2.2775786486314401E-2</v>
      </c>
      <c r="I58" s="3">
        <f>[6]monthly_3f_env_ratios_stats!H10</f>
        <v>2.37323104901382E-2</v>
      </c>
      <c r="J58" s="3">
        <f>[6]monthly_3f_env_ratios_stats!I10</f>
        <v>3.3945593069627397E-2</v>
      </c>
      <c r="K58" s="3">
        <f>[6]monthly_3f_env_ratios_stats!J10</f>
        <v>2.3180130798994999E-2</v>
      </c>
      <c r="L58" s="3">
        <f>[6]monthly_3f_env_ratios_stats!K10</f>
        <v>1.5405605440574999E-2</v>
      </c>
      <c r="M58" s="3">
        <f>[6]monthly_3f_env_ratios_stats!L10</f>
        <v>2.0322319415518299E-2</v>
      </c>
      <c r="N58" s="3">
        <f>[6]monthly_3f_env_ratios_stats!M10</f>
        <v>1.9478440326438799E-2</v>
      </c>
    </row>
    <row r="59" spans="1:14" x14ac:dyDescent="0.25">
      <c r="A59" t="str">
        <f>[6]monthly_3f_env_ratios_stats!A11</f>
        <v>CV</v>
      </c>
      <c r="B59" t="str">
        <f>B58</f>
        <v>monthly_3f_env_ratios_stats</v>
      </c>
      <c r="C59" s="3">
        <f>[6]monthly_3f_env_ratios_stats!B11</f>
        <v>0.182531205507208</v>
      </c>
      <c r="D59" s="3">
        <f>[6]monthly_3f_env_ratios_stats!C11</f>
        <v>0.15409465798559199</v>
      </c>
      <c r="E59" s="3">
        <f>[6]monthly_3f_env_ratios_stats!D11</f>
        <v>0.19682529090157599</v>
      </c>
      <c r="F59" s="3">
        <f>[6]monthly_3f_env_ratios_stats!E11</f>
        <v>0.15902001372053701</v>
      </c>
      <c r="G59" s="3">
        <f>[6]monthly_3f_env_ratios_stats!F11</f>
        <v>0.17953504089929501</v>
      </c>
      <c r="H59" s="3">
        <f>[6]monthly_3f_env_ratios_stats!G11</f>
        <v>0.19654343697384499</v>
      </c>
      <c r="I59" s="3">
        <f>[6]monthly_3f_env_ratios_stats!H11</f>
        <v>0.127885033197635</v>
      </c>
      <c r="J59" s="3">
        <f>[6]monthly_3f_env_ratios_stats!I11</f>
        <v>0.21934542913029201</v>
      </c>
      <c r="K59" s="3">
        <f>[6]monthly_3f_env_ratios_stats!J11</f>
        <v>0.16982778918081601</v>
      </c>
      <c r="L59" s="3">
        <f>[6]monthly_3f_env_ratios_stats!K11</f>
        <v>0.15085813149236499</v>
      </c>
      <c r="M59" s="3">
        <f>[6]monthly_3f_env_ratios_stats!L11</f>
        <v>0.16923712612830799</v>
      </c>
      <c r="N59" s="3">
        <f>[6]monthly_3f_env_ratios_stats!M11</f>
        <v>0.14591329379464399</v>
      </c>
    </row>
    <row r="60" spans="1:14" x14ac:dyDescent="0.25">
      <c r="A60" t="str">
        <f>[6]monthly_3f_env_ratios_stats!A12</f>
        <v>Skewness</v>
      </c>
      <c r="B60" t="str">
        <f>B59</f>
        <v>monthly_3f_env_ratios_stats</v>
      </c>
      <c r="C60" s="12">
        <f>[6]monthly_3f_env_ratios_stats!B12</f>
        <v>0.52659754935525804</v>
      </c>
      <c r="D60" s="12">
        <f>[6]monthly_3f_env_ratios_stats!C12</f>
        <v>0.64829231395299103</v>
      </c>
      <c r="E60" s="12">
        <f>[6]monthly_3f_env_ratios_stats!D12</f>
        <v>0.89921600415061398</v>
      </c>
      <c r="F60" s="12">
        <f>[6]monthly_3f_env_ratios_stats!E12</f>
        <v>-0.28938623288903598</v>
      </c>
      <c r="G60" s="12">
        <f>[6]monthly_3f_env_ratios_stats!F12</f>
        <v>-0.19948969369629899</v>
      </c>
      <c r="H60" s="12">
        <f>[6]monthly_3f_env_ratios_stats!G12</f>
        <v>0.66459811483869502</v>
      </c>
      <c r="I60" s="12">
        <f>[6]monthly_3f_env_ratios_stats!H12</f>
        <v>0.30426207835975799</v>
      </c>
      <c r="J60" s="12">
        <f>[6]monthly_3f_env_ratios_stats!I12</f>
        <v>0.31751005159726697</v>
      </c>
      <c r="K60" s="12">
        <f>[6]monthly_3f_env_ratios_stats!J12</f>
        <v>0.15444522577031899</v>
      </c>
      <c r="L60" s="12">
        <f>[6]monthly_3f_env_ratios_stats!K12</f>
        <v>0.85794577235994995</v>
      </c>
      <c r="M60" s="12">
        <f>[6]monthly_3f_env_ratios_stats!L12</f>
        <v>9.6309053870288402E-2</v>
      </c>
      <c r="N60" s="12">
        <f>[6]monthly_3f_env_ratios_stats!M12</f>
        <v>0.43821488903060202</v>
      </c>
    </row>
    <row r="61" spans="1:14" x14ac:dyDescent="0.25">
      <c r="A61" t="str">
        <f>[6]monthly_3f_env_ratios_stats!A13</f>
        <v>SE.Skewness</v>
      </c>
      <c r="B61" t="str">
        <f>B60</f>
        <v>monthly_3f_env_ratios_stats</v>
      </c>
      <c r="C61" s="12">
        <f>[6]monthly_3f_env_ratios_stats!B13</f>
        <v>0.44785201637530703</v>
      </c>
      <c r="D61" s="12">
        <f>[6]monthly_3f_env_ratios_stats!C13</f>
        <v>0.44785201637530703</v>
      </c>
      <c r="E61" s="12">
        <f>[6]monthly_3f_env_ratios_stats!D13</f>
        <v>0.48133666148027998</v>
      </c>
      <c r="F61" s="12">
        <f>[6]monthly_3f_env_ratios_stats!E13</f>
        <v>0.48133666148027998</v>
      </c>
      <c r="G61" s="12">
        <f>[6]monthly_3f_env_ratios_stats!F13</f>
        <v>0.44785201637530703</v>
      </c>
      <c r="H61" s="12">
        <f>[6]monthly_3f_env_ratios_stats!G13</f>
        <v>0.44785201637530703</v>
      </c>
      <c r="I61" s="12">
        <f>[6]monthly_3f_env_ratios_stats!H13</f>
        <v>0.48133666148027998</v>
      </c>
      <c r="J61" s="12">
        <f>[6]monthly_3f_env_ratios_stats!I13</f>
        <v>0.48133666148027998</v>
      </c>
      <c r="K61" s="12">
        <f>[6]monthly_3f_env_ratios_stats!J13</f>
        <v>0.44785201637530703</v>
      </c>
      <c r="L61" s="12">
        <f>[6]monthly_3f_env_ratios_stats!K13</f>
        <v>0.44785201637530703</v>
      </c>
      <c r="M61" s="12">
        <f>[6]monthly_3f_env_ratios_stats!L13</f>
        <v>0.48133666148027998</v>
      </c>
      <c r="N61" s="12">
        <f>[6]monthly_3f_env_ratios_stats!M13</f>
        <v>0.48133666148027998</v>
      </c>
    </row>
    <row r="62" spans="1:14" x14ac:dyDescent="0.25">
      <c r="A62" t="str">
        <f>[6]monthly_3f_env_ratios_stats!A14</f>
        <v>Kurtosis</v>
      </c>
      <c r="B62" t="str">
        <f>B61</f>
        <v>monthly_3f_env_ratios_stats</v>
      </c>
      <c r="C62" s="12">
        <f>[6]monthly_3f_env_ratios_stats!B14</f>
        <v>-0.87420115561351597</v>
      </c>
      <c r="D62" s="12">
        <f>[6]monthly_3f_env_ratios_stats!C14</f>
        <v>0.79197728904682296</v>
      </c>
      <c r="E62" s="12">
        <f>[6]monthly_3f_env_ratios_stats!D14</f>
        <v>-0.15280039174919099</v>
      </c>
      <c r="F62" s="12">
        <f>[6]monthly_3f_env_ratios_stats!E14</f>
        <v>-0.95046257189817096</v>
      </c>
      <c r="G62" s="12">
        <f>[6]monthly_3f_env_ratios_stats!F14</f>
        <v>-0.88324267827793201</v>
      </c>
      <c r="H62" s="12">
        <f>[6]monthly_3f_env_ratios_stats!G14</f>
        <v>-0.27444717204144498</v>
      </c>
      <c r="I62" s="12">
        <f>[6]monthly_3f_env_ratios_stats!H14</f>
        <v>-0.93895922095536699</v>
      </c>
      <c r="J62" s="12">
        <f>[6]monthly_3f_env_ratios_stats!I14</f>
        <v>-1.32677975504614</v>
      </c>
      <c r="K62" s="12">
        <f>[6]monthly_3f_env_ratios_stats!J14</f>
        <v>-0.70452895318182296</v>
      </c>
      <c r="L62" s="12">
        <f>[6]monthly_3f_env_ratios_stats!K14</f>
        <v>-9.4312578903051697E-2</v>
      </c>
      <c r="M62" s="12">
        <f>[6]monthly_3f_env_ratios_stats!L14</f>
        <v>-0.85934371596204095</v>
      </c>
      <c r="N62" s="12">
        <f>[6]monthly_3f_env_ratios_stats!M14</f>
        <v>-0.77939215508436099</v>
      </c>
    </row>
    <row r="63" spans="1:14" x14ac:dyDescent="0.25">
      <c r="A63" t="str">
        <f>[6]monthly_3f_env_ratios_stats!A15</f>
        <v>N.Valid</v>
      </c>
      <c r="B63" t="str">
        <f>B62</f>
        <v>monthly_3f_env_ratios_stats</v>
      </c>
      <c r="C63" s="12">
        <f>[6]monthly_3f_env_ratios_stats!B15</f>
        <v>27</v>
      </c>
      <c r="D63" s="12">
        <f>[6]monthly_3f_env_ratios_stats!C15</f>
        <v>27</v>
      </c>
      <c r="E63" s="12">
        <f>[6]monthly_3f_env_ratios_stats!D15</f>
        <v>23</v>
      </c>
      <c r="F63" s="12">
        <f>[6]monthly_3f_env_ratios_stats!E15</f>
        <v>23</v>
      </c>
      <c r="G63" s="12">
        <f>[6]monthly_3f_env_ratios_stats!F15</f>
        <v>27</v>
      </c>
      <c r="H63" s="12">
        <f>[6]monthly_3f_env_ratios_stats!G15</f>
        <v>27</v>
      </c>
      <c r="I63" s="12">
        <f>[6]monthly_3f_env_ratios_stats!H15</f>
        <v>23</v>
      </c>
      <c r="J63" s="12">
        <f>[6]monthly_3f_env_ratios_stats!I15</f>
        <v>23</v>
      </c>
      <c r="K63" s="12">
        <f>[6]monthly_3f_env_ratios_stats!J15</f>
        <v>27</v>
      </c>
      <c r="L63" s="12">
        <f>[6]monthly_3f_env_ratios_stats!K15</f>
        <v>27</v>
      </c>
      <c r="M63" s="12">
        <f>[6]monthly_3f_env_ratios_stats!L15</f>
        <v>23</v>
      </c>
      <c r="N63" s="12">
        <f>[6]monthly_3f_env_ratios_stats!M15</f>
        <v>23</v>
      </c>
    </row>
    <row r="64" spans="1:14" x14ac:dyDescent="0.25">
      <c r="A64" t="str">
        <f>[6]monthly_3f_env_ratios_stats!A16</f>
        <v>Pct.Valid</v>
      </c>
      <c r="B64" t="str">
        <f>B63</f>
        <v>monthly_3f_env_ratios_stats</v>
      </c>
      <c r="C64" s="12">
        <f>[6]monthly_3f_env_ratios_stats!B16</f>
        <v>100</v>
      </c>
      <c r="D64" s="12">
        <f>[6]monthly_3f_env_ratios_stats!C16</f>
        <v>100</v>
      </c>
      <c r="E64" s="12">
        <f>[6]monthly_3f_env_ratios_stats!D16</f>
        <v>100</v>
      </c>
      <c r="F64" s="12">
        <f>[6]monthly_3f_env_ratios_stats!E16</f>
        <v>100</v>
      </c>
      <c r="G64" s="12">
        <f>[6]monthly_3f_env_ratios_stats!F16</f>
        <v>100</v>
      </c>
      <c r="H64" s="12">
        <f>[6]monthly_3f_env_ratios_stats!G16</f>
        <v>100</v>
      </c>
      <c r="I64" s="12">
        <f>[6]monthly_3f_env_ratios_stats!H16</f>
        <v>100</v>
      </c>
      <c r="J64" s="12">
        <f>[6]monthly_3f_env_ratios_stats!I16</f>
        <v>100</v>
      </c>
      <c r="K64" s="12">
        <f>[6]monthly_3f_env_ratios_stats!J16</f>
        <v>100</v>
      </c>
      <c r="L64" s="12">
        <f>[6]monthly_3f_env_ratios_stats!K16</f>
        <v>100</v>
      </c>
      <c r="M64" s="12">
        <f>[6]monthly_3f_env_ratios_stats!L16</f>
        <v>100</v>
      </c>
      <c r="N64" s="12">
        <f>[6]monthly_3f_env_ratios_stats!M16</f>
        <v>100</v>
      </c>
    </row>
    <row r="66" spans="1:14" x14ac:dyDescent="0.25">
      <c r="A66" t="str">
        <f>[4]daily_6f_ghg_ratios_stats!A2</f>
        <v>Mean</v>
      </c>
      <c r="B66" t="s">
        <v>13</v>
      </c>
      <c r="C66" s="3">
        <f>[4]daily_6f_ghg_ratios_stats!B2</f>
        <v>0.111990743554658</v>
      </c>
      <c r="D66" s="3">
        <f>[4]daily_6f_ghg_ratios_stats!C2</f>
        <v>8.1573566686531401E-2</v>
      </c>
      <c r="E66" s="3">
        <f>[4]daily_6f_ghg_ratios_stats!D2</f>
        <v>0.118744492580641</v>
      </c>
      <c r="F66" s="3">
        <f>[4]daily_6f_ghg_ratios_stats!E2</f>
        <v>8.5725276344395501E-2</v>
      </c>
      <c r="G66" s="3">
        <f>[4]daily_6f_ghg_ratios_stats!F2</f>
        <v>0.10709494229666799</v>
      </c>
      <c r="H66" s="3">
        <f>[4]daily_6f_ghg_ratios_stats!G2</f>
        <v>8.6024049528840602E-2</v>
      </c>
      <c r="I66" s="3">
        <f>[4]daily_6f_ghg_ratios_stats!H2</f>
        <v>0.10008413880505899</v>
      </c>
      <c r="J66" s="3">
        <f>[4]daily_6f_ghg_ratios_stats!I2</f>
        <v>7.9378149617804497E-2</v>
      </c>
      <c r="K66" s="3">
        <f>[4]daily_6f_ghg_ratios_stats!J2</f>
        <v>7.6183457718643599E-2</v>
      </c>
      <c r="L66" s="3">
        <f>[4]daily_6f_ghg_ratios_stats!K2</f>
        <v>7.8892168357348302E-2</v>
      </c>
      <c r="M66" s="3">
        <f>[4]daily_6f_ghg_ratios_stats!L2</f>
        <v>7.8651066310075193E-2</v>
      </c>
      <c r="N66" s="3">
        <f>[4]daily_6f_ghg_ratios_stats!M2</f>
        <v>8.1406234768099994E-2</v>
      </c>
    </row>
    <row r="67" spans="1:14" x14ac:dyDescent="0.25">
      <c r="A67" t="str">
        <f>[4]daily_6f_ghg_ratios_stats!A3</f>
        <v>Std.Dev</v>
      </c>
      <c r="B67" t="str">
        <f>B66</f>
        <v>daily_6f_ghg_ratios_stats</v>
      </c>
      <c r="C67" s="3">
        <f>[4]daily_6f_ghg_ratios_stats!B3</f>
        <v>3.1964476572623801E-2</v>
      </c>
      <c r="D67" s="3">
        <f>[4]daily_6f_ghg_ratios_stats!C3</f>
        <v>1.9182099778362601E-2</v>
      </c>
      <c r="E67" s="3">
        <f>[4]daily_6f_ghg_ratios_stats!D3</f>
        <v>3.6912086943246498E-2</v>
      </c>
      <c r="F67" s="3">
        <f>[4]daily_6f_ghg_ratios_stats!E3</f>
        <v>2.9055668093139201E-2</v>
      </c>
      <c r="G67" s="3">
        <f>[4]daily_6f_ghg_ratios_stats!F3</f>
        <v>2.29514481440844E-2</v>
      </c>
      <c r="H67" s="3">
        <f>[4]daily_6f_ghg_ratios_stats!G3</f>
        <v>1.8062783244391398E-2</v>
      </c>
      <c r="I67" s="3">
        <f>[4]daily_6f_ghg_ratios_stats!H3</f>
        <v>2.2292301208599902E-2</v>
      </c>
      <c r="J67" s="3">
        <f>[4]daily_6f_ghg_ratios_stats!I3</f>
        <v>1.6676582298545E-2</v>
      </c>
      <c r="K67" s="3">
        <f>[4]daily_6f_ghg_ratios_stats!J3</f>
        <v>1.8400691057877901E-2</v>
      </c>
      <c r="L67" s="3">
        <f>[4]daily_6f_ghg_ratios_stats!K3</f>
        <v>1.4241648394487501E-2</v>
      </c>
      <c r="M67" s="3">
        <f>[4]daily_6f_ghg_ratios_stats!L3</f>
        <v>1.7314655971917201E-2</v>
      </c>
      <c r="N67" s="3">
        <f>[4]daily_6f_ghg_ratios_stats!M3</f>
        <v>2.49841977407185E-2</v>
      </c>
    </row>
    <row r="68" spans="1:14" x14ac:dyDescent="0.25">
      <c r="A68" t="str">
        <f>[4]daily_6f_ghg_ratios_stats!A4</f>
        <v>Min</v>
      </c>
      <c r="B68" t="str">
        <f t="shared" ref="B68:B80" si="3">B67</f>
        <v>daily_6f_ghg_ratios_stats</v>
      </c>
      <c r="C68" s="3">
        <f>[4]daily_6f_ghg_ratios_stats!B4</f>
        <v>5.2550869528202801E-2</v>
      </c>
      <c r="D68" s="3">
        <f>[4]daily_6f_ghg_ratios_stats!C4</f>
        <v>3.0260428517019902E-2</v>
      </c>
      <c r="E68" s="3">
        <f>[4]daily_6f_ghg_ratios_stats!D4</f>
        <v>5.49858337587701E-2</v>
      </c>
      <c r="F68" s="3">
        <f>[4]daily_6f_ghg_ratios_stats!E4</f>
        <v>3.4860350152696999E-2</v>
      </c>
      <c r="G68" s="3">
        <f>[4]daily_6f_ghg_ratios_stats!F4</f>
        <v>5.5634187919242802E-2</v>
      </c>
      <c r="H68" s="3">
        <f>[4]daily_6f_ghg_ratios_stats!G4</f>
        <v>3.8474379393633899E-2</v>
      </c>
      <c r="I68" s="3">
        <f>[4]daily_6f_ghg_ratios_stats!H4</f>
        <v>5.8180982861259903E-2</v>
      </c>
      <c r="J68" s="3">
        <f>[4]daily_6f_ghg_ratios_stats!I4</f>
        <v>3.7483440181491398E-2</v>
      </c>
      <c r="K68" s="3">
        <f>[4]daily_6f_ghg_ratios_stats!J4</f>
        <v>4.3532585873153201E-2</v>
      </c>
      <c r="L68" s="3">
        <f>[4]daily_6f_ghg_ratios_stats!K4</f>
        <v>4.7462118811732699E-2</v>
      </c>
      <c r="M68" s="3">
        <f>[4]daily_6f_ghg_ratios_stats!L4</f>
        <v>4.6080922412435797E-2</v>
      </c>
      <c r="N68" s="3">
        <f>[4]daily_6f_ghg_ratios_stats!M4</f>
        <v>3.9739143165336298E-2</v>
      </c>
    </row>
    <row r="69" spans="1:14" x14ac:dyDescent="0.25">
      <c r="A69" t="str">
        <f>[4]daily_6f_ghg_ratios_stats!A5</f>
        <v>Q1</v>
      </c>
      <c r="B69" t="str">
        <f t="shared" si="3"/>
        <v>daily_6f_ghg_ratios_stats</v>
      </c>
      <c r="C69" s="3">
        <f>[4]daily_6f_ghg_ratios_stats!B5</f>
        <v>9.0987705409309602E-2</v>
      </c>
      <c r="D69" s="3">
        <f>[4]daily_6f_ghg_ratios_stats!C5</f>
        <v>6.6877632535464804E-2</v>
      </c>
      <c r="E69" s="3">
        <f>[4]daily_6f_ghg_ratios_stats!D5</f>
        <v>9.0975591638039199E-2</v>
      </c>
      <c r="F69" s="3">
        <f>[4]daily_6f_ghg_ratios_stats!E5</f>
        <v>5.6747842806805698E-2</v>
      </c>
      <c r="G69" s="3">
        <f>[4]daily_6f_ghg_ratios_stats!F5</f>
        <v>9.1751141618084106E-2</v>
      </c>
      <c r="H69" s="3">
        <f>[4]daily_6f_ghg_ratios_stats!G5</f>
        <v>7.4045552109663307E-2</v>
      </c>
      <c r="I69" s="3">
        <f>[4]daily_6f_ghg_ratios_stats!H5</f>
        <v>8.3321853784996694E-2</v>
      </c>
      <c r="J69" s="3">
        <f>[4]daily_6f_ghg_ratios_stats!I5</f>
        <v>6.7627917313514502E-2</v>
      </c>
      <c r="K69" s="3">
        <f>[4]daily_6f_ghg_ratios_stats!J5</f>
        <v>5.9375604507551E-2</v>
      </c>
      <c r="L69" s="3">
        <f>[4]daily_6f_ghg_ratios_stats!K5</f>
        <v>6.8943217040645002E-2</v>
      </c>
      <c r="M69" s="3">
        <f>[4]daily_6f_ghg_ratios_stats!L5</f>
        <v>6.2857709727738603E-2</v>
      </c>
      <c r="N69" s="3">
        <f>[4]daily_6f_ghg_ratios_stats!M5</f>
        <v>5.3970377107807797E-2</v>
      </c>
    </row>
    <row r="70" spans="1:14" x14ac:dyDescent="0.25">
      <c r="A70" t="str">
        <f>[4]daily_6f_ghg_ratios_stats!A6</f>
        <v>Median</v>
      </c>
      <c r="B70" t="str">
        <f t="shared" si="3"/>
        <v>daily_6f_ghg_ratios_stats</v>
      </c>
      <c r="C70" s="3">
        <f>[4]daily_6f_ghg_ratios_stats!B6</f>
        <v>0.11349441463690001</v>
      </c>
      <c r="D70" s="3">
        <f>[4]daily_6f_ghg_ratios_stats!C6</f>
        <v>7.9227783861447895E-2</v>
      </c>
      <c r="E70" s="3">
        <f>[4]daily_6f_ghg_ratios_stats!D6</f>
        <v>0.11767755921550301</v>
      </c>
      <c r="F70" s="3">
        <f>[4]daily_6f_ghg_ratios_stats!E6</f>
        <v>8.2437478687370697E-2</v>
      </c>
      <c r="G70" s="3">
        <f>[4]daily_6f_ghg_ratios_stats!F6</f>
        <v>0.11181266334732</v>
      </c>
      <c r="H70" s="3">
        <f>[4]daily_6f_ghg_ratios_stats!G6</f>
        <v>8.8548155614997903E-2</v>
      </c>
      <c r="I70" s="3">
        <f>[4]daily_6f_ghg_ratios_stats!H6</f>
        <v>0.10221666101586099</v>
      </c>
      <c r="J70" s="3">
        <f>[4]daily_6f_ghg_ratios_stats!I6</f>
        <v>8.2083168461088998E-2</v>
      </c>
      <c r="K70" s="3">
        <f>[4]daily_6f_ghg_ratios_stats!J6</f>
        <v>7.8313632837254704E-2</v>
      </c>
      <c r="L70" s="3">
        <f>[4]daily_6f_ghg_ratios_stats!K6</f>
        <v>7.9434354339565305E-2</v>
      </c>
      <c r="M70" s="3">
        <f>[4]daily_6f_ghg_ratios_stats!L6</f>
        <v>7.7443441153153506E-2</v>
      </c>
      <c r="N70" s="3">
        <f>[4]daily_6f_ghg_ratios_stats!M6</f>
        <v>8.8131239925999902E-2</v>
      </c>
    </row>
    <row r="71" spans="1:14" x14ac:dyDescent="0.25">
      <c r="A71" t="str">
        <f>[4]daily_6f_ghg_ratios_stats!A7</f>
        <v>Q3</v>
      </c>
      <c r="B71" t="str">
        <f t="shared" si="3"/>
        <v>daily_6f_ghg_ratios_stats</v>
      </c>
      <c r="C71" s="3">
        <f>[4]daily_6f_ghg_ratios_stats!B7</f>
        <v>0.13337755809947099</v>
      </c>
      <c r="D71" s="3">
        <f>[4]daily_6f_ghg_ratios_stats!C7</f>
        <v>9.7442900065419294E-2</v>
      </c>
      <c r="E71" s="3">
        <f>[4]daily_6f_ghg_ratios_stats!D7</f>
        <v>0.140683149338764</v>
      </c>
      <c r="F71" s="3">
        <f>[4]daily_6f_ghg_ratios_stats!E7</f>
        <v>0.10548854047812201</v>
      </c>
      <c r="G71" s="3">
        <f>[4]daily_6f_ghg_ratios_stats!F7</f>
        <v>0.121173638645331</v>
      </c>
      <c r="H71" s="3">
        <f>[4]daily_6f_ghg_ratios_stats!G7</f>
        <v>9.90410424651781E-2</v>
      </c>
      <c r="I71" s="3">
        <f>[4]daily_6f_ghg_ratios_stats!H7</f>
        <v>0.113239098694562</v>
      </c>
      <c r="J71" s="3">
        <f>[4]daily_6f_ghg_ratios_stats!I7</f>
        <v>9.1583500950753099E-2</v>
      </c>
      <c r="K71" s="3">
        <f>[4]daily_6f_ghg_ratios_stats!J7</f>
        <v>8.9453449373618099E-2</v>
      </c>
      <c r="L71" s="3">
        <f>[4]daily_6f_ghg_ratios_stats!K7</f>
        <v>8.7312168212882693E-2</v>
      </c>
      <c r="M71" s="3">
        <f>[4]daily_6f_ghg_ratios_stats!L7</f>
        <v>9.4454203028153799E-2</v>
      </c>
      <c r="N71" s="3">
        <f>[4]daily_6f_ghg_ratios_stats!M7</f>
        <v>0.101823798747209</v>
      </c>
    </row>
    <row r="72" spans="1:14" x14ac:dyDescent="0.25">
      <c r="A72" t="str">
        <f>[4]daily_6f_ghg_ratios_stats!A8</f>
        <v>Max</v>
      </c>
      <c r="B72" t="str">
        <f t="shared" si="3"/>
        <v>daily_6f_ghg_ratios_stats</v>
      </c>
      <c r="C72" s="3">
        <f>[4]daily_6f_ghg_ratios_stats!B8</f>
        <v>0.17313935009082401</v>
      </c>
      <c r="D72" s="3">
        <f>[4]daily_6f_ghg_ratios_stats!C8</f>
        <v>0.122533181558713</v>
      </c>
      <c r="E72" s="3">
        <f>[4]daily_6f_ghg_ratios_stats!D8</f>
        <v>0.20273228143849301</v>
      </c>
      <c r="F72" s="3">
        <f>[4]daily_6f_ghg_ratios_stats!E8</f>
        <v>0.148146013377674</v>
      </c>
      <c r="G72" s="3">
        <f>[4]daily_6f_ghg_ratios_stats!F8</f>
        <v>0.155185358711665</v>
      </c>
      <c r="H72" s="3">
        <f>[4]daily_6f_ghg_ratios_stats!G8</f>
        <v>0.117311915814917</v>
      </c>
      <c r="I72" s="3">
        <f>[4]daily_6f_ghg_ratios_stats!H8</f>
        <v>0.148205663747767</v>
      </c>
      <c r="J72" s="3">
        <f>[4]daily_6f_ghg_ratios_stats!I8</f>
        <v>0.11116659503262399</v>
      </c>
      <c r="K72" s="3">
        <f>[4]daily_6f_ghg_ratios_stats!J8</f>
        <v>0.121590153106499</v>
      </c>
      <c r="L72" s="3">
        <f>[4]daily_6f_ghg_ratios_stats!K8</f>
        <v>0.110839862779646</v>
      </c>
      <c r="M72" s="3">
        <f>[4]daily_6f_ghg_ratios_stats!L8</f>
        <v>0.113916569200288</v>
      </c>
      <c r="N72" s="3">
        <f>[4]daily_6f_ghg_ratios_stats!M8</f>
        <v>0.122188567423882</v>
      </c>
    </row>
    <row r="73" spans="1:14" x14ac:dyDescent="0.25">
      <c r="A73" t="str">
        <f>[4]daily_6f_ghg_ratios_stats!A9</f>
        <v>MAD</v>
      </c>
      <c r="B73" t="str">
        <f t="shared" si="3"/>
        <v>daily_6f_ghg_ratios_stats</v>
      </c>
      <c r="C73" s="3">
        <f>[4]daily_6f_ghg_ratios_stats!B9</f>
        <v>3.1011619518947701E-2</v>
      </c>
      <c r="D73" s="3">
        <f>[4]daily_6f_ghg_ratios_stats!C9</f>
        <v>2.0818676472495402E-2</v>
      </c>
      <c r="E73" s="3">
        <f>[4]daily_6f_ghg_ratios_stats!D9</f>
        <v>3.7550644487995298E-2</v>
      </c>
      <c r="F73" s="3">
        <f>[4]daily_6f_ghg_ratios_stats!E9</f>
        <v>3.4175504210968002E-2</v>
      </c>
      <c r="G73" s="3">
        <f>[4]daily_6f_ghg_ratios_stats!F9</f>
        <v>2.0263532890124499E-2</v>
      </c>
      <c r="H73" s="3">
        <f>[4]daily_6f_ghg_ratios_stats!G9</f>
        <v>1.6864882022195899E-2</v>
      </c>
      <c r="I73" s="3">
        <f>[4]daily_6f_ghg_ratios_stats!H9</f>
        <v>2.39943166574802E-2</v>
      </c>
      <c r="J73" s="3">
        <f>[4]daily_6f_ghg_ratios_stats!I9</f>
        <v>1.5698895108715201E-2</v>
      </c>
      <c r="K73" s="3">
        <f>[4]daily_6f_ghg_ratios_stats!J9</f>
        <v>2.1649175416720699E-2</v>
      </c>
      <c r="L73" s="3">
        <f>[4]daily_6f_ghg_ratios_stats!K9</f>
        <v>1.3989279625497E-2</v>
      </c>
      <c r="M73" s="3">
        <f>[4]daily_6f_ghg_ratios_stats!L9</f>
        <v>2.3296352747876399E-2</v>
      </c>
      <c r="N73" s="3">
        <f>[4]daily_6f_ghg_ratios_stats!M9</f>
        <v>3.0214934319676898E-2</v>
      </c>
    </row>
    <row r="74" spans="1:14" x14ac:dyDescent="0.25">
      <c r="A74" t="str">
        <f>[4]daily_6f_ghg_ratios_stats!A10</f>
        <v>IQR</v>
      </c>
      <c r="B74" t="str">
        <f t="shared" si="3"/>
        <v>daily_6f_ghg_ratios_stats</v>
      </c>
      <c r="C74" s="3">
        <f>[4]daily_6f_ghg_ratios_stats!B10</f>
        <v>4.0651707612885599E-2</v>
      </c>
      <c r="D74" s="3">
        <f>[4]daily_6f_ghg_ratios_stats!C10</f>
        <v>2.9826955348955801E-2</v>
      </c>
      <c r="E74" s="3">
        <f>[4]daily_6f_ghg_ratios_stats!D10</f>
        <v>4.89868340912262E-2</v>
      </c>
      <c r="F74" s="3">
        <f>[4]daily_6f_ghg_ratios_stats!E10</f>
        <v>4.5881552409790603E-2</v>
      </c>
      <c r="G74" s="3">
        <f>[4]daily_6f_ghg_ratios_stats!F10</f>
        <v>2.8539938180305199E-2</v>
      </c>
      <c r="H74" s="3">
        <f>[4]daily_6f_ghg_ratios_stats!G10</f>
        <v>2.4201807260720101E-2</v>
      </c>
      <c r="I74" s="3">
        <f>[4]daily_6f_ghg_ratios_stats!H10</f>
        <v>2.9592131058942699E-2</v>
      </c>
      <c r="J74" s="3">
        <f>[4]daily_6f_ghg_ratios_stats!I10</f>
        <v>2.35809688841544E-2</v>
      </c>
      <c r="K74" s="3">
        <f>[4]daily_6f_ghg_ratios_stats!J10</f>
        <v>2.9640811571215699E-2</v>
      </c>
      <c r="L74" s="3">
        <f>[4]daily_6f_ghg_ratios_stats!K10</f>
        <v>1.80089422988099E-2</v>
      </c>
      <c r="M74" s="3">
        <f>[4]daily_6f_ghg_ratios_stats!L10</f>
        <v>3.0706130378166E-2</v>
      </c>
      <c r="N74" s="3">
        <f>[4]daily_6f_ghg_ratios_stats!M10</f>
        <v>4.5755441605659898E-2</v>
      </c>
    </row>
    <row r="75" spans="1:14" x14ac:dyDescent="0.25">
      <c r="A75" t="str">
        <f>[4]daily_6f_ghg_ratios_stats!A11</f>
        <v>CV</v>
      </c>
      <c r="B75" t="str">
        <f t="shared" si="3"/>
        <v>daily_6f_ghg_ratios_stats</v>
      </c>
      <c r="C75" s="3">
        <f>[4]daily_6f_ghg_ratios_stats!B11</f>
        <v>0.28542070137272901</v>
      </c>
      <c r="D75" s="3">
        <f>[4]daily_6f_ghg_ratios_stats!C11</f>
        <v>0.23515092642785801</v>
      </c>
      <c r="E75" s="3">
        <f>[4]daily_6f_ghg_ratios_stats!D11</f>
        <v>0.31085304371635702</v>
      </c>
      <c r="F75" s="3">
        <f>[4]daily_6f_ghg_ratios_stats!E11</f>
        <v>0.33893933425667899</v>
      </c>
      <c r="G75" s="3">
        <f>[4]daily_6f_ghg_ratios_stats!F11</f>
        <v>0.21430935627665501</v>
      </c>
      <c r="H75" s="3">
        <f>[4]daily_6f_ghg_ratios_stats!G11</f>
        <v>0.20997364508323499</v>
      </c>
      <c r="I75" s="3">
        <f>[4]daily_6f_ghg_ratios_stats!H11</f>
        <v>0.22273560500950301</v>
      </c>
      <c r="J75" s="3">
        <f>[4]daily_6f_ghg_ratios_stats!I11</f>
        <v>0.210090338195594</v>
      </c>
      <c r="K75" s="3">
        <f>[4]daily_6f_ghg_ratios_stats!J11</f>
        <v>0.241531319382145</v>
      </c>
      <c r="L75" s="3">
        <f>[4]daily_6f_ghg_ratios_stats!K11</f>
        <v>0.180520433029282</v>
      </c>
      <c r="M75" s="3">
        <f>[4]daily_6f_ghg_ratios_stats!L11</f>
        <v>0.22014521587864599</v>
      </c>
      <c r="N75" s="3">
        <f>[4]daily_6f_ghg_ratios_stats!M11</f>
        <v>0.30690766882770598</v>
      </c>
    </row>
    <row r="76" spans="1:14" x14ac:dyDescent="0.25">
      <c r="A76" t="str">
        <f>[4]daily_6f_ghg_ratios_stats!A12</f>
        <v>Skewness</v>
      </c>
      <c r="B76" t="str">
        <f t="shared" si="3"/>
        <v>daily_6f_ghg_ratios_stats</v>
      </c>
      <c r="C76" s="12">
        <f>[4]daily_6f_ghg_ratios_stats!B12</f>
        <v>-6.3112666575605603E-2</v>
      </c>
      <c r="D76" s="12">
        <f>[4]daily_6f_ghg_ratios_stats!C12</f>
        <v>-1.8973559544133298E-2</v>
      </c>
      <c r="E76" s="12">
        <f>[4]daily_6f_ghg_ratios_stats!D12</f>
        <v>0.33165125157495801</v>
      </c>
      <c r="F76" s="12">
        <f>[4]daily_6f_ghg_ratios_stats!E12</f>
        <v>0.26953596584113898</v>
      </c>
      <c r="G76" s="12">
        <f>[4]daily_6f_ghg_ratios_stats!F12</f>
        <v>-0.49240921314503899</v>
      </c>
      <c r="H76" s="12">
        <f>[4]daily_6f_ghg_ratios_stats!G12</f>
        <v>-0.600626770937848</v>
      </c>
      <c r="I76" s="12">
        <f>[4]daily_6f_ghg_ratios_stats!H12</f>
        <v>0.116004587578748</v>
      </c>
      <c r="J76" s="12">
        <f>[4]daily_6f_ghg_ratios_stats!I12</f>
        <v>-0.41184128275821802</v>
      </c>
      <c r="K76" s="12">
        <f>[4]daily_6f_ghg_ratios_stats!J12</f>
        <v>0.26867010970539401</v>
      </c>
      <c r="L76" s="12">
        <f>[4]daily_6f_ghg_ratios_stats!K12</f>
        <v>4.6188722258234102E-2</v>
      </c>
      <c r="M76" s="12">
        <f>[4]daily_6f_ghg_ratios_stats!L12</f>
        <v>-1.37176896110691E-2</v>
      </c>
      <c r="N76" s="12">
        <f>[4]daily_6f_ghg_ratios_stats!M12</f>
        <v>-0.19400109665909299</v>
      </c>
    </row>
    <row r="77" spans="1:14" x14ac:dyDescent="0.25">
      <c r="A77" t="str">
        <f>[4]daily_6f_ghg_ratios_stats!A13</f>
        <v>SE.Skewness</v>
      </c>
      <c r="B77" t="str">
        <f t="shared" si="3"/>
        <v>daily_6f_ghg_ratios_stats</v>
      </c>
      <c r="C77" s="12">
        <f>[4]daily_6f_ghg_ratios_stats!B13</f>
        <v>0.27054479931869102</v>
      </c>
      <c r="D77" s="12">
        <f>[4]daily_6f_ghg_ratios_stats!C13</f>
        <v>0.27054479931869102</v>
      </c>
      <c r="E77" s="12">
        <f>[4]daily_6f_ghg_ratios_stats!D13</f>
        <v>0.29283625195482998</v>
      </c>
      <c r="F77" s="12">
        <f>[4]daily_6f_ghg_ratios_stats!E13</f>
        <v>0.29283625195482998</v>
      </c>
      <c r="G77" s="12">
        <f>[4]daily_6f_ghg_ratios_stats!F13</f>
        <v>0.27054479931869102</v>
      </c>
      <c r="H77" s="12">
        <f>[4]daily_6f_ghg_ratios_stats!G13</f>
        <v>0.27054479931869102</v>
      </c>
      <c r="I77" s="12">
        <f>[4]daily_6f_ghg_ratios_stats!H13</f>
        <v>0.29283625195482998</v>
      </c>
      <c r="J77" s="12">
        <f>[4]daily_6f_ghg_ratios_stats!I13</f>
        <v>0.29283625195482998</v>
      </c>
      <c r="K77" s="12">
        <f>[4]daily_6f_ghg_ratios_stats!J13</f>
        <v>0.27054479931869102</v>
      </c>
      <c r="L77" s="12">
        <f>[4]daily_6f_ghg_ratios_stats!K13</f>
        <v>0.27054479931869102</v>
      </c>
      <c r="M77" s="12">
        <f>[4]daily_6f_ghg_ratios_stats!L13</f>
        <v>0.29283625195482998</v>
      </c>
      <c r="N77" s="12">
        <f>[4]daily_6f_ghg_ratios_stats!M13</f>
        <v>0.29283625195482998</v>
      </c>
    </row>
    <row r="78" spans="1:14" x14ac:dyDescent="0.25">
      <c r="A78" t="str">
        <f>[4]daily_6f_ghg_ratios_stats!A14</f>
        <v>Kurtosis</v>
      </c>
      <c r="B78" t="str">
        <f t="shared" si="3"/>
        <v>daily_6f_ghg_ratios_stats</v>
      </c>
      <c r="C78" s="12">
        <f>[4]daily_6f_ghg_ratios_stats!B14</f>
        <v>-0.80352218803665199</v>
      </c>
      <c r="D78" s="12">
        <f>[4]daily_6f_ghg_ratios_stats!C14</f>
        <v>-0.63701195472633398</v>
      </c>
      <c r="E78" s="12">
        <f>[4]daily_6f_ghg_ratios_stats!D14</f>
        <v>-0.60440985996519603</v>
      </c>
      <c r="F78" s="12">
        <f>[4]daily_6f_ghg_ratios_stats!E14</f>
        <v>-0.91699231507274603</v>
      </c>
      <c r="G78" s="12">
        <f>[4]daily_6f_ghg_ratios_stats!F14</f>
        <v>-0.49176907770992401</v>
      </c>
      <c r="H78" s="12">
        <f>[4]daily_6f_ghg_ratios_stats!G14</f>
        <v>-0.26040607612413402</v>
      </c>
      <c r="I78" s="12">
        <f>[4]daily_6f_ghg_ratios_stats!H14</f>
        <v>-0.61258981080719499</v>
      </c>
      <c r="J78" s="12">
        <f>[4]daily_6f_ghg_ratios_stats!I14</f>
        <v>-0.22870162473469899</v>
      </c>
      <c r="K78" s="12">
        <f>[4]daily_6f_ghg_ratios_stats!J14</f>
        <v>-0.62831596977246196</v>
      </c>
      <c r="L78" s="12">
        <f>[4]daily_6f_ghg_ratios_stats!K14</f>
        <v>-0.61575760179222705</v>
      </c>
      <c r="M78" s="12">
        <f>[4]daily_6f_ghg_ratios_stats!L14</f>
        <v>-1.2248719538509101</v>
      </c>
      <c r="N78" s="12">
        <f>[4]daily_6f_ghg_ratios_stats!M14</f>
        <v>-1.39834675763853</v>
      </c>
    </row>
    <row r="79" spans="1:14" x14ac:dyDescent="0.25">
      <c r="A79" t="str">
        <f>[4]daily_6f_ghg_ratios_stats!A15</f>
        <v>N.Valid</v>
      </c>
      <c r="B79" t="str">
        <f t="shared" si="3"/>
        <v>daily_6f_ghg_ratios_stats</v>
      </c>
      <c r="C79" s="12">
        <f>[4]daily_6f_ghg_ratios_stats!B15</f>
        <v>79</v>
      </c>
      <c r="D79" s="12">
        <f>[4]daily_6f_ghg_ratios_stats!C15</f>
        <v>79</v>
      </c>
      <c r="E79" s="12">
        <f>[4]daily_6f_ghg_ratios_stats!D15</f>
        <v>67</v>
      </c>
      <c r="F79" s="12">
        <f>[4]daily_6f_ghg_ratios_stats!E15</f>
        <v>67</v>
      </c>
      <c r="G79" s="12">
        <f>[4]daily_6f_ghg_ratios_stats!F15</f>
        <v>79</v>
      </c>
      <c r="H79" s="12">
        <f>[4]daily_6f_ghg_ratios_stats!G15</f>
        <v>79</v>
      </c>
      <c r="I79" s="12">
        <f>[4]daily_6f_ghg_ratios_stats!H15</f>
        <v>67</v>
      </c>
      <c r="J79" s="12">
        <f>[4]daily_6f_ghg_ratios_stats!I15</f>
        <v>67</v>
      </c>
      <c r="K79" s="12">
        <f>[4]daily_6f_ghg_ratios_stats!J15</f>
        <v>79</v>
      </c>
      <c r="L79" s="12">
        <f>[4]daily_6f_ghg_ratios_stats!K15</f>
        <v>79</v>
      </c>
      <c r="M79" s="12">
        <f>[4]daily_6f_ghg_ratios_stats!L15</f>
        <v>67</v>
      </c>
      <c r="N79" s="12">
        <f>[4]daily_6f_ghg_ratios_stats!M15</f>
        <v>67</v>
      </c>
    </row>
    <row r="80" spans="1:14" x14ac:dyDescent="0.25">
      <c r="A80" t="str">
        <f>[4]daily_6f_ghg_ratios_stats!A16</f>
        <v>Pct.Valid</v>
      </c>
      <c r="B80" t="str">
        <f t="shared" si="3"/>
        <v>daily_6f_ghg_ratios_stats</v>
      </c>
      <c r="C80" s="12">
        <f>[4]daily_6f_ghg_ratios_stats!B16</f>
        <v>100</v>
      </c>
      <c r="D80" s="12">
        <f>[4]daily_6f_ghg_ratios_stats!C16</f>
        <v>100</v>
      </c>
      <c r="E80" s="12">
        <f>[4]daily_6f_ghg_ratios_stats!D16</f>
        <v>100</v>
      </c>
      <c r="F80" s="12">
        <f>[4]daily_6f_ghg_ratios_stats!E16</f>
        <v>100</v>
      </c>
      <c r="G80" s="12">
        <f>[4]daily_6f_ghg_ratios_stats!F16</f>
        <v>100</v>
      </c>
      <c r="H80" s="12">
        <f>[4]daily_6f_ghg_ratios_stats!G16</f>
        <v>100</v>
      </c>
      <c r="I80" s="12">
        <f>[4]daily_6f_ghg_ratios_stats!H16</f>
        <v>100</v>
      </c>
      <c r="J80" s="12">
        <f>[4]daily_6f_ghg_ratios_stats!I16</f>
        <v>100</v>
      </c>
      <c r="K80" s="12">
        <f>[4]daily_6f_ghg_ratios_stats!J16</f>
        <v>100</v>
      </c>
      <c r="L80" s="12">
        <f>[4]daily_6f_ghg_ratios_stats!K16</f>
        <v>100</v>
      </c>
      <c r="M80" s="12">
        <f>[4]daily_6f_ghg_ratios_stats!L16</f>
        <v>100</v>
      </c>
      <c r="N80" s="12">
        <f>[4]daily_6f_ghg_ratios_stats!M16</f>
        <v>100</v>
      </c>
    </row>
    <row r="82" spans="1:14" x14ac:dyDescent="0.25">
      <c r="A82" t="str">
        <f>[5]daily_6f_env_ratios_stats!A2</f>
        <v>Mean</v>
      </c>
      <c r="B82" t="s">
        <v>17</v>
      </c>
      <c r="C82" s="3">
        <f>[5]daily_6f_env_ratios_stats!B2</f>
        <v>8.68567741266838E-2</v>
      </c>
      <c r="D82" s="3">
        <f>[5]daily_6f_env_ratios_stats!C2</f>
        <v>7.0435855056790495E-2</v>
      </c>
      <c r="E82" s="3">
        <f>[5]daily_6f_env_ratios_stats!D2</f>
        <v>8.3550498267471698E-2</v>
      </c>
      <c r="F82" s="3">
        <f>[5]daily_6f_env_ratios_stats!E2</f>
        <v>8.01983634969268E-2</v>
      </c>
      <c r="G82" s="3">
        <f>[5]daily_6f_env_ratios_stats!F2</f>
        <v>7.74609406152372E-2</v>
      </c>
      <c r="H82" s="3">
        <f>[5]daily_6f_env_ratios_stats!G2</f>
        <v>8.0586960959817905E-2</v>
      </c>
      <c r="I82" s="3">
        <f>[5]daily_6f_env_ratios_stats!H2</f>
        <v>9.8299395834364797E-2</v>
      </c>
      <c r="J82" s="3">
        <f>[5]daily_6f_env_ratios_stats!I2</f>
        <v>8.9970542026014594E-2</v>
      </c>
      <c r="K82" s="3">
        <f>[5]daily_6f_env_ratios_stats!J2</f>
        <v>8.2528623475740304E-2</v>
      </c>
      <c r="L82" s="3">
        <f>[5]daily_6f_env_ratios_stats!K2</f>
        <v>7.6142355425238201E-2</v>
      </c>
      <c r="M82" s="3">
        <f>[5]daily_6f_env_ratios_stats!L2</f>
        <v>8.8854751143623401E-2</v>
      </c>
      <c r="N82" s="3">
        <f>[5]daily_6f_env_ratios_stats!M2</f>
        <v>7.1890526423175505E-2</v>
      </c>
    </row>
    <row r="83" spans="1:14" x14ac:dyDescent="0.25">
      <c r="A83" t="str">
        <f>[5]daily_6f_env_ratios_stats!A3</f>
        <v>Std.Dev</v>
      </c>
      <c r="B83" t="str">
        <f t="shared" ref="B83:B96" si="4">B82</f>
        <v>daily_6f_env_ratios_stats</v>
      </c>
      <c r="C83" s="3">
        <f>[5]daily_6f_env_ratios_stats!B3</f>
        <v>1.47609901701963E-2</v>
      </c>
      <c r="D83" s="3">
        <f>[5]daily_6f_env_ratios_stats!C3</f>
        <v>9.8725208090142298E-3</v>
      </c>
      <c r="E83" s="3">
        <f>[5]daily_6f_env_ratios_stats!D3</f>
        <v>1.81423842408781E-2</v>
      </c>
      <c r="F83" s="3">
        <f>[5]daily_6f_env_ratios_stats!E3</f>
        <v>1.40513338853238E-2</v>
      </c>
      <c r="G83" s="3">
        <f>[5]daily_6f_env_ratios_stats!F3</f>
        <v>1.02260036387477E-2</v>
      </c>
      <c r="H83" s="3">
        <f>[5]daily_6f_env_ratios_stats!G3</f>
        <v>1.35862909618173E-2</v>
      </c>
      <c r="I83" s="3">
        <f>[5]daily_6f_env_ratios_stats!H3</f>
        <v>1.9985245398797501E-2</v>
      </c>
      <c r="J83" s="3">
        <f>[5]daily_6f_env_ratios_stats!I3</f>
        <v>1.4462693548673199E-2</v>
      </c>
      <c r="K83" s="3">
        <f>[5]daily_6f_env_ratios_stats!J3</f>
        <v>1.41698339015992E-2</v>
      </c>
      <c r="L83" s="3">
        <f>[5]daily_6f_env_ratios_stats!K3</f>
        <v>1.33953167893862E-2</v>
      </c>
      <c r="M83" s="3">
        <f>[5]daily_6f_env_ratios_stats!L3</f>
        <v>1.60812804692998E-2</v>
      </c>
      <c r="N83" s="3">
        <f>[5]daily_6f_env_ratios_stats!M3</f>
        <v>1.2435118195819999E-2</v>
      </c>
    </row>
    <row r="84" spans="1:14" x14ac:dyDescent="0.25">
      <c r="A84" t="str">
        <f>[5]daily_6f_env_ratios_stats!A4</f>
        <v>Min</v>
      </c>
      <c r="B84" t="str">
        <f t="shared" si="4"/>
        <v>daily_6f_env_ratios_stats</v>
      </c>
      <c r="C84" s="3">
        <f>[5]daily_6f_env_ratios_stats!B4</f>
        <v>6.4132985118942998E-2</v>
      </c>
      <c r="D84" s="3">
        <f>[5]daily_6f_env_ratios_stats!C4</f>
        <v>4.4265011537557498E-2</v>
      </c>
      <c r="E84" s="3">
        <f>[5]daily_6f_env_ratios_stats!D4</f>
        <v>5.53428950781635E-2</v>
      </c>
      <c r="F84" s="3">
        <f>[5]daily_6f_env_ratios_stats!E4</f>
        <v>4.7938705732983401E-2</v>
      </c>
      <c r="G84" s="3">
        <f>[5]daily_6f_env_ratios_stats!F4</f>
        <v>5.7005801494430602E-2</v>
      </c>
      <c r="H84" s="3">
        <f>[5]daily_6f_env_ratios_stats!G4</f>
        <v>4.8566265999887198E-2</v>
      </c>
      <c r="I84" s="3">
        <f>[5]daily_6f_env_ratios_stats!H4</f>
        <v>6.3911589416079204E-2</v>
      </c>
      <c r="J84" s="3">
        <f>[5]daily_6f_env_ratios_stats!I4</f>
        <v>6.1944745434824297E-2</v>
      </c>
      <c r="K84" s="3">
        <f>[5]daily_6f_env_ratios_stats!J4</f>
        <v>5.35161786900889E-2</v>
      </c>
      <c r="L84" s="3">
        <f>[5]daily_6f_env_ratios_stats!K4</f>
        <v>5.3234145564586201E-2</v>
      </c>
      <c r="M84" s="3">
        <f>[5]daily_6f_env_ratios_stats!L4</f>
        <v>5.5830037191812197E-2</v>
      </c>
      <c r="N84" s="3">
        <f>[5]daily_6f_env_ratios_stats!M4</f>
        <v>4.4917820511692401E-2</v>
      </c>
    </row>
    <row r="85" spans="1:14" x14ac:dyDescent="0.25">
      <c r="A85" t="str">
        <f>[5]daily_6f_env_ratios_stats!A5</f>
        <v>Q1</v>
      </c>
      <c r="B85" t="str">
        <f t="shared" si="4"/>
        <v>daily_6f_env_ratios_stats</v>
      </c>
      <c r="C85" s="3">
        <f>[5]daily_6f_env_ratios_stats!B5</f>
        <v>7.4178878614598404E-2</v>
      </c>
      <c r="D85" s="3">
        <f>[5]daily_6f_env_ratios_stats!C5</f>
        <v>6.4267170347588207E-2</v>
      </c>
      <c r="E85" s="3">
        <f>[5]daily_6f_env_ratios_stats!D5</f>
        <v>7.1166124985010196E-2</v>
      </c>
      <c r="F85" s="3">
        <f>[5]daily_6f_env_ratios_stats!E5</f>
        <v>6.8421671372624004E-2</v>
      </c>
      <c r="G85" s="3">
        <f>[5]daily_6f_env_ratios_stats!F5</f>
        <v>6.8587527602738604E-2</v>
      </c>
      <c r="H85" s="3">
        <f>[5]daily_6f_env_ratios_stats!G5</f>
        <v>7.11624665258829E-2</v>
      </c>
      <c r="I85" s="3">
        <f>[5]daily_6f_env_ratios_stats!H5</f>
        <v>7.8249058000624802E-2</v>
      </c>
      <c r="J85" s="3">
        <f>[5]daily_6f_env_ratios_stats!I5</f>
        <v>7.98445260929566E-2</v>
      </c>
      <c r="K85" s="3">
        <f>[5]daily_6f_env_ratios_stats!J5</f>
        <v>7.2048989835612504E-2</v>
      </c>
      <c r="L85" s="3">
        <f>[5]daily_6f_env_ratios_stats!K5</f>
        <v>6.4619384646746006E-2</v>
      </c>
      <c r="M85" s="3">
        <f>[5]daily_6f_env_ratios_stats!L5</f>
        <v>7.5291667905133003E-2</v>
      </c>
      <c r="N85" s="3">
        <f>[5]daily_6f_env_ratios_stats!M5</f>
        <v>6.20959549669894E-2</v>
      </c>
    </row>
    <row r="86" spans="1:14" x14ac:dyDescent="0.25">
      <c r="A86" t="str">
        <f>[5]daily_6f_env_ratios_stats!A6</f>
        <v>Median</v>
      </c>
      <c r="B86" t="str">
        <f t="shared" si="4"/>
        <v>daily_6f_env_ratios_stats</v>
      </c>
      <c r="C86" s="3">
        <f>[5]daily_6f_env_ratios_stats!B6</f>
        <v>8.5614372612199396E-2</v>
      </c>
      <c r="D86" s="3">
        <f>[5]daily_6f_env_ratios_stats!C6</f>
        <v>6.9876006976892099E-2</v>
      </c>
      <c r="E86" s="3">
        <f>[5]daily_6f_env_ratios_stats!D6</f>
        <v>7.8351127556125194E-2</v>
      </c>
      <c r="F86" s="3">
        <f>[5]daily_6f_env_ratios_stats!E6</f>
        <v>8.2185569863925501E-2</v>
      </c>
      <c r="G86" s="3">
        <f>[5]daily_6f_env_ratios_stats!F6</f>
        <v>7.7747169192943694E-2</v>
      </c>
      <c r="H86" s="3">
        <f>[5]daily_6f_env_ratios_stats!G6</f>
        <v>7.9787349157748197E-2</v>
      </c>
      <c r="I86" s="3">
        <f>[5]daily_6f_env_ratios_stats!H6</f>
        <v>9.7900720452914994E-2</v>
      </c>
      <c r="J86" s="3">
        <f>[5]daily_6f_env_ratios_stats!I6</f>
        <v>8.9943345392432802E-2</v>
      </c>
      <c r="K86" s="3">
        <f>[5]daily_6f_env_ratios_stats!J6</f>
        <v>8.1605274910361403E-2</v>
      </c>
      <c r="L86" s="3">
        <f>[5]daily_6f_env_ratios_stats!K6</f>
        <v>7.5325045853452705E-2</v>
      </c>
      <c r="M86" s="3">
        <f>[5]daily_6f_env_ratios_stats!L6</f>
        <v>8.6680250416273003E-2</v>
      </c>
      <c r="N86" s="3">
        <f>[5]daily_6f_env_ratios_stats!M6</f>
        <v>7.1081645976350694E-2</v>
      </c>
    </row>
    <row r="87" spans="1:14" x14ac:dyDescent="0.25">
      <c r="A87" t="str">
        <f>[5]daily_6f_env_ratios_stats!A7</f>
        <v>Q3</v>
      </c>
      <c r="B87" t="str">
        <f t="shared" si="4"/>
        <v>daily_6f_env_ratios_stats</v>
      </c>
      <c r="C87" s="3">
        <f>[5]daily_6f_env_ratios_stats!B7</f>
        <v>9.9427566796513003E-2</v>
      </c>
      <c r="D87" s="3">
        <f>[5]daily_6f_env_ratios_stats!C7</f>
        <v>7.7179286877347E-2</v>
      </c>
      <c r="E87" s="3">
        <f>[5]daily_6f_env_ratios_stats!D7</f>
        <v>9.2624128091403093E-2</v>
      </c>
      <c r="F87" s="3">
        <f>[5]daily_6f_env_ratios_stats!E7</f>
        <v>9.1747939310883903E-2</v>
      </c>
      <c r="G87" s="3">
        <f>[5]daily_6f_env_ratios_stats!F7</f>
        <v>8.4741945033426594E-2</v>
      </c>
      <c r="H87" s="3">
        <f>[5]daily_6f_env_ratios_stats!G7</f>
        <v>8.9668262222516795E-2</v>
      </c>
      <c r="I87" s="3">
        <f>[5]daily_6f_env_ratios_stats!H7</f>
        <v>0.11371877750484199</v>
      </c>
      <c r="J87" s="3">
        <f>[5]daily_6f_env_ratios_stats!I7</f>
        <v>9.9548636290157796E-2</v>
      </c>
      <c r="K87" s="3">
        <f>[5]daily_6f_env_ratios_stats!J7</f>
        <v>9.3233431442747497E-2</v>
      </c>
      <c r="L87" s="3">
        <f>[5]daily_6f_env_ratios_stats!K7</f>
        <v>8.6522859818336503E-2</v>
      </c>
      <c r="M87" s="3">
        <f>[5]daily_6f_env_ratios_stats!L7</f>
        <v>0.101484228846577</v>
      </c>
      <c r="N87" s="3">
        <f>[5]daily_6f_env_ratios_stats!M7</f>
        <v>8.2351046499276201E-2</v>
      </c>
    </row>
    <row r="88" spans="1:14" x14ac:dyDescent="0.25">
      <c r="A88" t="str">
        <f>[5]daily_6f_env_ratios_stats!A8</f>
        <v>Max</v>
      </c>
      <c r="B88" t="str">
        <f t="shared" si="4"/>
        <v>daily_6f_env_ratios_stats</v>
      </c>
      <c r="C88" s="3">
        <f>[5]daily_6f_env_ratios_stats!B8</f>
        <v>0.132985882560266</v>
      </c>
      <c r="D88" s="3">
        <f>[5]daily_6f_env_ratios_stats!C8</f>
        <v>9.5676110633072506E-2</v>
      </c>
      <c r="E88" s="3">
        <f>[5]daily_6f_env_ratios_stats!D8</f>
        <v>0.136858970210953</v>
      </c>
      <c r="F88" s="3">
        <f>[5]daily_6f_env_ratios_stats!E8</f>
        <v>0.112552942005598</v>
      </c>
      <c r="G88" s="3">
        <f>[5]daily_6f_env_ratios_stats!F8</f>
        <v>0.101267730273818</v>
      </c>
      <c r="H88" s="3">
        <f>[5]daily_6f_env_ratios_stats!G8</f>
        <v>0.118379208519842</v>
      </c>
      <c r="I88" s="3">
        <f>[5]daily_6f_env_ratios_stats!H8</f>
        <v>0.14799472503566599</v>
      </c>
      <c r="J88" s="3">
        <f>[5]daily_6f_env_ratios_stats!I8</f>
        <v>0.11727497638933</v>
      </c>
      <c r="K88" s="3">
        <f>[5]daily_6f_env_ratios_stats!J8</f>
        <v>0.109563227629527</v>
      </c>
      <c r="L88" s="3">
        <f>[5]daily_6f_env_ratios_stats!K8</f>
        <v>0.10637113451208199</v>
      </c>
      <c r="M88" s="3">
        <f>[5]daily_6f_env_ratios_stats!L8</f>
        <v>0.12325312715327701</v>
      </c>
      <c r="N88" s="3">
        <f>[5]daily_6f_env_ratios_stats!M8</f>
        <v>0.10062150399876001</v>
      </c>
    </row>
    <row r="89" spans="1:14" x14ac:dyDescent="0.25">
      <c r="A89" t="str">
        <f>[5]daily_6f_env_ratios_stats!A9</f>
        <v>MAD</v>
      </c>
      <c r="B89" t="str">
        <f t="shared" si="4"/>
        <v>daily_6f_env_ratios_stats</v>
      </c>
      <c r="C89" s="3">
        <f>[5]daily_6f_env_ratios_stats!B9</f>
        <v>1.69542634008432E-2</v>
      </c>
      <c r="D89" s="3">
        <f>[5]daily_6f_env_ratios_stats!C9</f>
        <v>8.5800549510193901E-3</v>
      </c>
      <c r="E89" s="3">
        <f>[5]daily_6f_env_ratios_stats!D9</f>
        <v>1.5450016362780299E-2</v>
      </c>
      <c r="F89" s="3">
        <f>[5]daily_6f_env_ratios_stats!E9</f>
        <v>1.7076730206708399E-2</v>
      </c>
      <c r="G89" s="3">
        <f>[5]daily_6f_env_ratios_stats!F9</f>
        <v>1.24767041022396E-2</v>
      </c>
      <c r="H89" s="3">
        <f>[5]daily_6f_env_ratios_stats!G9</f>
        <v>1.2787250990003499E-2</v>
      </c>
      <c r="I89" s="3">
        <f>[5]daily_6f_env_ratios_stats!H9</f>
        <v>2.4387028725670501E-2</v>
      </c>
      <c r="J89" s="3">
        <f>[5]daily_6f_env_ratios_stats!I9</f>
        <v>1.4967468416413599E-2</v>
      </c>
      <c r="K89" s="3">
        <f>[5]daily_6f_env_ratios_stats!J9</f>
        <v>1.58876405328265E-2</v>
      </c>
      <c r="L89" s="3">
        <f>[5]daily_6f_env_ratios_stats!K9</f>
        <v>1.5872213305063301E-2</v>
      </c>
      <c r="M89" s="3">
        <f>[5]daily_6f_env_ratios_stats!L9</f>
        <v>1.91330078670401E-2</v>
      </c>
      <c r="N89" s="3">
        <f>[5]daily_6f_env_ratios_stats!M9</f>
        <v>1.3488153963403899E-2</v>
      </c>
    </row>
    <row r="90" spans="1:14" x14ac:dyDescent="0.25">
      <c r="A90" t="str">
        <f>[5]daily_6f_env_ratios_stats!A10</f>
        <v>IQR</v>
      </c>
      <c r="B90" t="str">
        <f t="shared" si="4"/>
        <v>daily_6f_env_ratios_stats</v>
      </c>
      <c r="C90" s="3">
        <f>[5]daily_6f_env_ratios_stats!B10</f>
        <v>2.27533399189465E-2</v>
      </c>
      <c r="D90" s="3">
        <f>[5]daily_6f_env_ratios_stats!C10</f>
        <v>1.21178790705961E-2</v>
      </c>
      <c r="E90" s="3">
        <f>[5]daily_6f_env_ratios_stats!D10</f>
        <v>2.02659711702423E-2</v>
      </c>
      <c r="F90" s="3">
        <f>[5]daily_6f_env_ratios_stats!E10</f>
        <v>2.2758642383038302E-2</v>
      </c>
      <c r="G90" s="3">
        <f>[5]daily_6f_env_ratios_stats!F10</f>
        <v>1.5866084515405301E-2</v>
      </c>
      <c r="H90" s="3">
        <f>[5]daily_6f_env_ratios_stats!G10</f>
        <v>1.6935057820127698E-2</v>
      </c>
      <c r="I90" s="3">
        <f>[5]daily_6f_env_ratios_stats!H10</f>
        <v>3.3500681731363099E-2</v>
      </c>
      <c r="J90" s="3">
        <f>[5]daily_6f_env_ratios_stats!I10</f>
        <v>1.8703856832410298E-2</v>
      </c>
      <c r="K90" s="3">
        <f>[5]daily_6f_env_ratios_stats!J10</f>
        <v>2.0342698279507299E-2</v>
      </c>
      <c r="L90" s="3">
        <f>[5]daily_6f_env_ratios_stats!K10</f>
        <v>2.1310612103210998E-2</v>
      </c>
      <c r="M90" s="3">
        <f>[5]daily_6f_env_ratios_stats!L10</f>
        <v>2.60428089186855E-2</v>
      </c>
      <c r="N90" s="3">
        <f>[5]daily_6f_env_ratios_stats!M10</f>
        <v>1.95607392066071E-2</v>
      </c>
    </row>
    <row r="91" spans="1:14" x14ac:dyDescent="0.25">
      <c r="A91" t="str">
        <f>[5]daily_6f_env_ratios_stats!A11</f>
        <v>CV</v>
      </c>
      <c r="B91" t="str">
        <f t="shared" si="4"/>
        <v>daily_6f_env_ratios_stats</v>
      </c>
      <c r="C91" s="3">
        <f>[5]daily_6f_env_ratios_stats!B11</f>
        <v>0.16994633197713299</v>
      </c>
      <c r="D91" s="3">
        <f>[5]daily_6f_env_ratios_stats!C11</f>
        <v>0.14016328475112999</v>
      </c>
      <c r="E91" s="3">
        <f>[5]daily_6f_env_ratios_stats!D11</f>
        <v>0.21714274142086601</v>
      </c>
      <c r="F91" s="3">
        <f>[5]daily_6f_env_ratios_stats!E11</f>
        <v>0.175207239557478</v>
      </c>
      <c r="G91" s="3">
        <f>[5]daily_6f_env_ratios_stats!F11</f>
        <v>0.13201496854449701</v>
      </c>
      <c r="H91" s="3">
        <f>[5]daily_6f_env_ratios_stats!G11</f>
        <v>0.16859167785954399</v>
      </c>
      <c r="I91" s="3">
        <f>[5]daily_6f_env_ratios_stats!H11</f>
        <v>0.20330995149220199</v>
      </c>
      <c r="J91" s="3">
        <f>[5]daily_6f_env_ratios_stats!I11</f>
        <v>0.16074920994130901</v>
      </c>
      <c r="K91" s="3">
        <f>[5]daily_6f_env_ratios_stats!J11</f>
        <v>0.17169599230943799</v>
      </c>
      <c r="L91" s="3">
        <f>[5]daily_6f_env_ratios_stats!K11</f>
        <v>0.17592464423481899</v>
      </c>
      <c r="M91" s="3">
        <f>[5]daily_6f_env_ratios_stats!L11</f>
        <v>0.180983912084862</v>
      </c>
      <c r="N91" s="3">
        <f>[5]daily_6f_env_ratios_stats!M11</f>
        <v>0.17297297452827301</v>
      </c>
    </row>
    <row r="92" spans="1:14" x14ac:dyDescent="0.25">
      <c r="A92" t="str">
        <f>[5]daily_6f_env_ratios_stats!A12</f>
        <v>Skewness</v>
      </c>
      <c r="B92" t="str">
        <f t="shared" si="4"/>
        <v>daily_6f_env_ratios_stats</v>
      </c>
      <c r="C92" s="12">
        <f>[5]daily_6f_env_ratios_stats!B12</f>
        <v>0.74616379381097697</v>
      </c>
      <c r="D92" s="12">
        <f>[5]daily_6f_env_ratios_stats!C12</f>
        <v>0.17312332744343301</v>
      </c>
      <c r="E92" s="12">
        <f>[5]daily_6f_env_ratios_stats!D12</f>
        <v>0.80545838595790498</v>
      </c>
      <c r="F92" s="12">
        <f>[5]daily_6f_env_ratios_stats!E12</f>
        <v>-0.21959498226416899</v>
      </c>
      <c r="G92" s="12">
        <f>[5]daily_6f_env_ratios_stats!F12</f>
        <v>0.30393780473648102</v>
      </c>
      <c r="H92" s="12">
        <f>[5]daily_6f_env_ratios_stats!G12</f>
        <v>0.49269580007268399</v>
      </c>
      <c r="I92" s="12">
        <f>[5]daily_6f_env_ratios_stats!H12</f>
        <v>0.148655186790873</v>
      </c>
      <c r="J92" s="12">
        <f>[5]daily_6f_env_ratios_stats!I12</f>
        <v>7.3545999006512194E-2</v>
      </c>
      <c r="K92" s="12">
        <f>[5]daily_6f_env_ratios_stats!J12</f>
        <v>2.87899296696826E-2</v>
      </c>
      <c r="L92" s="12">
        <f>[5]daily_6f_env_ratios_stats!K12</f>
        <v>0.196219012417755</v>
      </c>
      <c r="M92" s="12">
        <f>[5]daily_6f_env_ratios_stats!L12</f>
        <v>3.1086192517985101E-2</v>
      </c>
      <c r="N92" s="12">
        <f>[5]daily_6f_env_ratios_stats!M12</f>
        <v>5.4521397159784303E-2</v>
      </c>
    </row>
    <row r="93" spans="1:14" x14ac:dyDescent="0.25">
      <c r="A93" t="str">
        <f>[5]daily_6f_env_ratios_stats!A13</f>
        <v>SE.Skewness</v>
      </c>
      <c r="B93" t="str">
        <f t="shared" si="4"/>
        <v>daily_6f_env_ratios_stats</v>
      </c>
      <c r="C93" s="12">
        <f>[5]daily_6f_env_ratios_stats!B13</f>
        <v>0.27054479931869102</v>
      </c>
      <c r="D93" s="12">
        <f>[5]daily_6f_env_ratios_stats!C13</f>
        <v>0.27054479931869102</v>
      </c>
      <c r="E93" s="12">
        <f>[5]daily_6f_env_ratios_stats!D13</f>
        <v>0.29283625195482998</v>
      </c>
      <c r="F93" s="12">
        <f>[5]daily_6f_env_ratios_stats!E13</f>
        <v>0.29283625195482998</v>
      </c>
      <c r="G93" s="12">
        <f>[5]daily_6f_env_ratios_stats!F13</f>
        <v>0.27054479931869102</v>
      </c>
      <c r="H93" s="12">
        <f>[5]daily_6f_env_ratios_stats!G13</f>
        <v>0.27054479931869102</v>
      </c>
      <c r="I93" s="12">
        <f>[5]daily_6f_env_ratios_stats!H13</f>
        <v>0.29283625195482998</v>
      </c>
      <c r="J93" s="12">
        <f>[5]daily_6f_env_ratios_stats!I13</f>
        <v>0.29283625195482998</v>
      </c>
      <c r="K93" s="12">
        <f>[5]daily_6f_env_ratios_stats!J13</f>
        <v>0.27054479931869102</v>
      </c>
      <c r="L93" s="12">
        <f>[5]daily_6f_env_ratios_stats!K13</f>
        <v>0.27054479931869102</v>
      </c>
      <c r="M93" s="12">
        <f>[5]daily_6f_env_ratios_stats!L13</f>
        <v>0.29283625195482998</v>
      </c>
      <c r="N93" s="12">
        <f>[5]daily_6f_env_ratios_stats!M13</f>
        <v>0.29283625195482998</v>
      </c>
    </row>
    <row r="94" spans="1:14" x14ac:dyDescent="0.25">
      <c r="A94" t="str">
        <f>[5]daily_6f_env_ratios_stats!A14</f>
        <v>Kurtosis</v>
      </c>
      <c r="B94" t="str">
        <f t="shared" si="4"/>
        <v>daily_6f_env_ratios_stats</v>
      </c>
      <c r="C94" s="12">
        <f>[5]daily_6f_env_ratios_stats!B14</f>
        <v>8.2143273225582902E-2</v>
      </c>
      <c r="D94" s="12">
        <f>[5]daily_6f_env_ratios_stats!C14</f>
        <v>0.46621738248397598</v>
      </c>
      <c r="E94" s="12">
        <f>[5]daily_6f_env_ratios_stats!D14</f>
        <v>-2.31277260512988E-2</v>
      </c>
      <c r="F94" s="12">
        <f>[5]daily_6f_env_ratios_stats!E14</f>
        <v>-0.70750879674599199</v>
      </c>
      <c r="G94" s="12">
        <f>[5]daily_6f_env_ratios_stats!F14</f>
        <v>-0.74032245746807201</v>
      </c>
      <c r="H94" s="12">
        <f>[5]daily_6f_env_ratios_stats!G14</f>
        <v>0.204896262798651</v>
      </c>
      <c r="I94" s="12">
        <f>[5]daily_6f_env_ratios_stats!H14</f>
        <v>-0.799892332649912</v>
      </c>
      <c r="J94" s="12">
        <f>[5]daily_6f_env_ratios_stats!I14</f>
        <v>-0.81898446224713695</v>
      </c>
      <c r="K94" s="12">
        <f>[5]daily_6f_env_ratios_stats!J14</f>
        <v>-0.839561870181599</v>
      </c>
      <c r="L94" s="12">
        <f>[5]daily_6f_env_ratios_stats!K14</f>
        <v>-0.94911696600892403</v>
      </c>
      <c r="M94" s="12">
        <f>[5]daily_6f_env_ratios_stats!L14</f>
        <v>-0.99119974047108095</v>
      </c>
      <c r="N94" s="12">
        <f>[5]daily_6f_env_ratios_stats!M14</f>
        <v>-0.71378677394073298</v>
      </c>
    </row>
    <row r="95" spans="1:14" x14ac:dyDescent="0.25">
      <c r="A95" t="str">
        <f>[5]daily_6f_env_ratios_stats!A15</f>
        <v>N.Valid</v>
      </c>
      <c r="B95" t="str">
        <f t="shared" si="4"/>
        <v>daily_6f_env_ratios_stats</v>
      </c>
      <c r="C95" s="12">
        <f>[5]daily_6f_env_ratios_stats!B15</f>
        <v>79</v>
      </c>
      <c r="D95" s="12">
        <f>[5]daily_6f_env_ratios_stats!C15</f>
        <v>79</v>
      </c>
      <c r="E95" s="12">
        <f>[5]daily_6f_env_ratios_stats!D15</f>
        <v>67</v>
      </c>
      <c r="F95" s="12">
        <f>[5]daily_6f_env_ratios_stats!E15</f>
        <v>67</v>
      </c>
      <c r="G95" s="12">
        <f>[5]daily_6f_env_ratios_stats!F15</f>
        <v>79</v>
      </c>
      <c r="H95" s="12">
        <f>[5]daily_6f_env_ratios_stats!G15</f>
        <v>79</v>
      </c>
      <c r="I95" s="12">
        <f>[5]daily_6f_env_ratios_stats!H15</f>
        <v>67</v>
      </c>
      <c r="J95" s="12">
        <f>[5]daily_6f_env_ratios_stats!I15</f>
        <v>67</v>
      </c>
      <c r="K95" s="12">
        <f>[5]daily_6f_env_ratios_stats!J15</f>
        <v>79</v>
      </c>
      <c r="L95" s="12">
        <f>[5]daily_6f_env_ratios_stats!K15</f>
        <v>79</v>
      </c>
      <c r="M95" s="12">
        <f>[5]daily_6f_env_ratios_stats!L15</f>
        <v>67</v>
      </c>
      <c r="N95" s="12">
        <f>[5]daily_6f_env_ratios_stats!M15</f>
        <v>67</v>
      </c>
    </row>
    <row r="96" spans="1:14" x14ac:dyDescent="0.25">
      <c r="A96" t="str">
        <f>[5]daily_6f_env_ratios_stats!A16</f>
        <v>Pct.Valid</v>
      </c>
      <c r="B96" t="str">
        <f t="shared" si="4"/>
        <v>daily_6f_env_ratios_stats</v>
      </c>
      <c r="C96" s="12">
        <f>[5]daily_6f_env_ratios_stats!B16</f>
        <v>100</v>
      </c>
      <c r="D96" s="12">
        <f>[5]daily_6f_env_ratios_stats!C16</f>
        <v>100</v>
      </c>
      <c r="E96" s="12">
        <f>[5]daily_6f_env_ratios_stats!D16</f>
        <v>100</v>
      </c>
      <c r="F96" s="12">
        <f>[5]daily_6f_env_ratios_stats!E16</f>
        <v>100</v>
      </c>
      <c r="G96" s="12">
        <f>[5]daily_6f_env_ratios_stats!F16</f>
        <v>100</v>
      </c>
      <c r="H96" s="12">
        <f>[5]daily_6f_env_ratios_stats!G16</f>
        <v>100</v>
      </c>
      <c r="I96" s="12">
        <f>[5]daily_6f_env_ratios_stats!H16</f>
        <v>100</v>
      </c>
      <c r="J96" s="12">
        <f>[5]daily_6f_env_ratios_stats!I16</f>
        <v>100</v>
      </c>
      <c r="K96" s="12">
        <f>[5]daily_6f_env_ratios_stats!J16</f>
        <v>100</v>
      </c>
      <c r="L96" s="12">
        <f>[5]daily_6f_env_ratios_stats!K16</f>
        <v>100</v>
      </c>
      <c r="M96" s="12">
        <f>[5]daily_6f_env_ratios_stats!L16</f>
        <v>100</v>
      </c>
      <c r="N96" s="12">
        <f>[5]daily_6f_env_ratios_stats!M16</f>
        <v>100</v>
      </c>
    </row>
    <row r="98" spans="1:14" x14ac:dyDescent="0.25">
      <c r="A98" t="str">
        <f>[7]daily_3f_ghg_ratios_stats!A2</f>
        <v>Mean</v>
      </c>
      <c r="B98" t="s">
        <v>19</v>
      </c>
      <c r="C98" s="3">
        <f>[7]daily_3f_ghg_ratios_stats!B2</f>
        <v>0.15307193794243101</v>
      </c>
      <c r="D98" s="3">
        <f>[7]daily_3f_ghg_ratios_stats!C2</f>
        <v>9.4678572496939201E-2</v>
      </c>
      <c r="E98" s="3">
        <f>[7]daily_3f_ghg_ratios_stats!D2</f>
        <v>0.15701056355149401</v>
      </c>
      <c r="F98" s="3">
        <f>[7]daily_3f_ghg_ratios_stats!E2</f>
        <v>9.4781616964252899E-2</v>
      </c>
      <c r="G98" s="3">
        <f>[7]daily_3f_ghg_ratios_stats!F2</f>
        <v>0.10658130373008499</v>
      </c>
      <c r="H98" s="3">
        <f>[7]daily_3f_ghg_ratios_stats!G2</f>
        <v>9.1439774320680095E-2</v>
      </c>
      <c r="I98" s="3">
        <f>[7]daily_3f_ghg_ratios_stats!H2</f>
        <v>0.103713528284644</v>
      </c>
      <c r="J98" s="3">
        <f>[7]daily_3f_ghg_ratios_stats!I2</f>
        <v>8.4552837374548398E-2</v>
      </c>
      <c r="K98" s="3">
        <f>[7]daily_3f_ghg_ratios_stats!J2</f>
        <v>8.6918173177137903E-2</v>
      </c>
      <c r="L98" s="3">
        <f>[7]daily_3f_ghg_ratios_stats!K2</f>
        <v>8.6233189405736793E-2</v>
      </c>
      <c r="M98" s="3">
        <f>[7]daily_3f_ghg_ratios_stats!L2</f>
        <v>8.98662719698715E-2</v>
      </c>
      <c r="N98" s="3">
        <f>[7]daily_3f_ghg_ratios_stats!M2</f>
        <v>8.7385145721898899E-2</v>
      </c>
    </row>
    <row r="99" spans="1:14" x14ac:dyDescent="0.25">
      <c r="A99" t="str">
        <f>[7]daily_3f_ghg_ratios_stats!A3</f>
        <v>Std.Dev</v>
      </c>
      <c r="B99" t="str">
        <f>B98</f>
        <v>daily_3f_ghg_ratios_stats</v>
      </c>
      <c r="C99" s="3">
        <f>[7]daily_3f_ghg_ratios_stats!B3</f>
        <v>4.05531309042464E-2</v>
      </c>
      <c r="D99" s="3">
        <f>[7]daily_3f_ghg_ratios_stats!C3</f>
        <v>2.8246712088227498E-2</v>
      </c>
      <c r="E99" s="3">
        <f>[7]daily_3f_ghg_ratios_stats!D3</f>
        <v>4.3660284990266203E-2</v>
      </c>
      <c r="F99" s="3">
        <f>[7]daily_3f_ghg_ratios_stats!E3</f>
        <v>3.4392938135385097E-2</v>
      </c>
      <c r="G99" s="3">
        <f>[7]daily_3f_ghg_ratios_stats!F3</f>
        <v>2.5735962535086199E-2</v>
      </c>
      <c r="H99" s="3">
        <f>[7]daily_3f_ghg_ratios_stats!G3</f>
        <v>2.1688845266963401E-2</v>
      </c>
      <c r="I99" s="3">
        <f>[7]daily_3f_ghg_ratios_stats!H3</f>
        <v>2.4823823310123699E-2</v>
      </c>
      <c r="J99" s="3">
        <f>[7]daily_3f_ghg_ratios_stats!I3</f>
        <v>1.8060147788342699E-2</v>
      </c>
      <c r="K99" s="3">
        <f>[7]daily_3f_ghg_ratios_stats!J3</f>
        <v>1.7896046154216898E-2</v>
      </c>
      <c r="L99" s="3">
        <f>[7]daily_3f_ghg_ratios_stats!K3</f>
        <v>1.17744625082793E-2</v>
      </c>
      <c r="M99" s="3">
        <f>[7]daily_3f_ghg_ratios_stats!L3</f>
        <v>1.8012600616042599E-2</v>
      </c>
      <c r="N99" s="3">
        <f>[7]daily_3f_ghg_ratios_stats!M3</f>
        <v>2.1912281302663001E-2</v>
      </c>
    </row>
    <row r="100" spans="1:14" x14ac:dyDescent="0.25">
      <c r="A100" t="str">
        <f>[7]daily_3f_ghg_ratios_stats!A4</f>
        <v>Min</v>
      </c>
      <c r="B100" t="str">
        <f>B99</f>
        <v>daily_3f_ghg_ratios_stats</v>
      </c>
      <c r="C100" s="3">
        <f>[7]daily_3f_ghg_ratios_stats!B4</f>
        <v>5.7453755056676603E-2</v>
      </c>
      <c r="D100" s="3">
        <f>[7]daily_3f_ghg_ratios_stats!C4</f>
        <v>4.2251266053760499E-2</v>
      </c>
      <c r="E100" s="3">
        <f>[7]daily_3f_ghg_ratios_stats!D4</f>
        <v>7.4559717417445201E-2</v>
      </c>
      <c r="F100" s="3">
        <f>[7]daily_3f_ghg_ratios_stats!E4</f>
        <v>4.4525646765502698E-2</v>
      </c>
      <c r="G100" s="3">
        <f>[7]daily_3f_ghg_ratios_stats!F4</f>
        <v>5.59663659514417E-2</v>
      </c>
      <c r="H100" s="3">
        <f>[7]daily_3f_ghg_ratios_stats!G4</f>
        <v>4.7903102263777898E-2</v>
      </c>
      <c r="I100" s="3">
        <f>[7]daily_3f_ghg_ratios_stats!H4</f>
        <v>5.8293820719596302E-2</v>
      </c>
      <c r="J100" s="3">
        <f>[7]daily_3f_ghg_ratios_stats!I4</f>
        <v>3.8090653698765999E-2</v>
      </c>
      <c r="K100" s="3">
        <f>[7]daily_3f_ghg_ratios_stats!J4</f>
        <v>5.0300401680905001E-2</v>
      </c>
      <c r="L100" s="3">
        <f>[7]daily_3f_ghg_ratios_stats!K4</f>
        <v>6.6384598960006994E-2</v>
      </c>
      <c r="M100" s="3">
        <f>[7]daily_3f_ghg_ratios_stats!L4</f>
        <v>5.2554161829336601E-2</v>
      </c>
      <c r="N100" s="3">
        <f>[7]daily_3f_ghg_ratios_stats!M4</f>
        <v>4.2335146463957203E-2</v>
      </c>
    </row>
    <row r="101" spans="1:14" x14ac:dyDescent="0.25">
      <c r="A101" t="str">
        <f>[7]daily_3f_ghg_ratios_stats!A5</f>
        <v>Q1</v>
      </c>
      <c r="B101" t="str">
        <f>B100</f>
        <v>daily_3f_ghg_ratios_stats</v>
      </c>
      <c r="C101" s="3">
        <f>[7]daily_3f_ghg_ratios_stats!B5</f>
        <v>0.124375135829547</v>
      </c>
      <c r="D101" s="3">
        <f>[7]daily_3f_ghg_ratios_stats!C5</f>
        <v>6.6983729841080294E-2</v>
      </c>
      <c r="E101" s="3">
        <f>[7]daily_3f_ghg_ratios_stats!D5</f>
        <v>0.11428459484857099</v>
      </c>
      <c r="F101" s="3">
        <f>[7]daily_3f_ghg_ratios_stats!E5</f>
        <v>6.8559356015945996E-2</v>
      </c>
      <c r="G101" s="3">
        <f>[7]daily_3f_ghg_ratios_stats!F5</f>
        <v>8.5988145702521501E-2</v>
      </c>
      <c r="H101" s="3">
        <f>[7]daily_3f_ghg_ratios_stats!G5</f>
        <v>7.7246374610098006E-2</v>
      </c>
      <c r="I101" s="3">
        <f>[7]daily_3f_ghg_ratios_stats!H5</f>
        <v>8.3524046621282294E-2</v>
      </c>
      <c r="J101" s="3">
        <f>[7]daily_3f_ghg_ratios_stats!I5</f>
        <v>7.4405370918433605E-2</v>
      </c>
      <c r="K101" s="3">
        <f>[7]daily_3f_ghg_ratios_stats!J5</f>
        <v>7.4300861292610598E-2</v>
      </c>
      <c r="L101" s="3">
        <f>[7]daily_3f_ghg_ratios_stats!K5</f>
        <v>7.7576044906656094E-2</v>
      </c>
      <c r="M101" s="3">
        <f>[7]daily_3f_ghg_ratios_stats!L5</f>
        <v>7.8314340851725103E-2</v>
      </c>
      <c r="N101" s="3">
        <f>[7]daily_3f_ghg_ratios_stats!M5</f>
        <v>7.2443689635448602E-2</v>
      </c>
    </row>
    <row r="102" spans="1:14" x14ac:dyDescent="0.25">
      <c r="A102" t="str">
        <f>[7]daily_3f_ghg_ratios_stats!A6</f>
        <v>Median</v>
      </c>
      <c r="B102" t="str">
        <f>B101</f>
        <v>daily_3f_ghg_ratios_stats</v>
      </c>
      <c r="C102" s="3">
        <f>[7]daily_3f_ghg_ratios_stats!B6</f>
        <v>0.159075800565699</v>
      </c>
      <c r="D102" s="3">
        <f>[7]daily_3f_ghg_ratios_stats!C6</f>
        <v>9.7471016508112601E-2</v>
      </c>
      <c r="E102" s="3">
        <f>[7]daily_3f_ghg_ratios_stats!D6</f>
        <v>0.16173804579650899</v>
      </c>
      <c r="F102" s="3">
        <f>[7]daily_3f_ghg_ratios_stats!E6</f>
        <v>8.4484016999023595E-2</v>
      </c>
      <c r="G102" s="3">
        <f>[7]daily_3f_ghg_ratios_stats!F6</f>
        <v>0.10912728568336801</v>
      </c>
      <c r="H102" s="3">
        <f>[7]daily_3f_ghg_ratios_stats!G6</f>
        <v>9.2939898518046807E-2</v>
      </c>
      <c r="I102" s="3">
        <f>[7]daily_3f_ghg_ratios_stats!H6</f>
        <v>0.10553270615013</v>
      </c>
      <c r="J102" s="3">
        <f>[7]daily_3f_ghg_ratios_stats!I6</f>
        <v>8.4680645809197597E-2</v>
      </c>
      <c r="K102" s="3">
        <f>[7]daily_3f_ghg_ratios_stats!J6</f>
        <v>8.7310896039322003E-2</v>
      </c>
      <c r="L102" s="3">
        <f>[7]daily_3f_ghg_ratios_stats!K6</f>
        <v>8.5282063634570096E-2</v>
      </c>
      <c r="M102" s="3">
        <f>[7]daily_3f_ghg_ratios_stats!L6</f>
        <v>9.2693063695159297E-2</v>
      </c>
      <c r="N102" s="3">
        <f>[7]daily_3f_ghg_ratios_stats!M6</f>
        <v>8.7467005116795699E-2</v>
      </c>
    </row>
    <row r="103" spans="1:14" x14ac:dyDescent="0.25">
      <c r="A103" t="str">
        <f>[7]daily_3f_ghg_ratios_stats!A7</f>
        <v>Q3</v>
      </c>
      <c r="B103" t="str">
        <f>B102</f>
        <v>daily_3f_ghg_ratios_stats</v>
      </c>
      <c r="C103" s="3">
        <f>[7]daily_3f_ghg_ratios_stats!B7</f>
        <v>0.186480916831467</v>
      </c>
      <c r="D103" s="3">
        <f>[7]daily_3f_ghg_ratios_stats!C7</f>
        <v>0.11004091692470901</v>
      </c>
      <c r="E103" s="3">
        <f>[7]daily_3f_ghg_ratios_stats!D7</f>
        <v>0.18765988383318599</v>
      </c>
      <c r="F103" s="3">
        <f>[7]daily_3f_ghg_ratios_stats!E7</f>
        <v>0.114753534782626</v>
      </c>
      <c r="G103" s="3">
        <f>[7]daily_3f_ghg_ratios_stats!F7</f>
        <v>0.12557796526333101</v>
      </c>
      <c r="H103" s="3">
        <f>[7]daily_3f_ghg_ratios_stats!G7</f>
        <v>0.104857848466071</v>
      </c>
      <c r="I103" s="3">
        <f>[7]daily_3f_ghg_ratios_stats!H7</f>
        <v>0.12019057889903099</v>
      </c>
      <c r="J103" s="3">
        <f>[7]daily_3f_ghg_ratios_stats!I7</f>
        <v>9.6455501054280399E-2</v>
      </c>
      <c r="K103" s="3">
        <f>[7]daily_3f_ghg_ratios_stats!J7</f>
        <v>0.10146693084290501</v>
      </c>
      <c r="L103" s="3">
        <f>[7]daily_3f_ghg_ratios_stats!K7</f>
        <v>9.25517736455896E-2</v>
      </c>
      <c r="M103" s="3">
        <f>[7]daily_3f_ghg_ratios_stats!L7</f>
        <v>0.10115260295373001</v>
      </c>
      <c r="N103" s="3">
        <f>[7]daily_3f_ghg_ratios_stats!M7</f>
        <v>0.103706651818149</v>
      </c>
    </row>
    <row r="104" spans="1:14" x14ac:dyDescent="0.25">
      <c r="A104" t="str">
        <f>[7]daily_3f_ghg_ratios_stats!A8</f>
        <v>Max</v>
      </c>
      <c r="B104" t="str">
        <f>B103</f>
        <v>daily_3f_ghg_ratios_stats</v>
      </c>
      <c r="C104" s="3">
        <f>[7]daily_3f_ghg_ratios_stats!B8</f>
        <v>0.222588035311065</v>
      </c>
      <c r="D104" s="3">
        <f>[7]daily_3f_ghg_ratios_stats!C8</f>
        <v>0.171404047297183</v>
      </c>
      <c r="E104" s="3">
        <f>[7]daily_3f_ghg_ratios_stats!D8</f>
        <v>0.25125189053067598</v>
      </c>
      <c r="F104" s="3">
        <f>[7]daily_3f_ghg_ratios_stats!E8</f>
        <v>0.18440177633569299</v>
      </c>
      <c r="G104" s="3">
        <f>[7]daily_3f_ghg_ratios_stats!F8</f>
        <v>0.171506369566853</v>
      </c>
      <c r="H104" s="3">
        <f>[7]daily_3f_ghg_ratios_stats!G8</f>
        <v>0.14070162426142999</v>
      </c>
      <c r="I104" s="3">
        <f>[7]daily_3f_ghg_ratios_stats!H8</f>
        <v>0.154380109568242</v>
      </c>
      <c r="J104" s="3">
        <f>[7]daily_3f_ghg_ratios_stats!I8</f>
        <v>0.12562090304731499</v>
      </c>
      <c r="K104" s="3">
        <f>[7]daily_3f_ghg_ratios_stats!J8</f>
        <v>0.125310744475048</v>
      </c>
      <c r="L104" s="3">
        <f>[7]daily_3f_ghg_ratios_stats!K8</f>
        <v>0.1226310687711</v>
      </c>
      <c r="M104" s="3">
        <f>[7]daily_3f_ghg_ratios_stats!L8</f>
        <v>0.13141184945613099</v>
      </c>
      <c r="N104" s="3">
        <f>[7]daily_3f_ghg_ratios_stats!M8</f>
        <v>0.129872350530021</v>
      </c>
    </row>
    <row r="105" spans="1:14" x14ac:dyDescent="0.25">
      <c r="A105" t="str">
        <f>[7]daily_3f_ghg_ratios_stats!A9</f>
        <v>MAD</v>
      </c>
      <c r="B105" t="str">
        <f>B104</f>
        <v>daily_3f_ghg_ratios_stats</v>
      </c>
      <c r="C105" s="3">
        <f>[7]daily_3f_ghg_ratios_stats!B9</f>
        <v>4.5020840187856202E-2</v>
      </c>
      <c r="D105" s="3">
        <f>[7]daily_3f_ghg_ratios_stats!C9</f>
        <v>3.4711403953360302E-2</v>
      </c>
      <c r="E105" s="3">
        <f>[7]daily_3f_ghg_ratios_stats!D9</f>
        <v>6.2968346023867403E-2</v>
      </c>
      <c r="F105" s="3">
        <f>[7]daily_3f_ghg_ratios_stats!E9</f>
        <v>3.0470522466456301E-2</v>
      </c>
      <c r="G105" s="3">
        <f>[7]daily_3f_ghg_ratios_stats!F9</f>
        <v>2.4926830713135499E-2</v>
      </c>
      <c r="H105" s="3">
        <f>[7]daily_3f_ghg_ratios_stats!G9</f>
        <v>1.9977922843990401E-2</v>
      </c>
      <c r="I105" s="3">
        <f>[7]daily_3f_ghg_ratios_stats!H9</f>
        <v>2.8702372366666201E-2</v>
      </c>
      <c r="J105" s="3">
        <f>[7]daily_3f_ghg_ratios_stats!I9</f>
        <v>1.6632342191616498E-2</v>
      </c>
      <c r="K105" s="3">
        <f>[7]daily_3f_ghg_ratios_stats!J9</f>
        <v>2.0661564917865801E-2</v>
      </c>
      <c r="L105" s="3">
        <f>[7]daily_3f_ghg_ratios_stats!K9</f>
        <v>1.10853363841114E-2</v>
      </c>
      <c r="M105" s="3">
        <f>[7]daily_3f_ghg_ratios_stats!L9</f>
        <v>1.79504114136823E-2</v>
      </c>
      <c r="N105" s="3">
        <f>[7]daily_3f_ghg_ratios_stats!M9</f>
        <v>2.26688699395475E-2</v>
      </c>
    </row>
    <row r="106" spans="1:14" x14ac:dyDescent="0.25">
      <c r="A106" t="str">
        <f>[7]daily_3f_ghg_ratios_stats!A10</f>
        <v>IQR</v>
      </c>
      <c r="B106" t="str">
        <f>B105</f>
        <v>daily_3f_ghg_ratios_stats</v>
      </c>
      <c r="C106" s="3">
        <f>[7]daily_3f_ghg_ratios_stats!B10</f>
        <v>5.9218410198038002E-2</v>
      </c>
      <c r="D106" s="3">
        <f>[7]daily_3f_ghg_ratios_stats!C10</f>
        <v>4.2078733189835502E-2</v>
      </c>
      <c r="E106" s="3">
        <f>[7]daily_3f_ghg_ratios_stats!D10</f>
        <v>7.2077017803747506E-2</v>
      </c>
      <c r="F106" s="3">
        <f>[7]daily_3f_ghg_ratios_stats!E10</f>
        <v>4.5856006712968099E-2</v>
      </c>
      <c r="G106" s="3">
        <f>[7]daily_3f_ghg_ratios_stats!F10</f>
        <v>3.78873190991015E-2</v>
      </c>
      <c r="H106" s="3">
        <f>[7]daily_3f_ghg_ratios_stats!G10</f>
        <v>2.7301533283708199E-2</v>
      </c>
      <c r="I106" s="3">
        <f>[7]daily_3f_ghg_ratios_stats!H10</f>
        <v>3.6312929034814402E-2</v>
      </c>
      <c r="J106" s="3">
        <f>[7]daily_3f_ghg_ratios_stats!I10</f>
        <v>2.1747107741430401E-2</v>
      </c>
      <c r="K106" s="3">
        <f>[7]daily_3f_ghg_ratios_stats!J10</f>
        <v>2.7018825133921901E-2</v>
      </c>
      <c r="L106" s="3">
        <f>[7]daily_3f_ghg_ratios_stats!K10</f>
        <v>1.46989643897429E-2</v>
      </c>
      <c r="M106" s="3">
        <f>[7]daily_3f_ghg_ratios_stats!L10</f>
        <v>2.23455908245761E-2</v>
      </c>
      <c r="N106" s="3">
        <f>[7]daily_3f_ghg_ratios_stats!M10</f>
        <v>3.0947714261776699E-2</v>
      </c>
    </row>
    <row r="107" spans="1:14" x14ac:dyDescent="0.25">
      <c r="A107" t="str">
        <f>[7]daily_3f_ghg_ratios_stats!A11</f>
        <v>CV</v>
      </c>
      <c r="B107" t="str">
        <f>B106</f>
        <v>daily_3f_ghg_ratios_stats</v>
      </c>
      <c r="C107" s="3">
        <f>[7]daily_3f_ghg_ratios_stats!B11</f>
        <v>0.26492857834920802</v>
      </c>
      <c r="D107" s="3">
        <f>[7]daily_3f_ghg_ratios_stats!C11</f>
        <v>0.29834324011529301</v>
      </c>
      <c r="E107" s="3">
        <f>[7]daily_3f_ghg_ratios_stats!D11</f>
        <v>0.27807227744868901</v>
      </c>
      <c r="F107" s="3">
        <f>[7]daily_3f_ghg_ratios_stats!E11</f>
        <v>0.362865070642934</v>
      </c>
      <c r="G107" s="3">
        <f>[7]daily_3f_ghg_ratios_stats!F11</f>
        <v>0.24146789009319999</v>
      </c>
      <c r="H107" s="3">
        <f>[7]daily_3f_ghg_ratios_stats!G11</f>
        <v>0.237192681500946</v>
      </c>
      <c r="I107" s="3">
        <f>[7]daily_3f_ghg_ratios_stats!H11</f>
        <v>0.239349906619648</v>
      </c>
      <c r="J107" s="3">
        <f>[7]daily_3f_ghg_ratios_stats!I11</f>
        <v>0.213595999248857</v>
      </c>
      <c r="K107" s="3">
        <f>[7]daily_3f_ghg_ratios_stats!J11</f>
        <v>0.20589533235753801</v>
      </c>
      <c r="L107" s="3">
        <f>[7]daily_3f_ghg_ratios_stats!K11</f>
        <v>0.13654212014447401</v>
      </c>
      <c r="M107" s="3">
        <f>[7]daily_3f_ghg_ratios_stats!L11</f>
        <v>0.20043783080354599</v>
      </c>
      <c r="N107" s="3">
        <f>[7]daily_3f_ghg_ratios_stats!M11</f>
        <v>0.25075521842577603</v>
      </c>
    </row>
    <row r="108" spans="1:14" x14ac:dyDescent="0.25">
      <c r="A108" t="str">
        <f>[7]daily_3f_ghg_ratios_stats!A12</f>
        <v>Skewness</v>
      </c>
      <c r="B108" t="str">
        <f>B107</f>
        <v>daily_3f_ghg_ratios_stats</v>
      </c>
      <c r="C108" s="12">
        <f>[7]daily_3f_ghg_ratios_stats!B12</f>
        <v>-0.33875858005716503</v>
      </c>
      <c r="D108" s="12">
        <f>[7]daily_3f_ghg_ratios_stats!C12</f>
        <v>0.36827449583713101</v>
      </c>
      <c r="E108" s="12">
        <f>[7]daily_3f_ghg_ratios_stats!D12</f>
        <v>8.7565734032958406E-2</v>
      </c>
      <c r="F108" s="12">
        <f>[7]daily_3f_ghg_ratios_stats!E12</f>
        <v>0.93685049351030303</v>
      </c>
      <c r="G108" s="12">
        <f>[7]daily_3f_ghg_ratios_stats!F12</f>
        <v>-0.126825981610415</v>
      </c>
      <c r="H108" s="12">
        <f>[7]daily_3f_ghg_ratios_stats!G12</f>
        <v>-0.14677597294931599</v>
      </c>
      <c r="I108" s="12">
        <f>[7]daily_3f_ghg_ratios_stats!H12</f>
        <v>3.8650547027272102E-2</v>
      </c>
      <c r="J108" s="12">
        <f>[7]daily_3f_ghg_ratios_stats!I12</f>
        <v>-0.29628797484126901</v>
      </c>
      <c r="K108" s="12">
        <f>[7]daily_3f_ghg_ratios_stats!J12</f>
        <v>-0.203583220095648</v>
      </c>
      <c r="L108" s="12">
        <f>[7]daily_3f_ghg_ratios_stats!K12</f>
        <v>1.00947659263163</v>
      </c>
      <c r="M108" s="12">
        <f>[7]daily_3f_ghg_ratios_stats!L12</f>
        <v>-0.13800206632287401</v>
      </c>
      <c r="N108" s="12">
        <f>[7]daily_3f_ghg_ratios_stats!M12</f>
        <v>-3.8787508830799303E-2</v>
      </c>
    </row>
    <row r="109" spans="1:14" x14ac:dyDescent="0.25">
      <c r="A109" t="str">
        <f>[7]daily_3f_ghg_ratios_stats!A13</f>
        <v>SE.Skewness</v>
      </c>
      <c r="B109" t="str">
        <f>B108</f>
        <v>daily_3f_ghg_ratios_stats</v>
      </c>
      <c r="C109" s="12">
        <f>[7]daily_3f_ghg_ratios_stats!B13</f>
        <v>0.27054479931869102</v>
      </c>
      <c r="D109" s="12">
        <f>[7]daily_3f_ghg_ratios_stats!C13</f>
        <v>0.27054479931869102</v>
      </c>
      <c r="E109" s="12">
        <f>[7]daily_3f_ghg_ratios_stats!D13</f>
        <v>0.29283625195482998</v>
      </c>
      <c r="F109" s="12">
        <f>[7]daily_3f_ghg_ratios_stats!E13</f>
        <v>0.29283625195482998</v>
      </c>
      <c r="G109" s="12">
        <f>[7]daily_3f_ghg_ratios_stats!F13</f>
        <v>0.27054479931869102</v>
      </c>
      <c r="H109" s="12">
        <f>[7]daily_3f_ghg_ratios_stats!G13</f>
        <v>0.27054479931869102</v>
      </c>
      <c r="I109" s="12">
        <f>[7]daily_3f_ghg_ratios_stats!H13</f>
        <v>0.29283625195482998</v>
      </c>
      <c r="J109" s="12">
        <f>[7]daily_3f_ghg_ratios_stats!I13</f>
        <v>0.29283625195482998</v>
      </c>
      <c r="K109" s="12">
        <f>[7]daily_3f_ghg_ratios_stats!J13</f>
        <v>0.27054479931869102</v>
      </c>
      <c r="L109" s="12">
        <f>[7]daily_3f_ghg_ratios_stats!K13</f>
        <v>0.27054479931869102</v>
      </c>
      <c r="M109" s="12">
        <f>[7]daily_3f_ghg_ratios_stats!L13</f>
        <v>0.29283625195482998</v>
      </c>
      <c r="N109" s="12">
        <f>[7]daily_3f_ghg_ratios_stats!M13</f>
        <v>0.29283625195482998</v>
      </c>
    </row>
    <row r="110" spans="1:14" x14ac:dyDescent="0.25">
      <c r="A110" t="str">
        <f>[7]daily_3f_ghg_ratios_stats!A14</f>
        <v>Kurtosis</v>
      </c>
      <c r="B110" t="str">
        <f>B109</f>
        <v>daily_3f_ghg_ratios_stats</v>
      </c>
      <c r="C110" s="12">
        <f>[7]daily_3f_ghg_ratios_stats!B14</f>
        <v>-0.725617747494258</v>
      </c>
      <c r="D110" s="12">
        <f>[7]daily_3f_ghg_ratios_stats!C14</f>
        <v>-0.432629540959518</v>
      </c>
      <c r="E110" s="12">
        <f>[7]daily_3f_ghg_ratios_stats!D14</f>
        <v>-1.15956541313574</v>
      </c>
      <c r="F110" s="12">
        <f>[7]daily_3f_ghg_ratios_stats!E14</f>
        <v>0.33066469774844998</v>
      </c>
      <c r="G110" s="12">
        <f>[7]daily_3f_ghg_ratios_stats!F14</f>
        <v>-0.55560011965506195</v>
      </c>
      <c r="H110" s="12">
        <f>[7]daily_3f_ghg_ratios_stats!G14</f>
        <v>-0.49995694560257797</v>
      </c>
      <c r="I110" s="12">
        <f>[7]daily_3f_ghg_ratios_stats!H14</f>
        <v>-0.92535987786733798</v>
      </c>
      <c r="J110" s="12">
        <f>[7]daily_3f_ghg_ratios_stats!I14</f>
        <v>0.13879225316882701</v>
      </c>
      <c r="K110" s="12">
        <f>[7]daily_3f_ghg_ratios_stats!J14</f>
        <v>-0.87484467801235</v>
      </c>
      <c r="L110" s="12">
        <f>[7]daily_3f_ghg_ratios_stats!K14</f>
        <v>0.95714296078745997</v>
      </c>
      <c r="M110" s="12">
        <f>[7]daily_3f_ghg_ratios_stats!L14</f>
        <v>-0.70863975716854599</v>
      </c>
      <c r="N110" s="12">
        <f>[7]daily_3f_ghg_ratios_stats!M14</f>
        <v>-0.94193240802989997</v>
      </c>
    </row>
    <row r="111" spans="1:14" x14ac:dyDescent="0.25">
      <c r="A111" t="str">
        <f>[7]daily_3f_ghg_ratios_stats!A15</f>
        <v>N.Valid</v>
      </c>
      <c r="B111" t="str">
        <f>B110</f>
        <v>daily_3f_ghg_ratios_stats</v>
      </c>
      <c r="C111" s="12">
        <f>[7]daily_3f_ghg_ratios_stats!B15</f>
        <v>79</v>
      </c>
      <c r="D111" s="12">
        <f>[7]daily_3f_ghg_ratios_stats!C15</f>
        <v>79</v>
      </c>
      <c r="E111" s="12">
        <f>[7]daily_3f_ghg_ratios_stats!D15</f>
        <v>67</v>
      </c>
      <c r="F111" s="12">
        <f>[7]daily_3f_ghg_ratios_stats!E15</f>
        <v>67</v>
      </c>
      <c r="G111" s="12">
        <f>[7]daily_3f_ghg_ratios_stats!F15</f>
        <v>79</v>
      </c>
      <c r="H111" s="12">
        <f>[7]daily_3f_ghg_ratios_stats!G15</f>
        <v>79</v>
      </c>
      <c r="I111" s="12">
        <f>[7]daily_3f_ghg_ratios_stats!H15</f>
        <v>67</v>
      </c>
      <c r="J111" s="12">
        <f>[7]daily_3f_ghg_ratios_stats!I15</f>
        <v>67</v>
      </c>
      <c r="K111" s="12">
        <f>[7]daily_3f_ghg_ratios_stats!J15</f>
        <v>79</v>
      </c>
      <c r="L111" s="12">
        <f>[7]daily_3f_ghg_ratios_stats!K15</f>
        <v>79</v>
      </c>
      <c r="M111" s="12">
        <f>[7]daily_3f_ghg_ratios_stats!L15</f>
        <v>67</v>
      </c>
      <c r="N111" s="12">
        <f>[7]daily_3f_ghg_ratios_stats!M15</f>
        <v>67</v>
      </c>
    </row>
    <row r="112" spans="1:14" x14ac:dyDescent="0.25">
      <c r="A112" t="str">
        <f>[7]daily_3f_ghg_ratios_stats!A16</f>
        <v>Pct.Valid</v>
      </c>
      <c r="B112" t="str">
        <f>B111</f>
        <v>daily_3f_ghg_ratios_stats</v>
      </c>
      <c r="C112" s="12">
        <f>[7]daily_3f_ghg_ratios_stats!B16</f>
        <v>100</v>
      </c>
      <c r="D112" s="12">
        <f>[7]daily_3f_ghg_ratios_stats!C16</f>
        <v>100</v>
      </c>
      <c r="E112" s="12">
        <f>[7]daily_3f_ghg_ratios_stats!D16</f>
        <v>100</v>
      </c>
      <c r="F112" s="12">
        <f>[7]daily_3f_ghg_ratios_stats!E16</f>
        <v>100</v>
      </c>
      <c r="G112" s="12">
        <f>[7]daily_3f_ghg_ratios_stats!F16</f>
        <v>100</v>
      </c>
      <c r="H112" s="12">
        <f>[7]daily_3f_ghg_ratios_stats!G16</f>
        <v>100</v>
      </c>
      <c r="I112" s="12">
        <f>[7]daily_3f_ghg_ratios_stats!H16</f>
        <v>100</v>
      </c>
      <c r="J112" s="12">
        <f>[7]daily_3f_ghg_ratios_stats!I16</f>
        <v>100</v>
      </c>
      <c r="K112" s="12">
        <f>[7]daily_3f_ghg_ratios_stats!J16</f>
        <v>100</v>
      </c>
      <c r="L112" s="12">
        <f>[7]daily_3f_ghg_ratios_stats!K16</f>
        <v>100</v>
      </c>
      <c r="M112" s="12">
        <f>[7]daily_3f_ghg_ratios_stats!L16</f>
        <v>100</v>
      </c>
      <c r="N112" s="12">
        <f>[7]daily_3f_ghg_ratios_stats!M16</f>
        <v>100</v>
      </c>
    </row>
    <row r="114" spans="1:14" x14ac:dyDescent="0.25">
      <c r="A114" t="str">
        <f>[8]daily_3f_env_ratios_stats!A2</f>
        <v>Mean</v>
      </c>
      <c r="B114" t="s">
        <v>20</v>
      </c>
      <c r="C114" s="3">
        <f>[8]daily_3f_env_ratios_stats!B2</f>
        <v>9.9657358153717901E-2</v>
      </c>
      <c r="D114" s="3">
        <f>[8]daily_3f_env_ratios_stats!C2</f>
        <v>7.5970009636561794E-2</v>
      </c>
      <c r="E114" s="3">
        <f>[8]daily_3f_env_ratios_stats!D2</f>
        <v>9.4378746982643105E-2</v>
      </c>
      <c r="F114" s="3">
        <f>[8]daily_3f_env_ratios_stats!E2</f>
        <v>8.6588910713120096E-2</v>
      </c>
      <c r="G114" s="3">
        <f>[8]daily_3f_env_ratios_stats!F2</f>
        <v>8.3341505014841402E-2</v>
      </c>
      <c r="H114" s="3">
        <f>[8]daily_3f_env_ratios_stats!G2</f>
        <v>8.5695404224915894E-2</v>
      </c>
      <c r="I114" s="3">
        <f>[8]daily_3f_env_ratios_stats!H2</f>
        <v>0.108520336255338</v>
      </c>
      <c r="J114" s="3">
        <f>[8]daily_3f_env_ratios_stats!I2</f>
        <v>9.5807679032835796E-2</v>
      </c>
      <c r="K114" s="3">
        <f>[8]daily_3f_env_ratios_stats!J2</f>
        <v>9.5049532430241196E-2</v>
      </c>
      <c r="L114" s="3">
        <f>[8]daily_3f_env_ratios_stats!K2</f>
        <v>7.8987436335549804E-2</v>
      </c>
      <c r="M114" s="3">
        <f>[8]daily_3f_env_ratios_stats!L2</f>
        <v>0.107154580449738</v>
      </c>
      <c r="N114" s="3">
        <f>[8]daily_3f_env_ratios_stats!M2</f>
        <v>7.5045931058541501E-2</v>
      </c>
    </row>
    <row r="115" spans="1:14" x14ac:dyDescent="0.25">
      <c r="A115" t="str">
        <f>[8]daily_3f_env_ratios_stats!A3</f>
        <v>Std.Dev</v>
      </c>
      <c r="B115" t="str">
        <f>B114</f>
        <v>daily_3f_env_ratios_stats</v>
      </c>
      <c r="C115" s="3">
        <f>[8]daily_3f_env_ratios_stats!B3</f>
        <v>1.8722234489898799E-2</v>
      </c>
      <c r="D115" s="3">
        <f>[8]daily_3f_env_ratios_stats!C3</f>
        <v>1.05550679377301E-2</v>
      </c>
      <c r="E115" s="3">
        <f>[8]daily_3f_env_ratios_stats!D3</f>
        <v>1.9534903995193399E-2</v>
      </c>
      <c r="F115" s="3">
        <f>[8]daily_3f_env_ratios_stats!E3</f>
        <v>1.21476851740802E-2</v>
      </c>
      <c r="G115" s="3">
        <f>[8]daily_3f_env_ratios_stats!F3</f>
        <v>1.51105842735971E-2</v>
      </c>
      <c r="H115" s="3">
        <f>[8]daily_3f_env_ratios_stats!G3</f>
        <v>1.38255459140839E-2</v>
      </c>
      <c r="I115" s="3">
        <f>[8]daily_3f_env_ratios_stats!H3</f>
        <v>2.1228794729703501E-2</v>
      </c>
      <c r="J115" s="3">
        <f>[8]daily_3f_env_ratios_stats!I3</f>
        <v>1.5222182275367599E-2</v>
      </c>
      <c r="K115" s="3">
        <f>[8]daily_3f_env_ratios_stats!J3</f>
        <v>1.72512132409453E-2</v>
      </c>
      <c r="L115" s="3">
        <f>[8]daily_3f_env_ratios_stats!K3</f>
        <v>1.3178693232471299E-2</v>
      </c>
      <c r="M115" s="3">
        <f>[8]daily_3f_env_ratios_stats!L3</f>
        <v>2.0808850388752999E-2</v>
      </c>
      <c r="N115" s="3">
        <f>[8]daily_3f_env_ratios_stats!M3</f>
        <v>1.3380871865024299E-2</v>
      </c>
    </row>
    <row r="116" spans="1:14" x14ac:dyDescent="0.25">
      <c r="A116" t="str">
        <f>[8]daily_3f_env_ratios_stats!A4</f>
        <v>Min</v>
      </c>
      <c r="B116" t="str">
        <f>B115</f>
        <v>daily_3f_env_ratios_stats</v>
      </c>
      <c r="C116" s="3">
        <f>[8]daily_3f_env_ratios_stats!B4</f>
        <v>6.2957191603122797E-2</v>
      </c>
      <c r="D116" s="3">
        <f>[8]daily_3f_env_ratios_stats!C4</f>
        <v>5.61382162028694E-2</v>
      </c>
      <c r="E116" s="3">
        <f>[8]daily_3f_env_ratios_stats!D4</f>
        <v>6.7056205034771901E-2</v>
      </c>
      <c r="F116" s="3">
        <f>[8]daily_3f_env_ratios_stats!E4</f>
        <v>6.5871131814753597E-2</v>
      </c>
      <c r="G116" s="3">
        <f>[8]daily_3f_env_ratios_stats!F4</f>
        <v>5.6370571056284499E-2</v>
      </c>
      <c r="H116" s="3">
        <f>[8]daily_3f_env_ratios_stats!G4</f>
        <v>5.59814787346389E-2</v>
      </c>
      <c r="I116" s="3">
        <f>[8]daily_3f_env_ratios_stats!H4</f>
        <v>6.5383255404347196E-2</v>
      </c>
      <c r="J116" s="3">
        <f>[8]daily_3f_env_ratios_stats!I4</f>
        <v>6.5156605188943603E-2</v>
      </c>
      <c r="K116" s="3">
        <f>[8]daily_3f_env_ratios_stats!J4</f>
        <v>6.5579713730339495E-2</v>
      </c>
      <c r="L116" s="3">
        <f>[8]daily_3f_env_ratios_stats!K4</f>
        <v>5.7397804240491998E-2</v>
      </c>
      <c r="M116" s="3">
        <f>[8]daily_3f_env_ratios_stats!L4</f>
        <v>6.9338920914141594E-2</v>
      </c>
      <c r="N116" s="3">
        <f>[8]daily_3f_env_ratios_stats!M4</f>
        <v>4.4145344018729299E-2</v>
      </c>
    </row>
    <row r="117" spans="1:14" x14ac:dyDescent="0.25">
      <c r="A117" t="str">
        <f>[8]daily_3f_env_ratios_stats!A5</f>
        <v>Q1</v>
      </c>
      <c r="B117" t="str">
        <f>B116</f>
        <v>daily_3f_env_ratios_stats</v>
      </c>
      <c r="C117" s="3">
        <f>[8]daily_3f_env_ratios_stats!B5</f>
        <v>8.5244125128522405E-2</v>
      </c>
      <c r="D117" s="3">
        <f>[8]daily_3f_env_ratios_stats!C5</f>
        <v>6.8040566726170301E-2</v>
      </c>
      <c r="E117" s="3">
        <f>[8]daily_3f_env_ratios_stats!D5</f>
        <v>8.0350177947144399E-2</v>
      </c>
      <c r="F117" s="3">
        <f>[8]daily_3f_env_ratios_stats!E5</f>
        <v>7.5836791896572595E-2</v>
      </c>
      <c r="G117" s="3">
        <f>[8]daily_3f_env_ratios_stats!F5</f>
        <v>6.9569985917307495E-2</v>
      </c>
      <c r="H117" s="3">
        <f>[8]daily_3f_env_ratios_stats!G5</f>
        <v>7.4924624416059404E-2</v>
      </c>
      <c r="I117" s="3">
        <f>[8]daily_3f_env_ratios_stats!H5</f>
        <v>8.7459538375317197E-2</v>
      </c>
      <c r="J117" s="3">
        <f>[8]daily_3f_env_ratios_stats!I5</f>
        <v>8.3337565846036896E-2</v>
      </c>
      <c r="K117" s="3">
        <f>[8]daily_3f_env_ratios_stats!J5</f>
        <v>8.2031211038257196E-2</v>
      </c>
      <c r="L117" s="3">
        <f>[8]daily_3f_env_ratios_stats!K5</f>
        <v>6.7948737043988502E-2</v>
      </c>
      <c r="M117" s="3">
        <f>[8]daily_3f_env_ratios_stats!L5</f>
        <v>9.2711812739191796E-2</v>
      </c>
      <c r="N117" s="3">
        <f>[8]daily_3f_env_ratios_stats!M5</f>
        <v>6.6286235273126604E-2</v>
      </c>
    </row>
    <row r="118" spans="1:14" x14ac:dyDescent="0.25">
      <c r="A118" t="str">
        <f>[8]daily_3f_env_ratios_stats!A6</f>
        <v>Median</v>
      </c>
      <c r="B118" t="str">
        <f>B117</f>
        <v>daily_3f_env_ratios_stats</v>
      </c>
      <c r="C118" s="3">
        <f>[8]daily_3f_env_ratios_stats!B6</f>
        <v>0.101170030722035</v>
      </c>
      <c r="D118" s="3">
        <f>[8]daily_3f_env_ratios_stats!C6</f>
        <v>7.4097934120115005E-2</v>
      </c>
      <c r="E118" s="3">
        <f>[8]daily_3f_env_ratios_stats!D6</f>
        <v>8.89627880546289E-2</v>
      </c>
      <c r="F118" s="3">
        <f>[8]daily_3f_env_ratios_stats!E6</f>
        <v>8.4975687433391595E-2</v>
      </c>
      <c r="G118" s="3">
        <f>[8]daily_3f_env_ratios_stats!F6</f>
        <v>8.4448727667499099E-2</v>
      </c>
      <c r="H118" s="3">
        <f>[8]daily_3f_env_ratios_stats!G6</f>
        <v>8.6565441619834801E-2</v>
      </c>
      <c r="I118" s="3">
        <f>[8]daily_3f_env_ratios_stats!H6</f>
        <v>0.11107026362754201</v>
      </c>
      <c r="J118" s="3">
        <f>[8]daily_3f_env_ratios_stats!I6</f>
        <v>9.6005800343680295E-2</v>
      </c>
      <c r="K118" s="3">
        <f>[8]daily_3f_env_ratios_stats!J6</f>
        <v>9.3197194602798794E-2</v>
      </c>
      <c r="L118" s="3">
        <f>[8]daily_3f_env_ratios_stats!K6</f>
        <v>7.7951348412310495E-2</v>
      </c>
      <c r="M118" s="3">
        <f>[8]daily_3f_env_ratios_stats!L6</f>
        <v>0.10582515342688401</v>
      </c>
      <c r="N118" s="3">
        <f>[8]daily_3f_env_ratios_stats!M6</f>
        <v>7.5470971531986605E-2</v>
      </c>
    </row>
    <row r="119" spans="1:14" x14ac:dyDescent="0.25">
      <c r="A119" t="str">
        <f>[8]daily_3f_env_ratios_stats!A7</f>
        <v>Q3</v>
      </c>
      <c r="B119" t="str">
        <f>B118</f>
        <v>daily_3f_env_ratios_stats</v>
      </c>
      <c r="C119" s="3">
        <f>[8]daily_3f_env_ratios_stats!B7</f>
        <v>0.113198429957546</v>
      </c>
      <c r="D119" s="3">
        <f>[8]daily_3f_env_ratios_stats!C7</f>
        <v>8.26382784502631E-2</v>
      </c>
      <c r="E119" s="3">
        <f>[8]daily_3f_env_ratios_stats!D7</f>
        <v>0.10426326219649699</v>
      </c>
      <c r="F119" s="3">
        <f>[8]daily_3f_env_ratios_stats!E7</f>
        <v>9.5411543963167797E-2</v>
      </c>
      <c r="G119" s="3">
        <f>[8]daily_3f_env_ratios_stats!F7</f>
        <v>9.2850330586453297E-2</v>
      </c>
      <c r="H119" s="3">
        <f>[8]daily_3f_env_ratios_stats!G7</f>
        <v>9.5168005323897201E-2</v>
      </c>
      <c r="I119" s="3">
        <f>[8]daily_3f_env_ratios_stats!H7</f>
        <v>0.12486548240731001</v>
      </c>
      <c r="J119" s="3">
        <f>[8]daily_3f_env_ratios_stats!I7</f>
        <v>0.109245016894134</v>
      </c>
      <c r="K119" s="3">
        <f>[8]daily_3f_env_ratios_stats!J7</f>
        <v>0.107384575908998</v>
      </c>
      <c r="L119" s="3">
        <f>[8]daily_3f_env_ratios_stats!K7</f>
        <v>8.7878419084349998E-2</v>
      </c>
      <c r="M119" s="3">
        <f>[8]daily_3f_env_ratios_stats!L7</f>
        <v>0.122318789948961</v>
      </c>
      <c r="N119" s="3">
        <f>[8]daily_3f_env_ratios_stats!M7</f>
        <v>8.4862666987282703E-2</v>
      </c>
    </row>
    <row r="120" spans="1:14" x14ac:dyDescent="0.25">
      <c r="A120" t="str">
        <f>[8]daily_3f_env_ratios_stats!A8</f>
        <v>Max</v>
      </c>
      <c r="B120" t="str">
        <f>B119</f>
        <v>daily_3f_env_ratios_stats</v>
      </c>
      <c r="C120" s="3">
        <f>[8]daily_3f_env_ratios_stats!B8</f>
        <v>0.143888435105893</v>
      </c>
      <c r="D120" s="3">
        <f>[8]daily_3f_env_ratios_stats!C8</f>
        <v>9.8869916683726203E-2</v>
      </c>
      <c r="E120" s="3">
        <f>[8]daily_3f_env_ratios_stats!D8</f>
        <v>0.151876553920823</v>
      </c>
      <c r="F120" s="3">
        <f>[8]daily_3f_env_ratios_stats!E8</f>
        <v>0.113789182983768</v>
      </c>
      <c r="G120" s="3">
        <f>[8]daily_3f_env_ratios_stats!F8</f>
        <v>0.13215714461825101</v>
      </c>
      <c r="H120" s="3">
        <f>[8]daily_3f_env_ratios_stats!G8</f>
        <v>0.120944276710917</v>
      </c>
      <c r="I120" s="3">
        <f>[8]daily_3f_env_ratios_stats!H8</f>
        <v>0.14828633189545401</v>
      </c>
      <c r="J120" s="3">
        <f>[8]daily_3f_env_ratios_stats!I8</f>
        <v>0.1230883219932</v>
      </c>
      <c r="K120" s="3">
        <f>[8]daily_3f_env_ratios_stats!J8</f>
        <v>0.13263808632191401</v>
      </c>
      <c r="L120" s="3">
        <f>[8]daily_3f_env_ratios_stats!K8</f>
        <v>0.109759474862355</v>
      </c>
      <c r="M120" s="3">
        <f>[8]daily_3f_env_ratios_stats!L8</f>
        <v>0.15517258480412899</v>
      </c>
      <c r="N120" s="3">
        <f>[8]daily_3f_env_ratios_stats!M8</f>
        <v>0.101585266129504</v>
      </c>
    </row>
    <row r="121" spans="1:14" x14ac:dyDescent="0.25">
      <c r="A121" t="str">
        <f>[8]daily_3f_env_ratios_stats!A9</f>
        <v>MAD</v>
      </c>
      <c r="B121" t="str">
        <f>B120</f>
        <v>daily_3f_env_ratios_stats</v>
      </c>
      <c r="C121" s="3">
        <f>[8]daily_3f_env_ratios_stats!B9</f>
        <v>2.1317977069201299E-2</v>
      </c>
      <c r="D121" s="3">
        <f>[8]daily_3f_env_ratios_stats!C9</f>
        <v>1.07630791309666E-2</v>
      </c>
      <c r="E121" s="3">
        <f>[8]daily_3f_env_ratios_stats!D9</f>
        <v>1.53179604475934E-2</v>
      </c>
      <c r="F121" s="3">
        <f>[8]daily_3f_env_ratios_stats!E9</f>
        <v>1.53528858391767E-2</v>
      </c>
      <c r="G121" s="3">
        <f>[8]daily_3f_env_ratios_stats!F9</f>
        <v>1.5731445082650401E-2</v>
      </c>
      <c r="H121" s="3">
        <f>[8]daily_3f_env_ratios_stats!G9</f>
        <v>1.5381419189212099E-2</v>
      </c>
      <c r="I121" s="3">
        <f>[8]daily_3f_env_ratios_stats!H9</f>
        <v>2.65040515118386E-2</v>
      </c>
      <c r="J121" s="3">
        <f>[8]daily_3f_env_ratios_stats!I9</f>
        <v>1.8781924466205999E-2</v>
      </c>
      <c r="K121" s="3">
        <f>[8]daily_3f_env_ratios_stats!J9</f>
        <v>1.69451303672833E-2</v>
      </c>
      <c r="L121" s="3">
        <f>[8]daily_3f_env_ratios_stats!K9</f>
        <v>1.47178749783657E-2</v>
      </c>
      <c r="M121" s="3">
        <f>[8]daily_3f_env_ratios_stats!L9</f>
        <v>2.2214313699355101E-2</v>
      </c>
      <c r="N121" s="3">
        <f>[8]daily_3f_env_ratios_stats!M9</f>
        <v>1.36172899773858E-2</v>
      </c>
    </row>
    <row r="122" spans="1:14" x14ac:dyDescent="0.25">
      <c r="A122" t="str">
        <f>[8]daily_3f_env_ratios_stats!A10</f>
        <v>IQR</v>
      </c>
      <c r="B122" t="str">
        <f>B121</f>
        <v>daily_3f_env_ratios_stats</v>
      </c>
      <c r="C122" s="3">
        <f>[8]daily_3f_env_ratios_stats!B10</f>
        <v>2.7667233947160901E-2</v>
      </c>
      <c r="D122" s="3">
        <f>[8]daily_3f_env_ratios_stats!C10</f>
        <v>1.4141613166877299E-2</v>
      </c>
      <c r="E122" s="3">
        <f>[8]daily_3f_env_ratios_stats!D10</f>
        <v>2.29928040175311E-2</v>
      </c>
      <c r="F122" s="3">
        <f>[8]daily_3f_env_ratios_stats!E10</f>
        <v>1.9528460740817901E-2</v>
      </c>
      <c r="G122" s="3">
        <f>[8]daily_3f_env_ratios_stats!F10</f>
        <v>2.2488466211024301E-2</v>
      </c>
      <c r="H122" s="3">
        <f>[8]daily_3f_env_ratios_stats!G10</f>
        <v>1.9256154945774401E-2</v>
      </c>
      <c r="I122" s="3">
        <f>[8]daily_3f_env_ratios_stats!H10</f>
        <v>3.69354431342876E-2</v>
      </c>
      <c r="J122" s="3">
        <f>[8]daily_3f_env_ratios_stats!I10</f>
        <v>2.3726348330009001E-2</v>
      </c>
      <c r="K122" s="3">
        <f>[8]daily_3f_env_ratios_stats!J10</f>
        <v>2.4480196184841201E-2</v>
      </c>
      <c r="L122" s="3">
        <f>[8]daily_3f_env_ratios_stats!K10</f>
        <v>1.95616044552747E-2</v>
      </c>
      <c r="M122" s="3">
        <f>[8]daily_3f_env_ratios_stats!L10</f>
        <v>2.7878319745522701E-2</v>
      </c>
      <c r="N122" s="3">
        <f>[8]daily_3f_env_ratios_stats!M10</f>
        <v>1.83305181357836E-2</v>
      </c>
    </row>
    <row r="123" spans="1:14" x14ac:dyDescent="0.25">
      <c r="A123" t="str">
        <f>[8]daily_3f_env_ratios_stats!A11</f>
        <v>CV</v>
      </c>
      <c r="B123" t="str">
        <f>B122</f>
        <v>daily_3f_env_ratios_stats</v>
      </c>
      <c r="C123" s="3">
        <f>[8]daily_3f_env_ratios_stats!B11</f>
        <v>0.18786605261018899</v>
      </c>
      <c r="D123" s="3">
        <f>[8]daily_3f_env_ratios_stats!C11</f>
        <v>0.13893729891868101</v>
      </c>
      <c r="E123" s="3">
        <f>[8]daily_3f_env_ratios_stats!D11</f>
        <v>0.20698414229621001</v>
      </c>
      <c r="F123" s="3">
        <f>[8]daily_3f_env_ratios_stats!E11</f>
        <v>0.14029146543172299</v>
      </c>
      <c r="G123" s="3">
        <f>[8]daily_3f_env_ratios_stats!F11</f>
        <v>0.18130923206757801</v>
      </c>
      <c r="H123" s="3">
        <f>[8]daily_3f_env_ratios_stats!G11</f>
        <v>0.16133357487640099</v>
      </c>
      <c r="I123" s="3">
        <f>[8]daily_3f_env_ratios_stats!H11</f>
        <v>0.195620428965076</v>
      </c>
      <c r="J123" s="3">
        <f>[8]daily_3f_env_ratios_stats!I11</f>
        <v>0.15888269530201801</v>
      </c>
      <c r="K123" s="3">
        <f>[8]daily_3f_env_ratios_stats!J11</f>
        <v>0.18149708683318699</v>
      </c>
      <c r="L123" s="3">
        <f>[8]daily_3f_env_ratios_stats!K11</f>
        <v>0.16684543572836499</v>
      </c>
      <c r="M123" s="3">
        <f>[8]daily_3f_env_ratios_stats!L11</f>
        <v>0.19419468865834999</v>
      </c>
      <c r="N123" s="3">
        <f>[8]daily_3f_env_ratios_stats!M11</f>
        <v>0.17830242994235401</v>
      </c>
    </row>
    <row r="124" spans="1:14" x14ac:dyDescent="0.25">
      <c r="A124" t="str">
        <f>[8]daily_3f_env_ratios_stats!A12</f>
        <v>Skewness</v>
      </c>
      <c r="B124" t="str">
        <f>B123</f>
        <v>daily_3f_env_ratios_stats</v>
      </c>
      <c r="C124" s="12">
        <f>[8]daily_3f_env_ratios_stats!B12</f>
        <v>4.6110125688338097E-2</v>
      </c>
      <c r="D124" s="12">
        <f>[8]daily_3f_env_ratios_stats!C12</f>
        <v>0.34255962621337999</v>
      </c>
      <c r="E124" s="12">
        <f>[8]daily_3f_env_ratios_stats!D12</f>
        <v>0.98002005478203902</v>
      </c>
      <c r="F124" s="12">
        <f>[8]daily_3f_env_ratios_stats!E12</f>
        <v>0.177880363271191</v>
      </c>
      <c r="G124" s="12">
        <f>[8]daily_3f_env_ratios_stats!F12</f>
        <v>0.50337044292329602</v>
      </c>
      <c r="H124" s="12">
        <f>[8]daily_3f_env_ratios_stats!G12</f>
        <v>-4.05584866815E-2</v>
      </c>
      <c r="I124" s="12">
        <f>[8]daily_3f_env_ratios_stats!H12</f>
        <v>-8.0559048607485306E-2</v>
      </c>
      <c r="J124" s="12">
        <f>[8]daily_3f_env_ratios_stats!I12</f>
        <v>-3.2616306937167702E-2</v>
      </c>
      <c r="K124" s="12">
        <f>[8]daily_3f_env_ratios_stats!J12</f>
        <v>0.32333241052348799</v>
      </c>
      <c r="L124" s="12">
        <f>[8]daily_3f_env_ratios_stats!K12</f>
        <v>0.57564010532228205</v>
      </c>
      <c r="M124" s="12">
        <f>[8]daily_3f_env_ratios_stats!L12</f>
        <v>0.24267609582760999</v>
      </c>
      <c r="N124" s="12">
        <f>[8]daily_3f_env_ratios_stats!M12</f>
        <v>-1.4033716596942299E-2</v>
      </c>
    </row>
    <row r="125" spans="1:14" x14ac:dyDescent="0.25">
      <c r="A125" t="str">
        <f>[8]daily_3f_env_ratios_stats!A13</f>
        <v>SE.Skewness</v>
      </c>
      <c r="B125" t="str">
        <f>B124</f>
        <v>daily_3f_env_ratios_stats</v>
      </c>
      <c r="C125" s="12">
        <f>[8]daily_3f_env_ratios_stats!B13</f>
        <v>0.27054479931869102</v>
      </c>
      <c r="D125" s="12">
        <f>[8]daily_3f_env_ratios_stats!C13</f>
        <v>0.27054479931869102</v>
      </c>
      <c r="E125" s="12">
        <f>[8]daily_3f_env_ratios_stats!D13</f>
        <v>0.29283625195482998</v>
      </c>
      <c r="F125" s="12">
        <f>[8]daily_3f_env_ratios_stats!E13</f>
        <v>0.29283625195482998</v>
      </c>
      <c r="G125" s="12">
        <f>[8]daily_3f_env_ratios_stats!F13</f>
        <v>0.27054479931869102</v>
      </c>
      <c r="H125" s="12">
        <f>[8]daily_3f_env_ratios_stats!G13</f>
        <v>0.27054479931869102</v>
      </c>
      <c r="I125" s="12">
        <f>[8]daily_3f_env_ratios_stats!H13</f>
        <v>0.29283625195482998</v>
      </c>
      <c r="J125" s="12">
        <f>[8]daily_3f_env_ratios_stats!I13</f>
        <v>0.29283625195482998</v>
      </c>
      <c r="K125" s="12">
        <f>[8]daily_3f_env_ratios_stats!J13</f>
        <v>0.27054479931869102</v>
      </c>
      <c r="L125" s="12">
        <f>[8]daily_3f_env_ratios_stats!K13</f>
        <v>0.27054479931869102</v>
      </c>
      <c r="M125" s="12">
        <f>[8]daily_3f_env_ratios_stats!L13</f>
        <v>0.29283625195482998</v>
      </c>
      <c r="N125" s="12">
        <f>[8]daily_3f_env_ratios_stats!M13</f>
        <v>0.29283625195482998</v>
      </c>
    </row>
    <row r="126" spans="1:14" x14ac:dyDescent="0.25">
      <c r="A126" t="str">
        <f>[8]daily_3f_env_ratios_stats!A14</f>
        <v>Kurtosis</v>
      </c>
      <c r="B126" t="str">
        <f>B125</f>
        <v>daily_3f_env_ratios_stats</v>
      </c>
      <c r="C126" s="12">
        <f>[8]daily_3f_env_ratios_stats!B14</f>
        <v>-0.754436133440607</v>
      </c>
      <c r="D126" s="12">
        <f>[8]daily_3f_env_ratios_stats!C14</f>
        <v>-0.792416539635307</v>
      </c>
      <c r="E126" s="12">
        <f>[8]daily_3f_env_ratios_stats!D14</f>
        <v>0.31113158938218599</v>
      </c>
      <c r="F126" s="12">
        <f>[8]daily_3f_env_ratios_stats!E14</f>
        <v>-1.0452883737198799</v>
      </c>
      <c r="G126" s="12">
        <f>[8]daily_3f_env_ratios_stats!F14</f>
        <v>2.08709124715982E-2</v>
      </c>
      <c r="H126" s="12">
        <f>[8]daily_3f_env_ratios_stats!G14</f>
        <v>-0.58721707717865301</v>
      </c>
      <c r="I126" s="12">
        <f>[8]daily_3f_env_ratios_stats!H14</f>
        <v>-1.0815097801442599</v>
      </c>
      <c r="J126" s="12">
        <f>[8]daily_3f_env_ratios_stats!I14</f>
        <v>-1.0345364447671599</v>
      </c>
      <c r="K126" s="12">
        <f>[8]daily_3f_env_ratios_stats!J14</f>
        <v>-0.92249578520227904</v>
      </c>
      <c r="L126" s="12">
        <f>[8]daily_3f_env_ratios_stats!K14</f>
        <v>-0.48550424759797001</v>
      </c>
      <c r="M126" s="12">
        <f>[8]daily_3f_env_ratios_stats!L14</f>
        <v>-0.773233603942027</v>
      </c>
      <c r="N126" s="12">
        <f>[8]daily_3f_env_ratios_stats!M14</f>
        <v>-0.56401411066491203</v>
      </c>
    </row>
    <row r="127" spans="1:14" x14ac:dyDescent="0.25">
      <c r="A127" t="str">
        <f>[8]daily_3f_env_ratios_stats!A15</f>
        <v>N.Valid</v>
      </c>
      <c r="B127" t="str">
        <f>B126</f>
        <v>daily_3f_env_ratios_stats</v>
      </c>
      <c r="C127" s="12">
        <f>[8]daily_3f_env_ratios_stats!B15</f>
        <v>79</v>
      </c>
      <c r="D127" s="12">
        <f>[8]daily_3f_env_ratios_stats!C15</f>
        <v>79</v>
      </c>
      <c r="E127" s="12">
        <f>[8]daily_3f_env_ratios_stats!D15</f>
        <v>67</v>
      </c>
      <c r="F127" s="12">
        <f>[8]daily_3f_env_ratios_stats!E15</f>
        <v>67</v>
      </c>
      <c r="G127" s="12">
        <f>[8]daily_3f_env_ratios_stats!F15</f>
        <v>79</v>
      </c>
      <c r="H127" s="12">
        <f>[8]daily_3f_env_ratios_stats!G15</f>
        <v>79</v>
      </c>
      <c r="I127" s="12">
        <f>[8]daily_3f_env_ratios_stats!H15</f>
        <v>67</v>
      </c>
      <c r="J127" s="12">
        <f>[8]daily_3f_env_ratios_stats!I15</f>
        <v>67</v>
      </c>
      <c r="K127" s="12">
        <f>[8]daily_3f_env_ratios_stats!J15</f>
        <v>79</v>
      </c>
      <c r="L127" s="12">
        <f>[8]daily_3f_env_ratios_stats!K15</f>
        <v>79</v>
      </c>
      <c r="M127" s="12">
        <f>[8]daily_3f_env_ratios_stats!L15</f>
        <v>67</v>
      </c>
      <c r="N127" s="12">
        <f>[8]daily_3f_env_ratios_stats!M15</f>
        <v>67</v>
      </c>
    </row>
    <row r="128" spans="1:14" x14ac:dyDescent="0.25">
      <c r="A128" t="str">
        <f>[8]daily_3f_env_ratios_stats!A16</f>
        <v>Pct.Valid</v>
      </c>
      <c r="B128" t="str">
        <f>B127</f>
        <v>daily_3f_env_ratios_stats</v>
      </c>
      <c r="C128" s="12">
        <f>[8]daily_3f_env_ratios_stats!B16</f>
        <v>100</v>
      </c>
      <c r="D128" s="12">
        <f>[8]daily_3f_env_ratios_stats!C16</f>
        <v>100</v>
      </c>
      <c r="E128" s="12">
        <f>[8]daily_3f_env_ratios_stats!D16</f>
        <v>100</v>
      </c>
      <c r="F128" s="12">
        <f>[8]daily_3f_env_ratios_stats!E16</f>
        <v>100</v>
      </c>
      <c r="G128" s="12">
        <f>[8]daily_3f_env_ratios_stats!F16</f>
        <v>100</v>
      </c>
      <c r="H128" s="12">
        <f>[8]daily_3f_env_ratios_stats!G16</f>
        <v>100</v>
      </c>
      <c r="I128" s="12">
        <f>[8]daily_3f_env_ratios_stats!H16</f>
        <v>100</v>
      </c>
      <c r="J128" s="12">
        <f>[8]daily_3f_env_ratios_stats!I16</f>
        <v>100</v>
      </c>
      <c r="K128" s="12">
        <f>[8]daily_3f_env_ratios_stats!J16</f>
        <v>100</v>
      </c>
      <c r="L128" s="12">
        <f>[8]daily_3f_env_ratios_stats!K16</f>
        <v>100</v>
      </c>
      <c r="M128" s="12">
        <f>[8]daily_3f_env_ratios_stats!L16</f>
        <v>100</v>
      </c>
      <c r="N128" s="12">
        <f>[8]daily_3f_env_ratios_stats!M16</f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57D7-A5C1-4A92-922F-2E81AFD41595}">
  <dimension ref="A1:J29"/>
  <sheetViews>
    <sheetView workbookViewId="0">
      <selection activeCell="C19" sqref="C19"/>
    </sheetView>
  </sheetViews>
  <sheetFormatPr defaultRowHeight="15" x14ac:dyDescent="0.25"/>
  <cols>
    <col min="1" max="1" width="9.7109375" bestFit="1" customWidth="1"/>
    <col min="2" max="2" width="27.140625" bestFit="1" customWidth="1"/>
    <col min="3" max="10" width="11.85546875" customWidth="1"/>
  </cols>
  <sheetData>
    <row r="1" spans="1:10" s="1" customFormat="1" ht="75" x14ac:dyDescent="0.25">
      <c r="A1" s="5"/>
      <c r="B1" s="5" t="str">
        <f>Links!B1</f>
        <v>Model</v>
      </c>
      <c r="C1" s="6" t="str">
        <f>Links!C1</f>
        <v>model_name = Brown Bw, name = pineg</v>
      </c>
      <c r="D1" s="7" t="str">
        <f>Links!D1</f>
        <v xml:space="preserve">model_name = Brown Bw, name = pipos  </v>
      </c>
      <c r="E1" s="6" t="str">
        <f>Links!E1</f>
        <v>model_name = Brown Fw, name = pineg</v>
      </c>
      <c r="F1" s="7" t="str">
        <f>Links!F1</f>
        <v xml:space="preserve">pomodel_name = Brown Fw, name = pipos  </v>
      </c>
      <c r="G1" s="8" t="str">
        <f>Links!G1</f>
        <v xml:space="preserve">model_name = Green Bw, name = pineg </v>
      </c>
      <c r="H1" s="9" t="str">
        <f>Links!H1</f>
        <v xml:space="preserve">model_name = Green Bw, name = pipos  </v>
      </c>
      <c r="I1" s="8" t="str">
        <f>Links!I1</f>
        <v>model_name = Green Fw, name = pineg</v>
      </c>
      <c r="J1" s="9" t="str">
        <f>Links!J1</f>
        <v>model_name = Green Fw, name = pipos</v>
      </c>
    </row>
    <row r="2" spans="1:10" x14ac:dyDescent="0.25">
      <c r="A2" s="10" t="str">
        <f>Links!A2</f>
        <v>Mean</v>
      </c>
      <c r="B2" s="10" t="str">
        <f>Links!B2</f>
        <v>monthly_6f_ghg_ratios_stats</v>
      </c>
      <c r="C2" s="11">
        <f>Links!C2</f>
        <v>0.114344821587698</v>
      </c>
      <c r="D2" s="4">
        <f>Links!D2</f>
        <v>9.8386492989249702E-2</v>
      </c>
      <c r="E2" s="11">
        <f>Links!E2</f>
        <v>0.110895469828275</v>
      </c>
      <c r="F2" s="4">
        <f>Links!F2</f>
        <v>0.10189044103985501</v>
      </c>
      <c r="G2" s="11">
        <f>Links!G2</f>
        <v>0.11870388802767801</v>
      </c>
      <c r="H2" s="4">
        <f>Links!H2</f>
        <v>0.108113079841596</v>
      </c>
      <c r="I2" s="11">
        <f>Links!I2</f>
        <v>0.11025089112006201</v>
      </c>
      <c r="J2" s="4">
        <f>Links!J2</f>
        <v>0.107386998756904</v>
      </c>
    </row>
    <row r="3" spans="1:10" x14ac:dyDescent="0.25">
      <c r="A3" s="10" t="str">
        <f>Links!A18</f>
        <v>Mean</v>
      </c>
      <c r="B3" s="10" t="str">
        <f>Links!B18</f>
        <v>monthly_6f_env_ratios_stats</v>
      </c>
      <c r="C3" s="11">
        <f>Links!C18</f>
        <v>9.8515751184516706E-2</v>
      </c>
      <c r="D3" s="4">
        <f>Links!D18</f>
        <v>8.2246284365369807E-2</v>
      </c>
      <c r="E3" s="11">
        <f>Links!E18</f>
        <v>9.2029031146423093E-2</v>
      </c>
      <c r="F3" s="4">
        <f>Links!F18</f>
        <v>7.62847458184817E-2</v>
      </c>
      <c r="G3" s="11">
        <f>Links!G18</f>
        <v>9.0604405131378102E-2</v>
      </c>
      <c r="H3" s="4">
        <f>Links!H18</f>
        <v>8.7070362607772595E-2</v>
      </c>
      <c r="I3" s="11">
        <f>Links!I18</f>
        <v>0.111596104269786</v>
      </c>
      <c r="J3" s="4">
        <f>Links!J18</f>
        <v>9.1937640082174102E-2</v>
      </c>
    </row>
    <row r="4" spans="1:10" x14ac:dyDescent="0.25">
      <c r="A4" s="10" t="str">
        <f>Links!A34</f>
        <v>Mean</v>
      </c>
      <c r="B4" s="10" t="str">
        <f>Links!B34</f>
        <v>monthly_3f_ghg_ratios_stats</v>
      </c>
      <c r="C4" s="11">
        <f>Links!C34</f>
        <v>0.17009253011792599</v>
      </c>
      <c r="D4" s="4">
        <f>Links!D34</f>
        <v>0.13353242653862801</v>
      </c>
      <c r="E4" s="11">
        <f>Links!E34</f>
        <v>0.16912667274898999</v>
      </c>
      <c r="F4" s="4">
        <f>Links!F34</f>
        <v>0.13769624093424601</v>
      </c>
      <c r="G4" s="11">
        <f>Links!G34</f>
        <v>0.12703066835836899</v>
      </c>
      <c r="H4" s="4">
        <f>Links!H34</f>
        <v>0.11405927731835901</v>
      </c>
      <c r="I4" s="11">
        <f>Links!I34</f>
        <v>0.118729476165208</v>
      </c>
      <c r="J4" s="4">
        <f>Links!J34</f>
        <v>0.110657562973707</v>
      </c>
    </row>
    <row r="5" spans="1:10" x14ac:dyDescent="0.25">
      <c r="A5" s="10" t="str">
        <f>Links!A66</f>
        <v>Mean</v>
      </c>
      <c r="B5" s="10" t="str">
        <f>Links!B66</f>
        <v>daily_6f_ghg_ratios_stats</v>
      </c>
      <c r="C5" s="11">
        <f>Links!C66</f>
        <v>0.111990743554658</v>
      </c>
      <c r="D5" s="4">
        <f>Links!D66</f>
        <v>8.1573566686531401E-2</v>
      </c>
      <c r="E5" s="11">
        <f>Links!E66</f>
        <v>0.118744492580641</v>
      </c>
      <c r="F5" s="4">
        <f>Links!F66</f>
        <v>8.5725276344395501E-2</v>
      </c>
      <c r="G5" s="11">
        <f>Links!G66</f>
        <v>0.10709494229666799</v>
      </c>
      <c r="H5" s="4">
        <f>Links!H66</f>
        <v>8.6024049528840602E-2</v>
      </c>
      <c r="I5" s="11">
        <f>Links!I66</f>
        <v>0.10008413880505899</v>
      </c>
      <c r="J5" s="4">
        <f>Links!J66</f>
        <v>7.9378149617804497E-2</v>
      </c>
    </row>
    <row r="6" spans="1:10" x14ac:dyDescent="0.25">
      <c r="A6" s="10" t="str">
        <f>Links!A3</f>
        <v>Std.Dev</v>
      </c>
      <c r="B6" s="10" t="str">
        <f>Links!B3</f>
        <v>monthly_6f_ghg_ratios_stats</v>
      </c>
      <c r="C6" s="11">
        <f>Links!C3</f>
        <v>3.2621904070673599E-2</v>
      </c>
      <c r="D6" s="4">
        <f>Links!D3</f>
        <v>2.7404094161574199E-2</v>
      </c>
      <c r="E6" s="11">
        <f>Links!E3</f>
        <v>3.1328828451250998E-2</v>
      </c>
      <c r="F6" s="4">
        <f>Links!F3</f>
        <v>2.56107261453388E-2</v>
      </c>
      <c r="G6" s="11">
        <f>Links!G3</f>
        <v>2.46854892870466E-2</v>
      </c>
      <c r="H6" s="4">
        <f>Links!H3</f>
        <v>2.0591791252437399E-2</v>
      </c>
      <c r="I6" s="11">
        <f>Links!I3</f>
        <v>2.0195155245971701E-2</v>
      </c>
      <c r="J6" s="4">
        <f>Links!J3</f>
        <v>1.96242153019376E-2</v>
      </c>
    </row>
    <row r="7" spans="1:10" x14ac:dyDescent="0.25">
      <c r="A7" s="10" t="str">
        <f>Links!A19</f>
        <v>Std.Dev</v>
      </c>
      <c r="B7" s="10" t="str">
        <f>Links!B19</f>
        <v>monthly_6f_env_ratios_stats</v>
      </c>
      <c r="C7" s="11">
        <f>Links!C19</f>
        <v>1.45640998478767E-2</v>
      </c>
      <c r="D7" s="4">
        <f>Links!D19</f>
        <v>8.9502755362556793E-3</v>
      </c>
      <c r="E7" s="11">
        <f>Links!E19</f>
        <v>1.4734059487323601E-2</v>
      </c>
      <c r="F7" s="4">
        <f>Links!F19</f>
        <v>1.4672305420486901E-2</v>
      </c>
      <c r="G7" s="11">
        <f>Links!G19</f>
        <v>1.4411872824106799E-2</v>
      </c>
      <c r="H7" s="4">
        <f>Links!H19</f>
        <v>1.3613608941020899E-2</v>
      </c>
      <c r="I7" s="11">
        <f>Links!I19</f>
        <v>1.83714298741702E-2</v>
      </c>
      <c r="J7" s="4">
        <f>Links!J19</f>
        <v>2.4355769447388102E-2</v>
      </c>
    </row>
    <row r="8" spans="1:10" x14ac:dyDescent="0.25">
      <c r="A8" s="10" t="str">
        <f>Links!A35</f>
        <v>Std.Dev</v>
      </c>
      <c r="B8" s="10" t="str">
        <f>Links!B35</f>
        <v>monthly_3f_ghg_ratios_stats</v>
      </c>
      <c r="C8" s="11">
        <f>Links!C35</f>
        <v>3.8442914092030801E-2</v>
      </c>
      <c r="D8" s="4">
        <f>Links!D35</f>
        <v>2.8807450281920801E-2</v>
      </c>
      <c r="E8" s="11">
        <f>Links!E35</f>
        <v>3.05646008792139E-2</v>
      </c>
      <c r="F8" s="4">
        <f>Links!F35</f>
        <v>2.9690806795095601E-2</v>
      </c>
      <c r="G8" s="11">
        <f>Links!G35</f>
        <v>2.3693997661507499E-2</v>
      </c>
      <c r="H8" s="4">
        <f>Links!H35</f>
        <v>2.7322593188892699E-2</v>
      </c>
      <c r="I8" s="11">
        <f>Links!I35</f>
        <v>1.7432189189056601E-2</v>
      </c>
      <c r="J8" s="4">
        <f>Links!J35</f>
        <v>3.0573981364662502E-2</v>
      </c>
    </row>
    <row r="9" spans="1:10" x14ac:dyDescent="0.25">
      <c r="A9" s="10" t="str">
        <f>Links!A67</f>
        <v>Std.Dev</v>
      </c>
      <c r="B9" s="10" t="str">
        <f>Links!B67</f>
        <v>daily_6f_ghg_ratios_stats</v>
      </c>
      <c r="C9" s="11">
        <f>Links!C67</f>
        <v>3.1964476572623801E-2</v>
      </c>
      <c r="D9" s="4">
        <f>Links!D67</f>
        <v>1.9182099778362601E-2</v>
      </c>
      <c r="E9" s="11">
        <f>Links!E67</f>
        <v>3.6912086943246498E-2</v>
      </c>
      <c r="F9" s="4">
        <f>Links!F67</f>
        <v>2.9055668093139201E-2</v>
      </c>
      <c r="G9" s="11">
        <f>Links!G67</f>
        <v>2.29514481440844E-2</v>
      </c>
      <c r="H9" s="4">
        <f>Links!H67</f>
        <v>1.8062783244391398E-2</v>
      </c>
      <c r="I9" s="11">
        <f>Links!I67</f>
        <v>2.2292301208599902E-2</v>
      </c>
      <c r="J9" s="4">
        <f>Links!J67</f>
        <v>1.6676582298545E-2</v>
      </c>
    </row>
    <row r="10" spans="1:10" x14ac:dyDescent="0.25">
      <c r="A10" s="10" t="str">
        <f>Links!A12</f>
        <v>Skewness</v>
      </c>
      <c r="B10" s="10" t="str">
        <f>Links!B12</f>
        <v>monthly_6f_ghg_ratios_stats</v>
      </c>
      <c r="C10" s="11">
        <f>Links!C12</f>
        <v>-0.56179608145751103</v>
      </c>
      <c r="D10" s="4">
        <f>Links!D12</f>
        <v>0.53205994051668204</v>
      </c>
      <c r="E10" s="11">
        <f>Links!E12</f>
        <v>-0.196016219758298</v>
      </c>
      <c r="F10" s="4">
        <f>Links!F12</f>
        <v>-0.14485879095266099</v>
      </c>
      <c r="G10" s="11">
        <f>Links!G12</f>
        <v>-0.54142072795790097</v>
      </c>
      <c r="H10" s="4">
        <f>Links!H12</f>
        <v>0.387084282639374</v>
      </c>
      <c r="I10" s="11">
        <f>Links!I12</f>
        <v>0.77844908394193701</v>
      </c>
      <c r="J10" s="4">
        <f>Links!J12</f>
        <v>0.19211782940136399</v>
      </c>
    </row>
    <row r="11" spans="1:10" x14ac:dyDescent="0.25">
      <c r="A11" s="10" t="str">
        <f>Links!A28</f>
        <v>Skewness</v>
      </c>
      <c r="B11" s="10" t="str">
        <f>Links!B28</f>
        <v>monthly_6f_env_ratios_stats</v>
      </c>
      <c r="C11" s="11">
        <f>Links!C28</f>
        <v>0.80280060656719698</v>
      </c>
      <c r="D11" s="4">
        <f>Links!D28</f>
        <v>0.18040210398959</v>
      </c>
      <c r="E11" s="11">
        <f>Links!E28</f>
        <v>0.84620445214624496</v>
      </c>
      <c r="F11" s="4">
        <f>Links!F28</f>
        <v>0.344356225432211</v>
      </c>
      <c r="G11" s="11">
        <f>Links!G28</f>
        <v>-0.28728438188522398</v>
      </c>
      <c r="H11" s="4">
        <f>Links!H28</f>
        <v>0.41189138318051399</v>
      </c>
      <c r="I11" s="11">
        <f>Links!I28</f>
        <v>-9.0326581283575305E-2</v>
      </c>
      <c r="J11" s="4">
        <f>Links!J28</f>
        <v>0.35470018449118901</v>
      </c>
    </row>
    <row r="12" spans="1:10" x14ac:dyDescent="0.25">
      <c r="A12" s="10" t="str">
        <f>Links!A44</f>
        <v>Skewness</v>
      </c>
      <c r="B12" s="10" t="str">
        <f>Links!B44</f>
        <v>monthly_3f_ghg_ratios_stats</v>
      </c>
      <c r="C12" s="11">
        <f>Links!C44</f>
        <v>-0.40482479069723998</v>
      </c>
      <c r="D12" s="4">
        <f>Links!D44</f>
        <v>0.13457925651270999</v>
      </c>
      <c r="E12" s="11">
        <f>Links!E44</f>
        <v>-0.26063086121368101</v>
      </c>
      <c r="F12" s="4">
        <f>Links!F44</f>
        <v>-0.27722620041937102</v>
      </c>
      <c r="G12" s="11">
        <f>Links!G44</f>
        <v>-0.439122433582466</v>
      </c>
      <c r="H12" s="4">
        <f>Links!H44</f>
        <v>1.53656652373345</v>
      </c>
      <c r="I12" s="11">
        <f>Links!I44</f>
        <v>-0.81971295891920604</v>
      </c>
      <c r="J12" s="4">
        <f>Links!J44</f>
        <v>1.7283223736957201</v>
      </c>
    </row>
    <row r="13" spans="1:10" x14ac:dyDescent="0.25">
      <c r="A13" s="10" t="str">
        <f>Links!A76</f>
        <v>Skewness</v>
      </c>
      <c r="B13" s="10" t="str">
        <f>Links!B76</f>
        <v>daily_6f_ghg_ratios_stats</v>
      </c>
      <c r="C13" s="11">
        <f>Links!C76</f>
        <v>-6.3112666575605603E-2</v>
      </c>
      <c r="D13" s="4">
        <f>Links!D76</f>
        <v>-1.8973559544133298E-2</v>
      </c>
      <c r="E13" s="11">
        <f>Links!E76</f>
        <v>0.33165125157495801</v>
      </c>
      <c r="F13" s="4">
        <f>Links!F76</f>
        <v>0.26953596584113898</v>
      </c>
      <c r="G13" s="11">
        <f>Links!G76</f>
        <v>-0.49240921314503899</v>
      </c>
      <c r="H13" s="4">
        <f>Links!H76</f>
        <v>-0.600626770937848</v>
      </c>
      <c r="I13" s="11">
        <f>Links!I76</f>
        <v>0.116004587578748</v>
      </c>
      <c r="J13" s="4">
        <f>Links!J76</f>
        <v>-0.41184128275821802</v>
      </c>
    </row>
    <row r="14" spans="1:10" x14ac:dyDescent="0.25">
      <c r="A14" s="10" t="str">
        <f>Links!A14</f>
        <v>Kurtosis</v>
      </c>
      <c r="B14" s="10" t="str">
        <f>Links!B14</f>
        <v>monthly_6f_ghg_ratios_stats</v>
      </c>
      <c r="C14" s="11">
        <f>Links!C14</f>
        <v>-0.67915669825422997</v>
      </c>
      <c r="D14" s="4">
        <f>Links!D14</f>
        <v>-0.79349768100919604</v>
      </c>
      <c r="E14" s="11">
        <f>Links!E14</f>
        <v>-1.1201875352869199</v>
      </c>
      <c r="F14" s="4">
        <f>Links!F14</f>
        <v>-0.98143555958430195</v>
      </c>
      <c r="G14" s="11">
        <f>Links!G14</f>
        <v>0.348292555105713</v>
      </c>
      <c r="H14" s="4">
        <f>Links!H14</f>
        <v>-0.203498237534918</v>
      </c>
      <c r="I14" s="11">
        <f>Links!I14</f>
        <v>-0.28722570647684198</v>
      </c>
      <c r="J14" s="4">
        <f>Links!J14</f>
        <v>-0.29116205270222001</v>
      </c>
    </row>
    <row r="15" spans="1:10" x14ac:dyDescent="0.25">
      <c r="A15" s="10" t="str">
        <f>Links!A30</f>
        <v>Kurtosis</v>
      </c>
      <c r="B15" s="10" t="str">
        <f>Links!B30</f>
        <v>monthly_6f_env_ratios_stats</v>
      </c>
      <c r="C15" s="11">
        <f>Links!C30</f>
        <v>0.29797581311150201</v>
      </c>
      <c r="D15" s="4">
        <f>Links!D30</f>
        <v>1.16693112327631</v>
      </c>
      <c r="E15" s="11">
        <f>Links!E30</f>
        <v>0.20354027775497599</v>
      </c>
      <c r="F15" s="4">
        <f>Links!F30</f>
        <v>-0.114564877331557</v>
      </c>
      <c r="G15" s="11">
        <f>Links!G30</f>
        <v>-1.0986487292204901</v>
      </c>
      <c r="H15" s="4">
        <f>Links!H30</f>
        <v>0.329882603056534</v>
      </c>
      <c r="I15" s="11">
        <f>Links!I30</f>
        <v>0.52297698334786302</v>
      </c>
      <c r="J15" s="4">
        <f>Links!J30</f>
        <v>-0.89015705332155903</v>
      </c>
    </row>
    <row r="16" spans="1:10" x14ac:dyDescent="0.25">
      <c r="A16" s="10" t="str">
        <f>Links!A46</f>
        <v>Kurtosis</v>
      </c>
      <c r="B16" s="10" t="str">
        <f>Links!B46</f>
        <v>monthly_3f_ghg_ratios_stats</v>
      </c>
      <c r="C16" s="11">
        <f>Links!C46</f>
        <v>-1.26817709672401</v>
      </c>
      <c r="D16" s="4">
        <f>Links!D46</f>
        <v>-0.59985803274613003</v>
      </c>
      <c r="E16" s="11">
        <f>Links!E46</f>
        <v>-1.1044503680528399</v>
      </c>
      <c r="F16" s="4">
        <f>Links!F46</f>
        <v>-0.96707253543737304</v>
      </c>
      <c r="G16" s="11">
        <f>Links!G46</f>
        <v>0.55306742749103499</v>
      </c>
      <c r="H16" s="4">
        <f>Links!H46</f>
        <v>2.4149459218244602</v>
      </c>
      <c r="I16" s="11">
        <f>Links!I46</f>
        <v>-9.2204017459430507E-2</v>
      </c>
      <c r="J16" s="4">
        <f>Links!J46</f>
        <v>3.1330036996122401</v>
      </c>
    </row>
    <row r="17" spans="1:10" x14ac:dyDescent="0.25">
      <c r="A17" s="10" t="str">
        <f>Links!A78</f>
        <v>Kurtosis</v>
      </c>
      <c r="B17" s="10" t="str">
        <f>Links!B78</f>
        <v>daily_6f_ghg_ratios_stats</v>
      </c>
      <c r="C17" s="11">
        <f>Links!C78</f>
        <v>-0.80352218803665199</v>
      </c>
      <c r="D17" s="4">
        <f>Links!D78</f>
        <v>-0.63701195472633398</v>
      </c>
      <c r="E17" s="11">
        <f>Links!E78</f>
        <v>-0.60440985996519603</v>
      </c>
      <c r="F17" s="4">
        <f>Links!F78</f>
        <v>-0.91699231507274603</v>
      </c>
      <c r="G17" s="11">
        <f>Links!G78</f>
        <v>-0.49176907770992401</v>
      </c>
      <c r="H17" s="4">
        <f>Links!H78</f>
        <v>-0.26040607612413402</v>
      </c>
      <c r="I17" s="11">
        <f>Links!I78</f>
        <v>-0.61258981080719499</v>
      </c>
      <c r="J17" s="4">
        <f>Links!J78</f>
        <v>-0.22870162473469899</v>
      </c>
    </row>
    <row r="19" spans="1:10" x14ac:dyDescent="0.25">
      <c r="C19" s="2"/>
      <c r="D19" s="2"/>
      <c r="E19" s="2"/>
      <c r="F19" s="2"/>
      <c r="G19" s="2"/>
      <c r="H19" s="2"/>
      <c r="I19" s="2"/>
      <c r="J19" s="2"/>
    </row>
    <row r="24" spans="1:10" x14ac:dyDescent="0.25">
      <c r="C24" s="2"/>
      <c r="D24" s="2"/>
      <c r="E24" s="2"/>
      <c r="F24" s="2"/>
      <c r="G24" s="2"/>
      <c r="H24" s="2"/>
      <c r="I24" s="2"/>
      <c r="J24" s="2"/>
    </row>
    <row r="29" spans="1:10" x14ac:dyDescent="0.25">
      <c r="C29" s="2"/>
      <c r="D29" s="2"/>
      <c r="E29" s="2"/>
      <c r="F29" s="2"/>
      <c r="G29" s="2"/>
      <c r="H29" s="2"/>
      <c r="I29" s="2"/>
      <c r="J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4D72-519C-4772-9223-6CA929AF1393}">
  <dimension ref="A1:K86"/>
  <sheetViews>
    <sheetView tabSelected="1" workbookViewId="0">
      <selection activeCell="S7" sqref="S7"/>
    </sheetView>
  </sheetViews>
  <sheetFormatPr defaultRowHeight="15" x14ac:dyDescent="0.25"/>
  <cols>
    <col min="1" max="1" width="27" bestFit="1" customWidth="1"/>
    <col min="2" max="2" width="18.42578125" bestFit="1" customWidth="1"/>
    <col min="3" max="3" width="18.42578125" customWidth="1"/>
    <col min="4" max="11" width="10.42578125" customWidth="1"/>
  </cols>
  <sheetData>
    <row r="1" spans="1:11" x14ac:dyDescent="0.25">
      <c r="A1" s="1" t="str">
        <f>Links!B1</f>
        <v>Model</v>
      </c>
      <c r="B1" s="1"/>
      <c r="C1" s="5"/>
      <c r="D1" s="13" t="s">
        <v>21</v>
      </c>
      <c r="E1" s="13"/>
      <c r="F1" s="13" t="s">
        <v>24</v>
      </c>
      <c r="G1" s="13"/>
      <c r="H1" s="13" t="s">
        <v>25</v>
      </c>
      <c r="I1" s="13"/>
      <c r="J1" s="13" t="s">
        <v>26</v>
      </c>
      <c r="K1" s="13"/>
    </row>
    <row r="2" spans="1:11" x14ac:dyDescent="0.25">
      <c r="A2" s="1"/>
      <c r="B2" s="1"/>
      <c r="C2" s="5"/>
      <c r="D2" s="14" t="s">
        <v>22</v>
      </c>
      <c r="E2" s="14" t="s">
        <v>23</v>
      </c>
      <c r="F2" s="14" t="s">
        <v>22</v>
      </c>
      <c r="G2" s="14" t="s">
        <v>23</v>
      </c>
      <c r="H2" s="14" t="s">
        <v>22</v>
      </c>
      <c r="I2" s="14" t="s">
        <v>23</v>
      </c>
      <c r="J2" s="14" t="s">
        <v>22</v>
      </c>
      <c r="K2" s="14" t="s">
        <v>23</v>
      </c>
    </row>
    <row r="3" spans="1:11" x14ac:dyDescent="0.25">
      <c r="A3" t="str">
        <f>Links!B2</f>
        <v>monthly_6f_ghg_ratios_stats</v>
      </c>
      <c r="B3" t="str">
        <f>Links!A2</f>
        <v>Mean</v>
      </c>
      <c r="C3" s="10" t="s">
        <v>27</v>
      </c>
      <c r="D3" s="15">
        <f>Links!C2</f>
        <v>0.114344821587698</v>
      </c>
      <c r="E3" s="15">
        <f>Links!D2</f>
        <v>9.8386492989249702E-2</v>
      </c>
      <c r="F3" s="15">
        <f>Links!E2</f>
        <v>0.110895469828275</v>
      </c>
      <c r="G3" s="15">
        <f>Links!F2</f>
        <v>0.10189044103985501</v>
      </c>
      <c r="H3" s="15">
        <f>Links!G2</f>
        <v>0.11870388802767801</v>
      </c>
      <c r="I3" s="15">
        <f>Links!H2</f>
        <v>0.108113079841596</v>
      </c>
      <c r="J3" s="15">
        <f>Links!I2</f>
        <v>0.11025089112006201</v>
      </c>
      <c r="K3" s="15">
        <f>Links!J2</f>
        <v>0.107386998756904</v>
      </c>
    </row>
    <row r="4" spans="1:11" x14ac:dyDescent="0.25">
      <c r="A4" t="str">
        <f>Links!B3</f>
        <v>monthly_6f_ghg_ratios_stats</v>
      </c>
      <c r="B4" t="str">
        <f>Links!A3</f>
        <v>Std.Dev</v>
      </c>
      <c r="C4" s="10" t="s">
        <v>28</v>
      </c>
      <c r="D4" s="15">
        <f>Links!C3</f>
        <v>3.2621904070673599E-2</v>
      </c>
      <c r="E4" s="15">
        <f>Links!D3</f>
        <v>2.7404094161574199E-2</v>
      </c>
      <c r="F4" s="15">
        <f>Links!E3</f>
        <v>3.1328828451250998E-2</v>
      </c>
      <c r="G4" s="15">
        <f>Links!F3</f>
        <v>2.56107261453388E-2</v>
      </c>
      <c r="H4" s="15">
        <f>Links!G3</f>
        <v>2.46854892870466E-2</v>
      </c>
      <c r="I4" s="15">
        <f>Links!H3</f>
        <v>2.0591791252437399E-2</v>
      </c>
      <c r="J4" s="15">
        <f>Links!I3</f>
        <v>2.0195155245971701E-2</v>
      </c>
      <c r="K4" s="15">
        <f>Links!J3</f>
        <v>1.96242153019376E-2</v>
      </c>
    </row>
    <row r="5" spans="1:11" x14ac:dyDescent="0.25">
      <c r="A5" t="str">
        <f>Links!B4</f>
        <v>monthly_6f_ghg_ratios_stats</v>
      </c>
      <c r="B5" t="str">
        <f>Links!A4</f>
        <v>Min</v>
      </c>
      <c r="C5" s="10" t="s">
        <v>29</v>
      </c>
      <c r="D5" s="15">
        <f>Links!C4</f>
        <v>4.7490117559319298E-2</v>
      </c>
      <c r="E5" s="15">
        <f>Links!D4</f>
        <v>6.0836053537233897E-2</v>
      </c>
      <c r="F5" s="15">
        <f>Links!E4</f>
        <v>5.0906405261978802E-2</v>
      </c>
      <c r="G5" s="15">
        <f>Links!F4</f>
        <v>5.2733717375637403E-2</v>
      </c>
      <c r="H5" s="15">
        <f>Links!G4</f>
        <v>5.6123847267301401E-2</v>
      </c>
      <c r="I5" s="15">
        <f>Links!H4</f>
        <v>6.9271178285422799E-2</v>
      </c>
      <c r="J5" s="15">
        <f>Links!I4</f>
        <v>8.2717848679106198E-2</v>
      </c>
      <c r="K5" s="15">
        <f>Links!J4</f>
        <v>6.7578708512667701E-2</v>
      </c>
    </row>
    <row r="6" spans="1:11" x14ac:dyDescent="0.25">
      <c r="A6" t="str">
        <f>Links!B8</f>
        <v>monthly_6f_ghg_ratios_stats</v>
      </c>
      <c r="B6" t="str">
        <f>Links!A8</f>
        <v>Max</v>
      </c>
      <c r="C6" s="10" t="s">
        <v>30</v>
      </c>
      <c r="D6" s="15">
        <f>Links!C8</f>
        <v>0.17559515202536899</v>
      </c>
      <c r="E6" s="15">
        <f>Links!D8</f>
        <v>0.15549515315103701</v>
      </c>
      <c r="F6" s="15">
        <f>Links!E8</f>
        <v>0.15979102544395199</v>
      </c>
      <c r="G6" s="15">
        <f>Links!F8</f>
        <v>0.14808038342062799</v>
      </c>
      <c r="H6" s="15">
        <f>Links!G8</f>
        <v>0.17110977673352201</v>
      </c>
      <c r="I6" s="15">
        <f>Links!H8</f>
        <v>0.15568499855849499</v>
      </c>
      <c r="J6" s="15">
        <f>Links!I8</f>
        <v>0.158273127319152</v>
      </c>
      <c r="K6" s="15">
        <f>Links!J8</f>
        <v>0.150272043835254</v>
      </c>
    </row>
    <row r="7" spans="1:11" x14ac:dyDescent="0.25">
      <c r="A7" t="str">
        <f>Links!B12</f>
        <v>monthly_6f_ghg_ratios_stats</v>
      </c>
      <c r="B7" t="str">
        <f>Links!A12</f>
        <v>Skewness</v>
      </c>
      <c r="C7" s="10" t="s">
        <v>31</v>
      </c>
      <c r="D7" s="16">
        <f>Links!C12</f>
        <v>-0.56179608145751103</v>
      </c>
      <c r="E7" s="16">
        <f>Links!D12</f>
        <v>0.53205994051668204</v>
      </c>
      <c r="F7" s="16">
        <f>Links!E12</f>
        <v>-0.196016219758298</v>
      </c>
      <c r="G7" s="16">
        <f>Links!F12</f>
        <v>-0.14485879095266099</v>
      </c>
      <c r="H7" s="16">
        <f>Links!G12</f>
        <v>-0.54142072795790097</v>
      </c>
      <c r="I7" s="16">
        <f>Links!H12</f>
        <v>0.387084282639374</v>
      </c>
      <c r="J7" s="16">
        <f>Links!I12</f>
        <v>0.77844908394193701</v>
      </c>
      <c r="K7" s="16">
        <f>Links!J12</f>
        <v>0.19211782940136399</v>
      </c>
    </row>
    <row r="8" spans="1:11" x14ac:dyDescent="0.25">
      <c r="A8" t="str">
        <f>Links!B14</f>
        <v>monthly_6f_ghg_ratios_stats</v>
      </c>
      <c r="B8" t="str">
        <f>Links!A14</f>
        <v>Kurtosis</v>
      </c>
      <c r="C8" s="10" t="s">
        <v>32</v>
      </c>
      <c r="D8" s="16">
        <f>Links!C14</f>
        <v>-0.67915669825422997</v>
      </c>
      <c r="E8" s="16">
        <f>Links!D14</f>
        <v>-0.79349768100919604</v>
      </c>
      <c r="F8" s="16">
        <f>Links!E14</f>
        <v>-1.1201875352869199</v>
      </c>
      <c r="G8" s="16">
        <f>Links!F14</f>
        <v>-0.98143555958430195</v>
      </c>
      <c r="H8" s="16">
        <f>Links!G14</f>
        <v>0.348292555105713</v>
      </c>
      <c r="I8" s="16">
        <f>Links!H14</f>
        <v>-0.203498237534918</v>
      </c>
      <c r="J8" s="16">
        <f>Links!I14</f>
        <v>-0.28722570647684198</v>
      </c>
      <c r="K8" s="16">
        <f>Links!J14</f>
        <v>-0.29116205270222001</v>
      </c>
    </row>
    <row r="9" spans="1:11" x14ac:dyDescent="0.25">
      <c r="C9" s="17"/>
      <c r="D9" s="18"/>
      <c r="E9" s="18"/>
      <c r="F9" s="18"/>
      <c r="G9" s="18"/>
      <c r="H9" s="18"/>
      <c r="I9" s="18"/>
      <c r="J9" s="18"/>
      <c r="K9" s="18"/>
    </row>
    <row r="10" spans="1:11" ht="15" customHeight="1" x14ac:dyDescent="0.25">
      <c r="C10" s="5"/>
      <c r="D10" s="13" t="s">
        <v>21</v>
      </c>
      <c r="E10" s="13"/>
      <c r="F10" s="13" t="s">
        <v>24</v>
      </c>
      <c r="G10" s="13"/>
      <c r="H10" s="13" t="s">
        <v>25</v>
      </c>
      <c r="I10" s="13"/>
      <c r="J10" s="13" t="s">
        <v>26</v>
      </c>
      <c r="K10" s="13"/>
    </row>
    <row r="11" spans="1:11" x14ac:dyDescent="0.25">
      <c r="C11" s="5"/>
      <c r="D11" s="14" t="s">
        <v>22</v>
      </c>
      <c r="E11" s="14" t="s">
        <v>23</v>
      </c>
      <c r="F11" s="14" t="s">
        <v>22</v>
      </c>
      <c r="G11" s="14" t="s">
        <v>23</v>
      </c>
      <c r="H11" s="14" t="s">
        <v>22</v>
      </c>
      <c r="I11" s="14" t="s">
        <v>23</v>
      </c>
      <c r="J11" s="14" t="s">
        <v>22</v>
      </c>
      <c r="K11" s="14" t="s">
        <v>23</v>
      </c>
    </row>
    <row r="12" spans="1:11" x14ac:dyDescent="0.25">
      <c r="A12" t="str">
        <f>Links!B66</f>
        <v>daily_6f_ghg_ratios_stats</v>
      </c>
      <c r="B12" t="str">
        <f>Links!A66</f>
        <v>Mean</v>
      </c>
      <c r="C12" s="10" t="s">
        <v>27</v>
      </c>
      <c r="D12" s="15">
        <f>Links!C66</f>
        <v>0.111990743554658</v>
      </c>
      <c r="E12" s="15">
        <f>Links!D66</f>
        <v>8.1573566686531401E-2</v>
      </c>
      <c r="F12" s="15">
        <f>Links!E66</f>
        <v>0.118744492580641</v>
      </c>
      <c r="G12" s="15">
        <f>Links!F66</f>
        <v>8.5725276344395501E-2</v>
      </c>
      <c r="H12" s="15">
        <f>Links!G66</f>
        <v>0.10709494229666799</v>
      </c>
      <c r="I12" s="15">
        <f>Links!H66</f>
        <v>8.6024049528840602E-2</v>
      </c>
      <c r="J12" s="15">
        <f>Links!I66</f>
        <v>0.10008413880505899</v>
      </c>
      <c r="K12" s="15">
        <f>Links!J66</f>
        <v>7.9378149617804497E-2</v>
      </c>
    </row>
    <row r="13" spans="1:11" x14ac:dyDescent="0.25">
      <c r="A13" t="str">
        <f>Links!B67</f>
        <v>daily_6f_ghg_ratios_stats</v>
      </c>
      <c r="B13" t="str">
        <f>Links!A67</f>
        <v>Std.Dev</v>
      </c>
      <c r="C13" s="10" t="s">
        <v>28</v>
      </c>
      <c r="D13" s="15">
        <f>Links!C67</f>
        <v>3.1964476572623801E-2</v>
      </c>
      <c r="E13" s="15">
        <f>Links!D67</f>
        <v>1.9182099778362601E-2</v>
      </c>
      <c r="F13" s="15">
        <f>Links!E67</f>
        <v>3.6912086943246498E-2</v>
      </c>
      <c r="G13" s="15">
        <f>Links!F67</f>
        <v>2.9055668093139201E-2</v>
      </c>
      <c r="H13" s="15">
        <f>Links!G67</f>
        <v>2.29514481440844E-2</v>
      </c>
      <c r="I13" s="15">
        <f>Links!H67</f>
        <v>1.8062783244391398E-2</v>
      </c>
      <c r="J13" s="15">
        <f>Links!I67</f>
        <v>2.2292301208599902E-2</v>
      </c>
      <c r="K13" s="15">
        <f>Links!J67</f>
        <v>1.6676582298545E-2</v>
      </c>
    </row>
    <row r="14" spans="1:11" x14ac:dyDescent="0.25">
      <c r="A14" t="str">
        <f>Links!B68</f>
        <v>daily_6f_ghg_ratios_stats</v>
      </c>
      <c r="B14" t="str">
        <f>Links!A68</f>
        <v>Min</v>
      </c>
      <c r="C14" s="10" t="s">
        <v>29</v>
      </c>
      <c r="D14" s="15">
        <f>Links!C68</f>
        <v>5.2550869528202801E-2</v>
      </c>
      <c r="E14" s="15">
        <f>Links!D68</f>
        <v>3.0260428517019902E-2</v>
      </c>
      <c r="F14" s="15">
        <f>Links!E68</f>
        <v>5.49858337587701E-2</v>
      </c>
      <c r="G14" s="15">
        <f>Links!F68</f>
        <v>3.4860350152696999E-2</v>
      </c>
      <c r="H14" s="15">
        <f>Links!G68</f>
        <v>5.5634187919242802E-2</v>
      </c>
      <c r="I14" s="15">
        <f>Links!H68</f>
        <v>3.8474379393633899E-2</v>
      </c>
      <c r="J14" s="15">
        <f>Links!I68</f>
        <v>5.8180982861259903E-2</v>
      </c>
      <c r="K14" s="15">
        <f>Links!J68</f>
        <v>3.7483440181491398E-2</v>
      </c>
    </row>
    <row r="15" spans="1:11" x14ac:dyDescent="0.25">
      <c r="A15" t="str">
        <f>Links!B72</f>
        <v>daily_6f_ghg_ratios_stats</v>
      </c>
      <c r="B15" t="str">
        <f>Links!A72</f>
        <v>Max</v>
      </c>
      <c r="C15" s="10" t="s">
        <v>30</v>
      </c>
      <c r="D15" s="15">
        <f>Links!C72</f>
        <v>0.17313935009082401</v>
      </c>
      <c r="E15" s="15">
        <f>Links!D72</f>
        <v>0.122533181558713</v>
      </c>
      <c r="F15" s="15">
        <f>Links!E72</f>
        <v>0.20273228143849301</v>
      </c>
      <c r="G15" s="15">
        <f>Links!F72</f>
        <v>0.148146013377674</v>
      </c>
      <c r="H15" s="15">
        <f>Links!G72</f>
        <v>0.155185358711665</v>
      </c>
      <c r="I15" s="15">
        <f>Links!H72</f>
        <v>0.117311915814917</v>
      </c>
      <c r="J15" s="15">
        <f>Links!I72</f>
        <v>0.148205663747767</v>
      </c>
      <c r="K15" s="15">
        <f>Links!J72</f>
        <v>0.11116659503262399</v>
      </c>
    </row>
    <row r="16" spans="1:11" x14ac:dyDescent="0.25">
      <c r="A16" t="str">
        <f>Links!B76</f>
        <v>daily_6f_ghg_ratios_stats</v>
      </c>
      <c r="B16" t="str">
        <f>Links!A76</f>
        <v>Skewness</v>
      </c>
      <c r="C16" s="10" t="s">
        <v>31</v>
      </c>
      <c r="D16" s="16">
        <f>Links!C76</f>
        <v>-6.3112666575605603E-2</v>
      </c>
      <c r="E16" s="16">
        <f>Links!D76</f>
        <v>-1.8973559544133298E-2</v>
      </c>
      <c r="F16" s="16">
        <f>Links!E76</f>
        <v>0.33165125157495801</v>
      </c>
      <c r="G16" s="16">
        <f>Links!F76</f>
        <v>0.26953596584113898</v>
      </c>
      <c r="H16" s="16">
        <f>Links!G76</f>
        <v>-0.49240921314503899</v>
      </c>
      <c r="I16" s="16">
        <f>Links!H76</f>
        <v>-0.600626770937848</v>
      </c>
      <c r="J16" s="16">
        <f>Links!I76</f>
        <v>0.116004587578748</v>
      </c>
      <c r="K16" s="16">
        <f>Links!J76</f>
        <v>-0.41184128275821802</v>
      </c>
    </row>
    <row r="17" spans="1:11" x14ac:dyDescent="0.25">
      <c r="A17" t="str">
        <f>Links!B78</f>
        <v>daily_6f_ghg_ratios_stats</v>
      </c>
      <c r="B17" t="str">
        <f>Links!A78</f>
        <v>Kurtosis</v>
      </c>
      <c r="C17" s="10" t="s">
        <v>32</v>
      </c>
      <c r="D17" s="16">
        <f>Links!C78</f>
        <v>-0.80352218803665199</v>
      </c>
      <c r="E17" s="16">
        <f>Links!D78</f>
        <v>-0.63701195472633398</v>
      </c>
      <c r="F17" s="16">
        <f>Links!E78</f>
        <v>-0.60440985996519603</v>
      </c>
      <c r="G17" s="16">
        <f>Links!F78</f>
        <v>-0.91699231507274603</v>
      </c>
      <c r="H17" s="16">
        <f>Links!G78</f>
        <v>-0.49176907770992401</v>
      </c>
      <c r="I17" s="16">
        <f>Links!H78</f>
        <v>-0.26040607612413402</v>
      </c>
      <c r="J17" s="16">
        <f>Links!I78</f>
        <v>-0.61258981080719499</v>
      </c>
      <c r="K17" s="16">
        <f>Links!J78</f>
        <v>-0.22870162473469899</v>
      </c>
    </row>
    <row r="18" spans="1:11" x14ac:dyDescent="0.25">
      <c r="C18" s="17"/>
      <c r="D18" s="18"/>
      <c r="E18" s="18"/>
      <c r="F18" s="18"/>
      <c r="G18" s="18"/>
      <c r="H18" s="18"/>
      <c r="I18" s="18"/>
      <c r="J18" s="18"/>
      <c r="K18" s="18"/>
    </row>
    <row r="19" spans="1:11" ht="15" customHeight="1" x14ac:dyDescent="0.25">
      <c r="C19" s="5"/>
      <c r="D19" s="13" t="s">
        <v>21</v>
      </c>
      <c r="E19" s="13"/>
      <c r="F19" s="13" t="s">
        <v>24</v>
      </c>
      <c r="G19" s="13"/>
      <c r="H19" s="13" t="s">
        <v>25</v>
      </c>
      <c r="I19" s="13"/>
      <c r="J19" s="13" t="s">
        <v>26</v>
      </c>
      <c r="K19" s="13"/>
    </row>
    <row r="20" spans="1:11" x14ac:dyDescent="0.25">
      <c r="C20" s="5"/>
      <c r="D20" s="14" t="s">
        <v>22</v>
      </c>
      <c r="E20" s="14" t="s">
        <v>23</v>
      </c>
      <c r="F20" s="14" t="s">
        <v>22</v>
      </c>
      <c r="G20" s="14" t="s">
        <v>23</v>
      </c>
      <c r="H20" s="14" t="s">
        <v>22</v>
      </c>
      <c r="I20" s="14" t="s">
        <v>23</v>
      </c>
      <c r="J20" s="14" t="s">
        <v>22</v>
      </c>
      <c r="K20" s="14" t="s">
        <v>23</v>
      </c>
    </row>
    <row r="21" spans="1:11" x14ac:dyDescent="0.25">
      <c r="A21" t="str">
        <f>Links!B18</f>
        <v>monthly_6f_env_ratios_stats</v>
      </c>
      <c r="B21" t="str">
        <f>Links!A18</f>
        <v>Mean</v>
      </c>
      <c r="C21" s="10" t="s">
        <v>27</v>
      </c>
      <c r="D21" s="15">
        <f>Links!C18</f>
        <v>9.8515751184516706E-2</v>
      </c>
      <c r="E21" s="15">
        <f>Links!D18</f>
        <v>8.2246284365369807E-2</v>
      </c>
      <c r="F21" s="15">
        <f>Links!E18</f>
        <v>9.2029031146423093E-2</v>
      </c>
      <c r="G21" s="15">
        <f>Links!F18</f>
        <v>7.62847458184817E-2</v>
      </c>
      <c r="H21" s="15">
        <f>Links!G18</f>
        <v>9.0604405131378102E-2</v>
      </c>
      <c r="I21" s="15">
        <f>Links!H18</f>
        <v>8.7070362607772595E-2</v>
      </c>
      <c r="J21" s="15">
        <f>Links!I18</f>
        <v>0.111596104269786</v>
      </c>
      <c r="K21" s="15">
        <f>Links!J18</f>
        <v>9.1937640082174102E-2</v>
      </c>
    </row>
    <row r="22" spans="1:11" x14ac:dyDescent="0.25">
      <c r="A22" t="str">
        <f>Links!B19</f>
        <v>monthly_6f_env_ratios_stats</v>
      </c>
      <c r="B22" t="str">
        <f>Links!A19</f>
        <v>Std.Dev</v>
      </c>
      <c r="C22" s="10" t="s">
        <v>28</v>
      </c>
      <c r="D22" s="15">
        <f>Links!C19</f>
        <v>1.45640998478767E-2</v>
      </c>
      <c r="E22" s="15">
        <f>Links!D19</f>
        <v>8.9502755362556793E-3</v>
      </c>
      <c r="F22" s="15">
        <f>Links!E19</f>
        <v>1.4734059487323601E-2</v>
      </c>
      <c r="G22" s="15">
        <f>Links!F19</f>
        <v>1.4672305420486901E-2</v>
      </c>
      <c r="H22" s="15">
        <f>Links!G19</f>
        <v>1.4411872824106799E-2</v>
      </c>
      <c r="I22" s="15">
        <f>Links!H19</f>
        <v>1.3613608941020899E-2</v>
      </c>
      <c r="J22" s="15">
        <f>Links!I19</f>
        <v>1.83714298741702E-2</v>
      </c>
      <c r="K22" s="15">
        <f>Links!J19</f>
        <v>2.4355769447388102E-2</v>
      </c>
    </row>
    <row r="23" spans="1:11" x14ac:dyDescent="0.25">
      <c r="A23" t="str">
        <f>Links!B20</f>
        <v>monthly_6f_env_ratios_stats</v>
      </c>
      <c r="B23" t="str">
        <f>Links!A20</f>
        <v>Min</v>
      </c>
      <c r="C23" s="10" t="s">
        <v>29</v>
      </c>
      <c r="D23" s="15">
        <f>Links!C20</f>
        <v>7.7243478353892198E-2</v>
      </c>
      <c r="E23" s="15">
        <f>Links!D20</f>
        <v>5.9193688787896201E-2</v>
      </c>
      <c r="F23" s="15">
        <f>Links!E20</f>
        <v>7.2910310980653995E-2</v>
      </c>
      <c r="G23" s="15">
        <f>Links!F20</f>
        <v>4.6020954041844801E-2</v>
      </c>
      <c r="H23" s="15">
        <f>Links!G20</f>
        <v>6.5103321622029503E-2</v>
      </c>
      <c r="I23" s="15">
        <f>Links!H20</f>
        <v>5.6845942984562699E-2</v>
      </c>
      <c r="J23" s="15">
        <f>Links!I20</f>
        <v>6.6615114382208296E-2</v>
      </c>
      <c r="K23" s="15">
        <f>Links!J20</f>
        <v>5.3280835469251199E-2</v>
      </c>
    </row>
    <row r="24" spans="1:11" x14ac:dyDescent="0.25">
      <c r="A24" t="str">
        <f>Links!B24</f>
        <v>monthly_6f_env_ratios_stats</v>
      </c>
      <c r="B24" t="str">
        <f>Links!A24</f>
        <v>Max</v>
      </c>
      <c r="C24" s="10" t="s">
        <v>30</v>
      </c>
      <c r="D24" s="15">
        <f>Links!C24</f>
        <v>0.13949557843934099</v>
      </c>
      <c r="E24" s="15">
        <f>Links!D24</f>
        <v>0.10482459653801</v>
      </c>
      <c r="F24" s="15">
        <f>Links!E24</f>
        <v>0.13202355118178</v>
      </c>
      <c r="G24" s="15">
        <f>Links!F24</f>
        <v>0.111149920521527</v>
      </c>
      <c r="H24" s="15">
        <f>Links!G24</f>
        <v>0.11217141531625099</v>
      </c>
      <c r="I24" s="15">
        <f>Links!H24</f>
        <v>0.123225310375959</v>
      </c>
      <c r="J24" s="15">
        <f>Links!I24</f>
        <v>0.15575427943925499</v>
      </c>
      <c r="K24" s="15">
        <f>Links!J24</f>
        <v>0.14671964100006801</v>
      </c>
    </row>
    <row r="25" spans="1:11" x14ac:dyDescent="0.25">
      <c r="A25" t="str">
        <f>Links!B28</f>
        <v>monthly_6f_env_ratios_stats</v>
      </c>
      <c r="B25" t="str">
        <f>Links!A28</f>
        <v>Skewness</v>
      </c>
      <c r="C25" s="10" t="s">
        <v>31</v>
      </c>
      <c r="D25" s="16">
        <f>Links!C28</f>
        <v>0.80280060656719698</v>
      </c>
      <c r="E25" s="16">
        <f>Links!D28</f>
        <v>0.18040210398959</v>
      </c>
      <c r="F25" s="16">
        <f>Links!E28</f>
        <v>0.84620445214624496</v>
      </c>
      <c r="G25" s="16">
        <f>Links!F28</f>
        <v>0.344356225432211</v>
      </c>
      <c r="H25" s="16">
        <f>Links!G28</f>
        <v>-0.28728438188522398</v>
      </c>
      <c r="I25" s="16">
        <f>Links!H28</f>
        <v>0.41189138318051399</v>
      </c>
      <c r="J25" s="16">
        <f>Links!I28</f>
        <v>-9.0326581283575305E-2</v>
      </c>
      <c r="K25" s="16">
        <f>Links!J28</f>
        <v>0.35470018449118901</v>
      </c>
    </row>
    <row r="26" spans="1:11" x14ac:dyDescent="0.25">
      <c r="A26" t="str">
        <f>Links!B30</f>
        <v>monthly_6f_env_ratios_stats</v>
      </c>
      <c r="B26" t="str">
        <f>Links!A30</f>
        <v>Kurtosis</v>
      </c>
      <c r="C26" s="10" t="s">
        <v>32</v>
      </c>
      <c r="D26" s="16">
        <f>Links!C30</f>
        <v>0.29797581311150201</v>
      </c>
      <c r="E26" s="16">
        <f>Links!D30</f>
        <v>1.16693112327631</v>
      </c>
      <c r="F26" s="16">
        <f>Links!E30</f>
        <v>0.20354027775497599</v>
      </c>
      <c r="G26" s="16">
        <f>Links!F30</f>
        <v>-0.114564877331557</v>
      </c>
      <c r="H26" s="16">
        <f>Links!G30</f>
        <v>-1.0986487292204901</v>
      </c>
      <c r="I26" s="16">
        <f>Links!H30</f>
        <v>0.329882603056534</v>
      </c>
      <c r="J26" s="16">
        <f>Links!I30</f>
        <v>0.52297698334786302</v>
      </c>
      <c r="K26" s="16">
        <f>Links!J30</f>
        <v>-0.89015705332155903</v>
      </c>
    </row>
    <row r="27" spans="1:11" x14ac:dyDescent="0.25">
      <c r="D27" s="12"/>
      <c r="E27" s="12"/>
      <c r="F27" s="12"/>
      <c r="G27" s="12"/>
      <c r="H27" s="12"/>
      <c r="I27" s="12"/>
      <c r="J27" s="12"/>
      <c r="K27" s="12"/>
    </row>
    <row r="28" spans="1:11" ht="15" customHeight="1" x14ac:dyDescent="0.25">
      <c r="C28" s="5"/>
      <c r="D28" s="13" t="s">
        <v>21</v>
      </c>
      <c r="E28" s="13"/>
      <c r="F28" s="13" t="s">
        <v>24</v>
      </c>
      <c r="G28" s="13"/>
      <c r="H28" s="13" t="s">
        <v>25</v>
      </c>
      <c r="I28" s="13"/>
      <c r="J28" s="13" t="s">
        <v>26</v>
      </c>
      <c r="K28" s="13"/>
    </row>
    <row r="29" spans="1:11" x14ac:dyDescent="0.25">
      <c r="C29" s="5"/>
      <c r="D29" s="14" t="s">
        <v>22</v>
      </c>
      <c r="E29" s="14" t="s">
        <v>23</v>
      </c>
      <c r="F29" s="14" t="s">
        <v>22</v>
      </c>
      <c r="G29" s="14" t="s">
        <v>23</v>
      </c>
      <c r="H29" s="14" t="s">
        <v>22</v>
      </c>
      <c r="I29" s="14" t="s">
        <v>23</v>
      </c>
      <c r="J29" s="14" t="s">
        <v>22</v>
      </c>
      <c r="K29" s="14" t="s">
        <v>23</v>
      </c>
    </row>
    <row r="30" spans="1:11" x14ac:dyDescent="0.25">
      <c r="A30" t="str">
        <f>Links!B34</f>
        <v>monthly_3f_ghg_ratios_stats</v>
      </c>
      <c r="B30" t="str">
        <f>Links!A34</f>
        <v>Mean</v>
      </c>
      <c r="C30" s="10" t="s">
        <v>27</v>
      </c>
      <c r="D30" s="15">
        <f>Links!C34</f>
        <v>0.17009253011792599</v>
      </c>
      <c r="E30" s="15">
        <f>Links!D34</f>
        <v>0.13353242653862801</v>
      </c>
      <c r="F30" s="15">
        <f>Links!E34</f>
        <v>0.16912667274898999</v>
      </c>
      <c r="G30" s="15">
        <f>Links!F34</f>
        <v>0.13769624093424601</v>
      </c>
      <c r="H30" s="15">
        <f>Links!G34</f>
        <v>0.12703066835836899</v>
      </c>
      <c r="I30" s="15">
        <f>Links!H34</f>
        <v>0.11405927731835901</v>
      </c>
      <c r="J30" s="15">
        <f>Links!I34</f>
        <v>0.118729476165208</v>
      </c>
      <c r="K30" s="15">
        <f>Links!J34</f>
        <v>0.110657562973707</v>
      </c>
    </row>
    <row r="31" spans="1:11" x14ac:dyDescent="0.25">
      <c r="A31" t="str">
        <f>Links!B35</f>
        <v>monthly_3f_ghg_ratios_stats</v>
      </c>
      <c r="B31" t="str">
        <f>Links!A35</f>
        <v>Std.Dev</v>
      </c>
      <c r="C31" s="10" t="s">
        <v>28</v>
      </c>
      <c r="D31" s="15">
        <f>Links!C35</f>
        <v>3.8442914092030801E-2</v>
      </c>
      <c r="E31" s="15">
        <f>Links!D35</f>
        <v>2.8807450281920801E-2</v>
      </c>
      <c r="F31" s="15">
        <f>Links!E35</f>
        <v>3.05646008792139E-2</v>
      </c>
      <c r="G31" s="15">
        <f>Links!F35</f>
        <v>2.9690806795095601E-2</v>
      </c>
      <c r="H31" s="15">
        <f>Links!G35</f>
        <v>2.3693997661507499E-2</v>
      </c>
      <c r="I31" s="15">
        <f>Links!H35</f>
        <v>2.7322593188892699E-2</v>
      </c>
      <c r="J31" s="15">
        <f>Links!I35</f>
        <v>1.7432189189056601E-2</v>
      </c>
      <c r="K31" s="15">
        <f>Links!J35</f>
        <v>3.0573981364662502E-2</v>
      </c>
    </row>
    <row r="32" spans="1:11" x14ac:dyDescent="0.25">
      <c r="A32" t="str">
        <f>Links!B36</f>
        <v>monthly_3f_ghg_ratios_stats</v>
      </c>
      <c r="B32" t="str">
        <f>Links!A36</f>
        <v>Min</v>
      </c>
      <c r="C32" s="10" t="s">
        <v>29</v>
      </c>
      <c r="D32" s="15">
        <f>Links!C36</f>
        <v>0.100857207004168</v>
      </c>
      <c r="E32" s="15">
        <f>Links!D36</f>
        <v>7.4975797409576994E-2</v>
      </c>
      <c r="F32" s="15">
        <f>Links!E36</f>
        <v>0.112939073663143</v>
      </c>
      <c r="G32" s="15">
        <f>Links!F36</f>
        <v>7.7976930144829204E-2</v>
      </c>
      <c r="H32" s="15">
        <f>Links!G36</f>
        <v>6.0826717711676803E-2</v>
      </c>
      <c r="I32" s="15">
        <f>Links!H36</f>
        <v>7.8662542594587007E-2</v>
      </c>
      <c r="J32" s="15">
        <f>Links!I36</f>
        <v>7.98124779354763E-2</v>
      </c>
      <c r="K32" s="15">
        <f>Links!J36</f>
        <v>7.1553185136335795E-2</v>
      </c>
    </row>
    <row r="33" spans="1:11" x14ac:dyDescent="0.25">
      <c r="A33" t="str">
        <f>Links!B40</f>
        <v>monthly_3f_ghg_ratios_stats</v>
      </c>
      <c r="B33" t="str">
        <f>Links!A40</f>
        <v>Max</v>
      </c>
      <c r="C33" s="10" t="s">
        <v>30</v>
      </c>
      <c r="D33" s="15">
        <f>Links!C40</f>
        <v>0.22560655858921999</v>
      </c>
      <c r="E33" s="15">
        <f>Links!D40</f>
        <v>0.188200610634571</v>
      </c>
      <c r="F33" s="15">
        <f>Links!E40</f>
        <v>0.217022051975819</v>
      </c>
      <c r="G33" s="15">
        <f>Links!F40</f>
        <v>0.18736603515264999</v>
      </c>
      <c r="H33" s="15">
        <f>Links!G40</f>
        <v>0.17466363140963101</v>
      </c>
      <c r="I33" s="15">
        <f>Links!H40</f>
        <v>0.20540546975420401</v>
      </c>
      <c r="J33" s="15">
        <f>Links!I40</f>
        <v>0.14499492861916299</v>
      </c>
      <c r="K33" s="15">
        <f>Links!J40</f>
        <v>0.21348803510056499</v>
      </c>
    </row>
    <row r="34" spans="1:11" x14ac:dyDescent="0.25">
      <c r="A34" t="str">
        <f>Links!B44</f>
        <v>monthly_3f_ghg_ratios_stats</v>
      </c>
      <c r="B34" t="str">
        <f>Links!A44</f>
        <v>Skewness</v>
      </c>
      <c r="C34" s="10" t="s">
        <v>31</v>
      </c>
      <c r="D34" s="16">
        <f>Links!C44</f>
        <v>-0.40482479069723998</v>
      </c>
      <c r="E34" s="16">
        <f>Links!D44</f>
        <v>0.13457925651270999</v>
      </c>
      <c r="F34" s="16">
        <f>Links!E44</f>
        <v>-0.26063086121368101</v>
      </c>
      <c r="G34" s="16">
        <f>Links!F44</f>
        <v>-0.27722620041937102</v>
      </c>
      <c r="H34" s="16">
        <f>Links!G44</f>
        <v>-0.439122433582466</v>
      </c>
      <c r="I34" s="16">
        <f>Links!H44</f>
        <v>1.53656652373345</v>
      </c>
      <c r="J34" s="16">
        <f>Links!I44</f>
        <v>-0.81971295891920604</v>
      </c>
      <c r="K34" s="16">
        <f>Links!J44</f>
        <v>1.7283223736957201</v>
      </c>
    </row>
    <row r="35" spans="1:11" x14ac:dyDescent="0.25">
      <c r="A35" t="str">
        <f>Links!B46</f>
        <v>monthly_3f_ghg_ratios_stats</v>
      </c>
      <c r="B35" t="str">
        <f>Links!A46</f>
        <v>Kurtosis</v>
      </c>
      <c r="C35" s="10" t="s">
        <v>32</v>
      </c>
      <c r="D35" s="16">
        <f>Links!C46</f>
        <v>-1.26817709672401</v>
      </c>
      <c r="E35" s="16">
        <f>Links!D46</f>
        <v>-0.59985803274613003</v>
      </c>
      <c r="F35" s="16">
        <f>Links!E46</f>
        <v>-1.1044503680528399</v>
      </c>
      <c r="G35" s="16">
        <f>Links!F46</f>
        <v>-0.96707253543737304</v>
      </c>
      <c r="H35" s="16">
        <f>Links!G46</f>
        <v>0.55306742749103499</v>
      </c>
      <c r="I35" s="16">
        <f>Links!H46</f>
        <v>2.4149459218244602</v>
      </c>
      <c r="J35" s="16">
        <f>Links!I46</f>
        <v>-9.2204017459430507E-2</v>
      </c>
      <c r="K35" s="16">
        <f>Links!J46</f>
        <v>3.1330036996122401</v>
      </c>
    </row>
    <row r="36" spans="1:11" x14ac:dyDescent="0.25">
      <c r="D36" s="12"/>
      <c r="E36" s="12"/>
      <c r="F36" s="12"/>
      <c r="G36" s="12"/>
      <c r="H36" s="12"/>
      <c r="I36" s="12"/>
      <c r="J36" s="12"/>
      <c r="K36" s="12"/>
    </row>
    <row r="37" spans="1:11" x14ac:dyDescent="0.25">
      <c r="D37" s="12"/>
      <c r="E37" s="12"/>
      <c r="F37" s="12"/>
      <c r="G37" s="12"/>
      <c r="H37" s="12"/>
      <c r="I37" s="12"/>
      <c r="J37" s="12"/>
      <c r="K37" s="12"/>
    </row>
    <row r="40" spans="1:11" x14ac:dyDescent="0.25">
      <c r="D40" s="3"/>
      <c r="E40" s="3"/>
      <c r="F40" s="3"/>
      <c r="G40" s="3"/>
      <c r="H40" s="3"/>
      <c r="I40" s="3"/>
      <c r="J40" s="3"/>
      <c r="K40" s="3"/>
    </row>
    <row r="41" spans="1:11" x14ac:dyDescent="0.25">
      <c r="D41" s="3"/>
      <c r="E41" s="3"/>
      <c r="F41" s="3"/>
      <c r="G41" s="3"/>
      <c r="H41" s="3"/>
      <c r="I41" s="3"/>
      <c r="J41" s="3"/>
      <c r="K41" s="3"/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45" spans="1:11" x14ac:dyDescent="0.25">
      <c r="D45" s="3"/>
      <c r="E45" s="3"/>
      <c r="F45" s="3"/>
      <c r="G45" s="3"/>
      <c r="H45" s="3"/>
      <c r="I45" s="3"/>
      <c r="J45" s="3"/>
      <c r="K45" s="3"/>
    </row>
    <row r="46" spans="1:11" x14ac:dyDescent="0.25">
      <c r="D46" s="3"/>
      <c r="E46" s="3"/>
      <c r="F46" s="3"/>
      <c r="G46" s="3"/>
      <c r="H46" s="3"/>
      <c r="I46" s="3"/>
      <c r="J46" s="3"/>
      <c r="K46" s="3"/>
    </row>
    <row r="47" spans="1:11" x14ac:dyDescent="0.25">
      <c r="D47" s="3"/>
      <c r="E47" s="3"/>
      <c r="F47" s="3"/>
      <c r="G47" s="3"/>
      <c r="H47" s="3"/>
      <c r="I47" s="3"/>
      <c r="J47" s="3"/>
      <c r="K47" s="3"/>
    </row>
    <row r="48" spans="1:11" x14ac:dyDescent="0.25">
      <c r="D48" s="3"/>
      <c r="E48" s="3"/>
      <c r="F48" s="3"/>
      <c r="G48" s="3"/>
      <c r="H48" s="3"/>
      <c r="I48" s="3"/>
      <c r="J48" s="3"/>
      <c r="K48" s="3"/>
    </row>
    <row r="49" spans="4:11" x14ac:dyDescent="0.25">
      <c r="D49" s="3"/>
      <c r="E49" s="3"/>
      <c r="F49" s="3"/>
      <c r="G49" s="3"/>
      <c r="H49" s="3"/>
      <c r="I49" s="3"/>
      <c r="J49" s="3"/>
      <c r="K49" s="3"/>
    </row>
    <row r="50" spans="4:11" x14ac:dyDescent="0.25">
      <c r="D50" s="12"/>
      <c r="E50" s="12"/>
      <c r="F50" s="12"/>
      <c r="G50" s="12"/>
      <c r="H50" s="12"/>
      <c r="I50" s="12"/>
      <c r="J50" s="12"/>
      <c r="K50" s="12"/>
    </row>
    <row r="51" spans="4:11" x14ac:dyDescent="0.25">
      <c r="D51" s="12"/>
      <c r="E51" s="12"/>
      <c r="F51" s="12"/>
      <c r="G51" s="12"/>
      <c r="H51" s="12"/>
      <c r="I51" s="12"/>
      <c r="J51" s="12"/>
      <c r="K51" s="12"/>
    </row>
    <row r="52" spans="4:11" x14ac:dyDescent="0.25">
      <c r="D52" s="12"/>
      <c r="E52" s="12"/>
      <c r="F52" s="12"/>
      <c r="G52" s="12"/>
      <c r="H52" s="12"/>
      <c r="I52" s="12"/>
      <c r="J52" s="12"/>
      <c r="K52" s="12"/>
    </row>
    <row r="53" spans="4:11" x14ac:dyDescent="0.25">
      <c r="D53" s="12"/>
      <c r="E53" s="12"/>
      <c r="F53" s="12"/>
      <c r="G53" s="12"/>
      <c r="H53" s="12"/>
      <c r="I53" s="12"/>
      <c r="J53" s="12"/>
      <c r="K53" s="12"/>
    </row>
    <row r="54" spans="4:11" x14ac:dyDescent="0.25">
      <c r="D54" s="12"/>
      <c r="E54" s="12"/>
      <c r="F54" s="12"/>
      <c r="G54" s="12"/>
      <c r="H54" s="12"/>
      <c r="I54" s="12"/>
      <c r="J54" s="12"/>
      <c r="K54" s="12"/>
    </row>
    <row r="56" spans="4:11" x14ac:dyDescent="0.25">
      <c r="D56" s="3"/>
      <c r="E56" s="3"/>
      <c r="F56" s="3"/>
      <c r="G56" s="3"/>
      <c r="H56" s="3"/>
      <c r="I56" s="3"/>
      <c r="J56" s="3"/>
      <c r="K56" s="3"/>
    </row>
    <row r="57" spans="4:11" x14ac:dyDescent="0.25">
      <c r="D57" s="3"/>
      <c r="E57" s="3"/>
      <c r="F57" s="3"/>
      <c r="G57" s="3"/>
      <c r="H57" s="3"/>
      <c r="I57" s="3"/>
      <c r="J57" s="3"/>
      <c r="K57" s="3"/>
    </row>
    <row r="58" spans="4:11" x14ac:dyDescent="0.25">
      <c r="D58" s="3"/>
      <c r="E58" s="3"/>
      <c r="F58" s="3"/>
      <c r="G58" s="3"/>
      <c r="H58" s="3"/>
      <c r="I58" s="3"/>
      <c r="J58" s="3"/>
      <c r="K58" s="3"/>
    </row>
    <row r="59" spans="4:11" x14ac:dyDescent="0.25">
      <c r="D59" s="3"/>
      <c r="E59" s="3"/>
      <c r="F59" s="3"/>
      <c r="G59" s="3"/>
      <c r="H59" s="3"/>
      <c r="I59" s="3"/>
      <c r="J59" s="3"/>
      <c r="K59" s="3"/>
    </row>
    <row r="60" spans="4:11" x14ac:dyDescent="0.25">
      <c r="D60" s="3"/>
      <c r="E60" s="3"/>
      <c r="F60" s="3"/>
      <c r="G60" s="3"/>
      <c r="H60" s="3"/>
      <c r="I60" s="3"/>
      <c r="J60" s="3"/>
      <c r="K60" s="3"/>
    </row>
    <row r="61" spans="4:11" x14ac:dyDescent="0.25">
      <c r="D61" s="3"/>
      <c r="E61" s="3"/>
      <c r="F61" s="3"/>
      <c r="G61" s="3"/>
      <c r="H61" s="3"/>
      <c r="I61" s="3"/>
      <c r="J61" s="3"/>
      <c r="K61" s="3"/>
    </row>
    <row r="62" spans="4:11" x14ac:dyDescent="0.25">
      <c r="D62" s="3"/>
      <c r="E62" s="3"/>
      <c r="F62" s="3"/>
      <c r="G62" s="3"/>
      <c r="H62" s="3"/>
      <c r="I62" s="3"/>
      <c r="J62" s="3"/>
      <c r="K62" s="3"/>
    </row>
    <row r="63" spans="4:11" x14ac:dyDescent="0.25">
      <c r="D63" s="3"/>
      <c r="E63" s="3"/>
      <c r="F63" s="3"/>
      <c r="G63" s="3"/>
      <c r="H63" s="3"/>
      <c r="I63" s="3"/>
      <c r="J63" s="3"/>
      <c r="K63" s="3"/>
    </row>
    <row r="64" spans="4:11" x14ac:dyDescent="0.25">
      <c r="D64" s="3"/>
      <c r="E64" s="3"/>
      <c r="F64" s="3"/>
      <c r="G64" s="3"/>
      <c r="H64" s="3"/>
      <c r="I64" s="3"/>
      <c r="J64" s="3"/>
      <c r="K64" s="3"/>
    </row>
    <row r="65" spans="4:11" x14ac:dyDescent="0.25">
      <c r="D65" s="3"/>
      <c r="E65" s="3"/>
      <c r="F65" s="3"/>
      <c r="G65" s="3"/>
      <c r="H65" s="3"/>
      <c r="I65" s="3"/>
      <c r="J65" s="3"/>
      <c r="K65" s="3"/>
    </row>
    <row r="66" spans="4:11" x14ac:dyDescent="0.25">
      <c r="D66" s="12"/>
      <c r="E66" s="12"/>
      <c r="F66" s="12"/>
      <c r="G66" s="12"/>
      <c r="H66" s="12"/>
      <c r="I66" s="12"/>
      <c r="J66" s="12"/>
      <c r="K66" s="12"/>
    </row>
    <row r="67" spans="4:11" x14ac:dyDescent="0.25">
      <c r="D67" s="12"/>
      <c r="E67" s="12"/>
      <c r="F67" s="12"/>
      <c r="G67" s="12"/>
      <c r="H67" s="12"/>
      <c r="I67" s="12"/>
      <c r="J67" s="12"/>
      <c r="K67" s="12"/>
    </row>
    <row r="68" spans="4:11" x14ac:dyDescent="0.25">
      <c r="D68" s="12"/>
      <c r="E68" s="12"/>
      <c r="F68" s="12"/>
      <c r="G68" s="12"/>
      <c r="H68" s="12"/>
      <c r="I68" s="12"/>
      <c r="J68" s="12"/>
      <c r="K68" s="12"/>
    </row>
    <row r="69" spans="4:11" x14ac:dyDescent="0.25">
      <c r="D69" s="12"/>
      <c r="E69" s="12"/>
      <c r="F69" s="12"/>
      <c r="G69" s="12"/>
      <c r="H69" s="12"/>
      <c r="I69" s="12"/>
      <c r="J69" s="12"/>
      <c r="K69" s="12"/>
    </row>
    <row r="70" spans="4:11" x14ac:dyDescent="0.25">
      <c r="D70" s="12"/>
      <c r="E70" s="12"/>
      <c r="F70" s="12"/>
      <c r="G70" s="12"/>
      <c r="H70" s="12"/>
      <c r="I70" s="12"/>
      <c r="J70" s="12"/>
      <c r="K70" s="12"/>
    </row>
    <row r="72" spans="4:11" x14ac:dyDescent="0.25">
      <c r="D72" s="3"/>
      <c r="E72" s="3"/>
      <c r="F72" s="3"/>
      <c r="G72" s="3"/>
      <c r="H72" s="3"/>
      <c r="I72" s="3"/>
      <c r="J72" s="3"/>
      <c r="K72" s="3"/>
    </row>
    <row r="73" spans="4:11" x14ac:dyDescent="0.25">
      <c r="D73" s="3"/>
      <c r="E73" s="3"/>
      <c r="F73" s="3"/>
      <c r="G73" s="3"/>
      <c r="H73" s="3"/>
      <c r="I73" s="3"/>
      <c r="J73" s="3"/>
      <c r="K73" s="3"/>
    </row>
    <row r="74" spans="4:11" x14ac:dyDescent="0.25">
      <c r="D74" s="3"/>
      <c r="E74" s="3"/>
      <c r="F74" s="3"/>
      <c r="G74" s="3"/>
      <c r="H74" s="3"/>
      <c r="I74" s="3"/>
      <c r="J74" s="3"/>
      <c r="K74" s="3"/>
    </row>
    <row r="75" spans="4:11" x14ac:dyDescent="0.25">
      <c r="D75" s="3"/>
      <c r="E75" s="3"/>
      <c r="F75" s="3"/>
      <c r="G75" s="3"/>
      <c r="H75" s="3"/>
      <c r="I75" s="3"/>
      <c r="J75" s="3"/>
      <c r="K75" s="3"/>
    </row>
    <row r="76" spans="4:11" x14ac:dyDescent="0.25">
      <c r="D76" s="3"/>
      <c r="E76" s="3"/>
      <c r="F76" s="3"/>
      <c r="G76" s="3"/>
      <c r="H76" s="3"/>
      <c r="I76" s="3"/>
      <c r="J76" s="3"/>
      <c r="K76" s="3"/>
    </row>
    <row r="77" spans="4:11" x14ac:dyDescent="0.25">
      <c r="D77" s="3"/>
      <c r="E77" s="3"/>
      <c r="F77" s="3"/>
      <c r="G77" s="3"/>
      <c r="H77" s="3"/>
      <c r="I77" s="3"/>
      <c r="J77" s="3"/>
      <c r="K77" s="3"/>
    </row>
    <row r="78" spans="4:11" x14ac:dyDescent="0.25">
      <c r="D78" s="3"/>
      <c r="E78" s="3"/>
      <c r="F78" s="3"/>
      <c r="G78" s="3"/>
      <c r="H78" s="3"/>
      <c r="I78" s="3"/>
      <c r="J78" s="3"/>
      <c r="K78" s="3"/>
    </row>
    <row r="79" spans="4:11" x14ac:dyDescent="0.25">
      <c r="D79" s="3"/>
      <c r="E79" s="3"/>
      <c r="F79" s="3"/>
      <c r="G79" s="3"/>
      <c r="H79" s="3"/>
      <c r="I79" s="3"/>
      <c r="J79" s="3"/>
      <c r="K79" s="3"/>
    </row>
    <row r="80" spans="4:11" x14ac:dyDescent="0.25">
      <c r="D80" s="3"/>
      <c r="E80" s="3"/>
      <c r="F80" s="3"/>
      <c r="G80" s="3"/>
      <c r="H80" s="3"/>
      <c r="I80" s="3"/>
      <c r="J80" s="3"/>
      <c r="K80" s="3"/>
    </row>
    <row r="81" spans="4:11" x14ac:dyDescent="0.25">
      <c r="D81" s="3"/>
      <c r="E81" s="3"/>
      <c r="F81" s="3"/>
      <c r="G81" s="3"/>
      <c r="H81" s="3"/>
      <c r="I81" s="3"/>
      <c r="J81" s="3"/>
      <c r="K81" s="3"/>
    </row>
    <row r="82" spans="4:11" x14ac:dyDescent="0.25">
      <c r="D82" s="12"/>
      <c r="E82" s="12"/>
      <c r="F82" s="12"/>
      <c r="G82" s="12"/>
      <c r="H82" s="12"/>
      <c r="I82" s="12"/>
      <c r="J82" s="12"/>
      <c r="K82" s="12"/>
    </row>
    <row r="83" spans="4:11" x14ac:dyDescent="0.25">
      <c r="D83" s="12"/>
      <c r="E83" s="12"/>
      <c r="F83" s="12"/>
      <c r="G83" s="12"/>
      <c r="H83" s="12"/>
      <c r="I83" s="12"/>
      <c r="J83" s="12"/>
      <c r="K83" s="12"/>
    </row>
    <row r="84" spans="4:11" x14ac:dyDescent="0.25">
      <c r="D84" s="12"/>
      <c r="E84" s="12"/>
      <c r="F84" s="12"/>
      <c r="G84" s="12"/>
      <c r="H84" s="12"/>
      <c r="I84" s="12"/>
      <c r="J84" s="12"/>
      <c r="K84" s="12"/>
    </row>
    <row r="85" spans="4:11" x14ac:dyDescent="0.25">
      <c r="D85" s="12"/>
      <c r="E85" s="12"/>
      <c r="F85" s="12"/>
      <c r="G85" s="12"/>
      <c r="H85" s="12"/>
      <c r="I85" s="12"/>
      <c r="J85" s="12"/>
      <c r="K85" s="12"/>
    </row>
    <row r="86" spans="4:11" x14ac:dyDescent="0.25">
      <c r="D86" s="12"/>
      <c r="E86" s="12"/>
      <c r="F86" s="12"/>
      <c r="G86" s="12"/>
      <c r="H86" s="12"/>
      <c r="I86" s="12"/>
      <c r="J86" s="12"/>
      <c r="K86" s="12"/>
    </row>
  </sheetData>
  <mergeCells count="16">
    <mergeCell ref="D28:E28"/>
    <mergeCell ref="F28:G28"/>
    <mergeCell ref="H28:I28"/>
    <mergeCell ref="J28:K28"/>
    <mergeCell ref="D19:E19"/>
    <mergeCell ref="F19:G19"/>
    <mergeCell ref="H19:I19"/>
    <mergeCell ref="J19:K19"/>
    <mergeCell ref="D10:E10"/>
    <mergeCell ref="F10:G10"/>
    <mergeCell ref="H10:I10"/>
    <mergeCell ref="J10:K10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Summary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2021-01-18T17:14:36Z</dcterms:created>
  <dcterms:modified xsi:type="dcterms:W3CDTF">2021-02-10T03:35:17Z</dcterms:modified>
</cp:coreProperties>
</file>