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data\"/>
    </mc:Choice>
  </mc:AlternateContent>
  <xr:revisionPtr revIDLastSave="177" documentId="8_{C8D9E0C4-7903-4131-B376-9C2B77E53766}" xr6:coauthVersionLast="45" xr6:coauthVersionMax="45" xr10:uidLastSave="{4D9835C6-3AF5-426D-850C-CD66B539C685}"/>
  <bookViews>
    <workbookView xWindow="-120" yWindow="-120" windowWidth="29040" windowHeight="15840" xr2:uid="{276B7657-227E-447A-B24C-1F2259F8264B}"/>
  </bookViews>
  <sheets>
    <sheet name="Observations" sheetId="1" r:id="rId1"/>
    <sheet name="Transition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W9" i="1" s="1"/>
  <c r="T9" i="1"/>
  <c r="V9" i="1" s="1"/>
  <c r="U4" i="1"/>
  <c r="W4" i="1" s="1"/>
  <c r="T4" i="1"/>
  <c r="V4" i="1" s="1"/>
  <c r="W6" i="1"/>
  <c r="V6" i="1"/>
  <c r="U6" i="1"/>
  <c r="T6" i="1"/>
  <c r="W5" i="1"/>
  <c r="V5" i="1"/>
  <c r="U5" i="1"/>
  <c r="T5" i="1"/>
  <c r="R11" i="1"/>
  <c r="Q11" i="1"/>
  <c r="O11" i="1"/>
  <c r="N11" i="1"/>
  <c r="R10" i="1"/>
  <c r="Q10" i="1"/>
  <c r="O10" i="1"/>
  <c r="N10" i="1"/>
  <c r="R9" i="1"/>
  <c r="Q9" i="1"/>
  <c r="O9" i="1"/>
  <c r="N9" i="1"/>
  <c r="P9" i="1" s="1"/>
  <c r="R6" i="1"/>
  <c r="Q6" i="1"/>
  <c r="R5" i="1"/>
  <c r="Q5" i="1"/>
  <c r="S5" i="1" s="1"/>
  <c r="R4" i="1"/>
  <c r="R7" i="1" s="1"/>
  <c r="Q4" i="1"/>
  <c r="O6" i="1"/>
  <c r="N6" i="1"/>
  <c r="O5" i="1"/>
  <c r="N5" i="1"/>
  <c r="P5" i="1" s="1"/>
  <c r="O4" i="1"/>
  <c r="N4" i="1"/>
  <c r="S28" i="1"/>
  <c r="S27" i="1"/>
  <c r="S26" i="1"/>
  <c r="S25" i="1"/>
  <c r="P28" i="1"/>
  <c r="P27" i="1"/>
  <c r="P26" i="1"/>
  <c r="P25" i="1"/>
  <c r="R30" i="1"/>
  <c r="Q30" i="1"/>
  <c r="R29" i="1"/>
  <c r="Q29" i="1"/>
  <c r="O30" i="1"/>
  <c r="N30" i="1"/>
  <c r="O29" i="1"/>
  <c r="N29" i="1"/>
  <c r="N7" i="1" l="1"/>
  <c r="O7" i="1"/>
  <c r="S10" i="1"/>
  <c r="S11" i="1"/>
  <c r="T11" i="1"/>
  <c r="V11" i="1" s="1"/>
  <c r="R8" i="1"/>
  <c r="U11" i="1"/>
  <c r="W11" i="1" s="1"/>
  <c r="S4" i="1"/>
  <c r="S6" i="1"/>
  <c r="Q7" i="1"/>
  <c r="T10" i="1"/>
  <c r="V10" i="1" s="1"/>
  <c r="N8" i="1"/>
  <c r="P6" i="1"/>
  <c r="O8" i="1"/>
  <c r="P4" i="1"/>
  <c r="P10" i="1"/>
  <c r="U10" i="1"/>
  <c r="W10" i="1" s="1"/>
  <c r="P11" i="1"/>
  <c r="S9" i="1"/>
  <c r="Q8" i="1"/>
</calcChain>
</file>

<file path=xl/sharedStrings.xml><?xml version="1.0" encoding="utf-8"?>
<sst xmlns="http://schemas.openxmlformats.org/spreadsheetml/2006/main" count="56" uniqueCount="29">
  <si>
    <t>All</t>
  </si>
  <si>
    <t>Sample</t>
  </si>
  <si>
    <t>Monthly</t>
  </si>
  <si>
    <t>Daily</t>
  </si>
  <si>
    <t>Monthly Data</t>
  </si>
  <si>
    <t>Daily Data</t>
  </si>
  <si>
    <t>2009-2017</t>
  </si>
  <si>
    <t>1995-2018</t>
  </si>
  <si>
    <t>SPMIM</t>
  </si>
  <si>
    <t>Ratio</t>
  </si>
  <si>
    <t>N obs</t>
  </si>
  <si>
    <t>N firms</t>
  </si>
  <si>
    <t>N obs - scope 1 &amp; 2</t>
  </si>
  <si>
    <t>N obs - scope 3</t>
  </si>
  <si>
    <t>N obs - scope 1 &amp; 2 (%)</t>
  </si>
  <si>
    <t>N obs - scope 3 (%)</t>
  </si>
  <si>
    <t>-</t>
  </si>
  <si>
    <t>Total obs</t>
  </si>
  <si>
    <t>Obs with scope 3</t>
  </si>
  <si>
    <t>Scope 1 &amp; 2 (%)</t>
  </si>
  <si>
    <t>Scope 3 (%)</t>
  </si>
  <si>
    <t>Obs with scope 1 &amp; 2</t>
  </si>
  <si>
    <t>Total firms</t>
  </si>
  <si>
    <t>Firms with scope 1 &amp; 2</t>
  </si>
  <si>
    <t>Firms with scope 3</t>
  </si>
  <si>
    <t>Green</t>
  </si>
  <si>
    <t>Neutral</t>
  </si>
  <si>
    <t>Brown</t>
  </si>
  <si>
    <t>Non-Disclosed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</si>
</sst>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164" fontId="0" fillId="0" borderId="0" xfId="2" applyNumberFormat="1" applyFont="1"/>
    <xf numFmtId="0" fontId="4" fillId="3" borderId="1" xfId="4" applyBorder="1"/>
    <xf numFmtId="0" fontId="4" fillId="3" borderId="1" xfId="4" applyBorder="1" applyAlignment="1">
      <alignment horizontal="center"/>
    </xf>
    <xf numFmtId="0" fontId="4" fillId="3" borderId="1" xfId="4" applyBorder="1" applyAlignment="1">
      <alignment horizontal="center"/>
    </xf>
    <xf numFmtId="0" fontId="5" fillId="3" borderId="1" xfId="4" applyFont="1" applyBorder="1" applyAlignment="1">
      <alignment horizontal="center"/>
    </xf>
    <xf numFmtId="164" fontId="4" fillId="3" borderId="1" xfId="4" applyNumberFormat="1" applyBorder="1" applyAlignment="1">
      <alignment horizontal="center"/>
    </xf>
    <xf numFmtId="0" fontId="4" fillId="2" borderId="1" xfId="3" applyBorder="1" applyAlignment="1">
      <alignment horizontal="center" vertical="center"/>
    </xf>
  </cellXfs>
  <cellStyles count="5">
    <cellStyle name="20% - Accent5" xfId="4" builtinId="46"/>
    <cellStyle name="40% - Accent1" xfId="3" builtinId="31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1200150</xdr:colOff>
      <xdr:row>21</xdr:row>
      <xdr:rowOff>123825</xdr:rowOff>
    </xdr:from>
    <xdr:to>
      <xdr:col>19</xdr:col>
      <xdr:colOff>57150</xdr:colOff>
      <xdr:row>29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C9051FC-930A-47A9-A778-17E116BE053E}"/>
            </a:ext>
          </a:extLst>
        </xdr:cNvPr>
        <xdr:cNvCxnSpPr/>
      </xdr:nvCxnSpPr>
      <xdr:spPr>
        <a:xfrm>
          <a:off x="8515350" y="2066925"/>
          <a:ext cx="3924300" cy="1476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0BC2-575D-4EBB-AA69-02907ED29842}">
  <dimension ref="A1:W30"/>
  <sheetViews>
    <sheetView tabSelected="1" workbookViewId="0">
      <selection activeCell="Y7" sqref="Y7"/>
    </sheetView>
  </sheetViews>
  <sheetFormatPr defaultRowHeight="15"/>
  <cols>
    <col min="13" max="13" width="22.5703125" bestFit="1" customWidth="1"/>
  </cols>
  <sheetData>
    <row r="1" spans="1:23">
      <c r="A1" t="s">
        <v>2</v>
      </c>
      <c r="B1" t="s">
        <v>0</v>
      </c>
      <c r="C1">
        <v>1995</v>
      </c>
      <c r="D1">
        <v>2018</v>
      </c>
      <c r="F1" t="s">
        <v>3</v>
      </c>
      <c r="G1" t="s">
        <v>0</v>
      </c>
      <c r="H1">
        <v>1995</v>
      </c>
      <c r="I1">
        <v>2018</v>
      </c>
      <c r="M1" s="6"/>
      <c r="N1" s="9" t="s">
        <v>4</v>
      </c>
      <c r="O1" s="9"/>
      <c r="P1" s="9"/>
      <c r="Q1" s="9"/>
      <c r="R1" s="9"/>
      <c r="S1" s="9"/>
    </row>
    <row r="2" spans="1:23">
      <c r="M2" s="6"/>
      <c r="N2" s="7" t="s">
        <v>7</v>
      </c>
      <c r="O2" s="7"/>
      <c r="P2" s="7"/>
      <c r="Q2" s="7" t="s">
        <v>6</v>
      </c>
      <c r="R2" s="7"/>
      <c r="S2" s="7"/>
    </row>
    <row r="3" spans="1:23" ht="18">
      <c r="A3" s="1"/>
      <c r="B3">
        <v>1458310</v>
      </c>
      <c r="C3">
        <v>393576</v>
      </c>
      <c r="D3">
        <v>0.269885003874348</v>
      </c>
      <c r="G3">
        <v>30599040</v>
      </c>
      <c r="H3">
        <v>8256776</v>
      </c>
      <c r="I3">
        <v>0.26983774654368198</v>
      </c>
      <c r="M3" s="6"/>
      <c r="N3" s="8" t="s">
        <v>0</v>
      </c>
      <c r="O3" s="8" t="s">
        <v>8</v>
      </c>
      <c r="P3" s="8" t="s">
        <v>9</v>
      </c>
      <c r="Q3" s="8" t="s">
        <v>0</v>
      </c>
      <c r="R3" s="8" t="s">
        <v>8</v>
      </c>
      <c r="S3" s="8" t="s">
        <v>9</v>
      </c>
    </row>
    <row r="4" spans="1:23">
      <c r="B4">
        <v>54660</v>
      </c>
      <c r="C4">
        <v>46642</v>
      </c>
      <c r="D4">
        <v>0.85331137943651703</v>
      </c>
      <c r="G4">
        <v>14276</v>
      </c>
      <c r="H4">
        <v>3351</v>
      </c>
      <c r="I4">
        <v>0.234729616138975</v>
      </c>
      <c r="M4" s="6" t="s">
        <v>17</v>
      </c>
      <c r="N4" s="8">
        <f>B3</f>
        <v>1458310</v>
      </c>
      <c r="O4" s="8">
        <f>C3</f>
        <v>393576</v>
      </c>
      <c r="P4" s="10">
        <f>O4/N4</f>
        <v>0.26988500387434772</v>
      </c>
      <c r="Q4" s="8">
        <f>B12</f>
        <v>404614</v>
      </c>
      <c r="R4" s="8">
        <f t="shared" ref="R4:R6" si="0">C12</f>
        <v>144810</v>
      </c>
      <c r="S4" s="10">
        <f>R4/Q4</f>
        <v>0.35789666200378634</v>
      </c>
      <c r="T4">
        <f>Q4-N4</f>
        <v>-1053696</v>
      </c>
      <c r="U4">
        <f>R4-O4</f>
        <v>-248766</v>
      </c>
      <c r="V4" s="5">
        <f>T4/N4</f>
        <v>-0.72254596073537181</v>
      </c>
      <c r="W4" s="5">
        <f>U4/O4</f>
        <v>-0.63206597963290445</v>
      </c>
    </row>
    <row r="5" spans="1:23">
      <c r="A5" s="2"/>
      <c r="B5">
        <v>25332</v>
      </c>
      <c r="C5">
        <v>21870</v>
      </c>
      <c r="D5">
        <v>0.86333491236380899</v>
      </c>
      <c r="G5">
        <v>1146302</v>
      </c>
      <c r="H5">
        <v>978133</v>
      </c>
      <c r="I5">
        <v>0.85329433255808695</v>
      </c>
      <c r="M5" s="6" t="s">
        <v>21</v>
      </c>
      <c r="N5" s="8">
        <f>B4</f>
        <v>54660</v>
      </c>
      <c r="O5" s="8">
        <f>C4</f>
        <v>46642</v>
      </c>
      <c r="P5" s="10">
        <f>O5/N5</f>
        <v>0.85331137943651669</v>
      </c>
      <c r="Q5" s="8">
        <f t="shared" ref="Q5:Q6" si="1">B13</f>
        <v>40430</v>
      </c>
      <c r="R5" s="8">
        <f t="shared" si="0"/>
        <v>35562</v>
      </c>
      <c r="S5" s="10">
        <f>R5/Q5</f>
        <v>0.87959436062329954</v>
      </c>
      <c r="T5">
        <f>Q5-N5</f>
        <v>-14230</v>
      </c>
      <c r="U5">
        <f>R5-O5</f>
        <v>-11080</v>
      </c>
      <c r="V5" s="5">
        <f>T5/N5</f>
        <v>-0.26033662641785582</v>
      </c>
      <c r="W5" s="5">
        <f>U5/O5</f>
        <v>-0.23755413575747181</v>
      </c>
    </row>
    <row r="6" spans="1:23">
      <c r="A6" s="3"/>
      <c r="B6">
        <v>14276</v>
      </c>
      <c r="C6">
        <v>3351</v>
      </c>
      <c r="D6">
        <v>0.234729616138975</v>
      </c>
      <c r="G6">
        <v>531163</v>
      </c>
      <c r="H6">
        <v>458551</v>
      </c>
      <c r="I6">
        <v>0.86329620097785398</v>
      </c>
      <c r="M6" s="6" t="s">
        <v>18</v>
      </c>
      <c r="N6" s="8">
        <f>B5</f>
        <v>25332</v>
      </c>
      <c r="O6" s="8">
        <f>C5</f>
        <v>21870</v>
      </c>
      <c r="P6" s="10">
        <f>O6/N6</f>
        <v>0.86333491236380866</v>
      </c>
      <c r="Q6" s="8">
        <f t="shared" si="1"/>
        <v>21353</v>
      </c>
      <c r="R6" s="8">
        <f t="shared" si="0"/>
        <v>19229</v>
      </c>
      <c r="S6" s="10">
        <f>R6/Q6</f>
        <v>0.90052919964407807</v>
      </c>
      <c r="T6">
        <f>Q6-N6</f>
        <v>-3979</v>
      </c>
      <c r="U6">
        <f>R6-O6</f>
        <v>-2641</v>
      </c>
      <c r="V6" s="5">
        <f>T6/N6</f>
        <v>-0.15707405652929102</v>
      </c>
      <c r="W6" s="5">
        <f>U6/O6</f>
        <v>-0.12075903063557385</v>
      </c>
    </row>
    <row r="7" spans="1:23">
      <c r="A7" s="4"/>
      <c r="B7">
        <v>648</v>
      </c>
      <c r="C7">
        <v>543</v>
      </c>
      <c r="D7">
        <v>0.83796296296296302</v>
      </c>
      <c r="M7" s="6" t="s">
        <v>19</v>
      </c>
      <c r="N7" s="10">
        <f>N5/N$4</f>
        <v>3.7481742565023894E-2</v>
      </c>
      <c r="O7" s="10">
        <f>O5/O$4</f>
        <v>0.11850824237250239</v>
      </c>
      <c r="P7" s="10" t="s">
        <v>16</v>
      </c>
      <c r="Q7" s="10">
        <f>Q5/Q$4</f>
        <v>9.9922395171694503E-2</v>
      </c>
      <c r="R7" s="10">
        <f>R5/R$4</f>
        <v>0.24557696291692563</v>
      </c>
      <c r="S7" s="10" t="s">
        <v>16</v>
      </c>
    </row>
    <row r="8" spans="1:23">
      <c r="A8" s="3"/>
      <c r="B8">
        <v>382</v>
      </c>
      <c r="C8">
        <v>333</v>
      </c>
      <c r="D8">
        <v>0.87172774869109904</v>
      </c>
      <c r="M8" s="6" t="s">
        <v>20</v>
      </c>
      <c r="N8" s="10">
        <f>N6/N$4</f>
        <v>1.7370792218389781E-2</v>
      </c>
      <c r="O8" s="10">
        <f>O6/O$4</f>
        <v>5.5567412647112631E-2</v>
      </c>
      <c r="P8" s="10" t="s">
        <v>16</v>
      </c>
      <c r="Q8" s="10">
        <f>Q6/Q$4</f>
        <v>5.2773754739084661E-2</v>
      </c>
      <c r="R8" s="10">
        <f>R6/R$4</f>
        <v>0.13278779089841861</v>
      </c>
      <c r="S8" s="10" t="s">
        <v>16</v>
      </c>
    </row>
    <row r="9" spans="1:23">
      <c r="A9" s="4"/>
      <c r="B9">
        <v>372</v>
      </c>
      <c r="C9">
        <v>324</v>
      </c>
      <c r="D9">
        <v>0.87096774193548399</v>
      </c>
      <c r="M9" s="6" t="s">
        <v>22</v>
      </c>
      <c r="N9" s="8">
        <f>B6</f>
        <v>14276</v>
      </c>
      <c r="O9" s="8">
        <f>C6</f>
        <v>3351</v>
      </c>
      <c r="P9" s="10">
        <f>O9/N9</f>
        <v>0.2347296161389745</v>
      </c>
      <c r="Q9" s="8">
        <f>B15</f>
        <v>5985</v>
      </c>
      <c r="R9" s="8">
        <f>C15</f>
        <v>1887</v>
      </c>
      <c r="S9" s="10">
        <f>R9/Q9</f>
        <v>0.31528822055137845</v>
      </c>
      <c r="T9">
        <f>Q9-N9</f>
        <v>-8291</v>
      </c>
      <c r="U9">
        <f>R9-O9</f>
        <v>-1464</v>
      </c>
      <c r="V9" s="5">
        <f>T9/N9</f>
        <v>-0.58076492014569903</v>
      </c>
      <c r="W9" s="5">
        <f>U9/O9</f>
        <v>-0.43688451208594448</v>
      </c>
    </row>
    <row r="10" spans="1:23">
      <c r="M10" s="6" t="s">
        <v>23</v>
      </c>
      <c r="N10" s="8">
        <f>B7</f>
        <v>648</v>
      </c>
      <c r="O10" s="8">
        <f>C7</f>
        <v>543</v>
      </c>
      <c r="P10" s="10">
        <f t="shared" ref="P10:P11" si="2">O10/N10</f>
        <v>0.83796296296296291</v>
      </c>
      <c r="Q10" s="8">
        <f t="shared" ref="Q10:R10" si="3">B16</f>
        <v>615</v>
      </c>
      <c r="R10" s="8">
        <f t="shared" si="3"/>
        <v>511</v>
      </c>
      <c r="S10" s="10">
        <f t="shared" ref="S10:S11" si="4">R10/Q10</f>
        <v>0.83089430894308947</v>
      </c>
      <c r="T10">
        <f>Q10-N10</f>
        <v>-33</v>
      </c>
      <c r="U10">
        <f>R10-O10</f>
        <v>-32</v>
      </c>
      <c r="V10" s="5">
        <f>T10/N10</f>
        <v>-5.0925925925925923E-2</v>
      </c>
      <c r="W10" s="5">
        <f>U10/O10</f>
        <v>-5.8931860036832415E-2</v>
      </c>
    </row>
    <row r="11" spans="1:23">
      <c r="A11" t="s">
        <v>2</v>
      </c>
      <c r="B11" t="s">
        <v>1</v>
      </c>
      <c r="C11">
        <v>2009</v>
      </c>
      <c r="D11">
        <v>2017</v>
      </c>
      <c r="F11" t="s">
        <v>3</v>
      </c>
      <c r="G11" t="s">
        <v>1</v>
      </c>
      <c r="H11">
        <v>2009</v>
      </c>
      <c r="I11">
        <v>2017</v>
      </c>
      <c r="M11" s="6" t="s">
        <v>24</v>
      </c>
      <c r="N11" s="8">
        <f>B8</f>
        <v>382</v>
      </c>
      <c r="O11" s="8">
        <f>C8</f>
        <v>333</v>
      </c>
      <c r="P11" s="10">
        <f t="shared" si="2"/>
        <v>0.87172774869109948</v>
      </c>
      <c r="Q11" s="8">
        <f t="shared" ref="Q11:R11" si="5">B17</f>
        <v>362</v>
      </c>
      <c r="R11" s="8">
        <f t="shared" si="5"/>
        <v>313</v>
      </c>
      <c r="S11" s="10">
        <f t="shared" si="4"/>
        <v>0.86464088397790051</v>
      </c>
      <c r="T11">
        <f>Q11-N11</f>
        <v>-20</v>
      </c>
      <c r="U11">
        <f>R11-O11</f>
        <v>-20</v>
      </c>
      <c r="V11" s="5">
        <f>T11/N11</f>
        <v>-5.2356020942408377E-2</v>
      </c>
      <c r="W11" s="5">
        <f>U11/O11</f>
        <v>-6.006006006006006E-2</v>
      </c>
    </row>
    <row r="12" spans="1:23">
      <c r="B12">
        <v>404614</v>
      </c>
      <c r="C12">
        <v>144810</v>
      </c>
      <c r="D12">
        <v>0.357896662003786</v>
      </c>
      <c r="G12">
        <v>8485090</v>
      </c>
      <c r="H12">
        <v>3036958</v>
      </c>
      <c r="I12">
        <v>0.35791700500524998</v>
      </c>
    </row>
    <row r="13" spans="1:23">
      <c r="B13">
        <v>40430</v>
      </c>
      <c r="C13">
        <v>35562</v>
      </c>
      <c r="D13">
        <v>0.87959436062329999</v>
      </c>
      <c r="G13">
        <v>5985</v>
      </c>
      <c r="H13">
        <v>1887</v>
      </c>
      <c r="I13">
        <v>0.31528822055137801</v>
      </c>
    </row>
    <row r="14" spans="1:23">
      <c r="B14">
        <v>21353</v>
      </c>
      <c r="C14">
        <v>19229</v>
      </c>
      <c r="D14">
        <v>0.90052919964407796</v>
      </c>
      <c r="G14">
        <v>847907</v>
      </c>
      <c r="H14">
        <v>745810</v>
      </c>
      <c r="I14">
        <v>0.87958938893062599</v>
      </c>
    </row>
    <row r="15" spans="1:23">
      <c r="B15">
        <v>5985</v>
      </c>
      <c r="C15">
        <v>1887</v>
      </c>
      <c r="D15">
        <v>0.31528822055137801</v>
      </c>
      <c r="G15">
        <v>447775</v>
      </c>
      <c r="H15">
        <v>403225</v>
      </c>
      <c r="I15">
        <v>0.90050806766791403</v>
      </c>
    </row>
    <row r="16" spans="1:23">
      <c r="B16">
        <v>615</v>
      </c>
      <c r="C16">
        <v>511</v>
      </c>
      <c r="D16">
        <v>0.83089430894308902</v>
      </c>
    </row>
    <row r="17" spans="2:19">
      <c r="B17">
        <v>362</v>
      </c>
      <c r="C17">
        <v>313</v>
      </c>
      <c r="D17">
        <v>0.86464088397790095</v>
      </c>
    </row>
    <row r="18" spans="2:19">
      <c r="B18">
        <v>361</v>
      </c>
      <c r="C18">
        <v>312</v>
      </c>
      <c r="D18">
        <v>0.86426592797783897</v>
      </c>
    </row>
    <row r="22" spans="2:19">
      <c r="M22" s="6"/>
      <c r="N22" s="9" t="s">
        <v>5</v>
      </c>
      <c r="O22" s="9"/>
      <c r="P22" s="9"/>
      <c r="Q22" s="9"/>
      <c r="R22" s="9"/>
      <c r="S22" s="9"/>
    </row>
    <row r="23" spans="2:19">
      <c r="M23" s="6"/>
      <c r="N23" s="7" t="s">
        <v>7</v>
      </c>
      <c r="O23" s="7"/>
      <c r="P23" s="7"/>
      <c r="Q23" s="7" t="s">
        <v>6</v>
      </c>
      <c r="R23" s="7"/>
      <c r="S23" s="7"/>
    </row>
    <row r="24" spans="2:19">
      <c r="M24" s="6"/>
      <c r="N24" s="8" t="s">
        <v>0</v>
      </c>
      <c r="O24" s="8" t="s">
        <v>8</v>
      </c>
      <c r="P24" s="8" t="s">
        <v>9</v>
      </c>
      <c r="Q24" s="8" t="s">
        <v>0</v>
      </c>
      <c r="R24" s="8" t="s">
        <v>8</v>
      </c>
      <c r="S24" s="8" t="s">
        <v>9</v>
      </c>
    </row>
    <row r="25" spans="2:19">
      <c r="M25" s="6" t="s">
        <v>10</v>
      </c>
      <c r="N25" s="8">
        <v>30599040</v>
      </c>
      <c r="O25" s="8">
        <v>8256776</v>
      </c>
      <c r="P25" s="10">
        <f>O25/N25</f>
        <v>0.26983774654368242</v>
      </c>
      <c r="Q25" s="8">
        <v>8485090</v>
      </c>
      <c r="R25" s="8">
        <v>3036958</v>
      </c>
      <c r="S25" s="10">
        <f>R25/Q25</f>
        <v>0.35791700500525037</v>
      </c>
    </row>
    <row r="26" spans="2:19">
      <c r="M26" s="6" t="s">
        <v>11</v>
      </c>
      <c r="N26" s="8">
        <v>14276</v>
      </c>
      <c r="O26" s="8">
        <v>3351</v>
      </c>
      <c r="P26" s="10">
        <f t="shared" ref="P26:P28" si="6">O26/N26</f>
        <v>0.2347296161389745</v>
      </c>
      <c r="Q26" s="8">
        <v>5985</v>
      </c>
      <c r="R26" s="8">
        <v>1887</v>
      </c>
      <c r="S26" s="10">
        <f t="shared" ref="S26:S28" si="7">R26/Q26</f>
        <v>0.31528822055137845</v>
      </c>
    </row>
    <row r="27" spans="2:19">
      <c r="M27" s="6" t="s">
        <v>12</v>
      </c>
      <c r="N27" s="8">
        <v>1146302</v>
      </c>
      <c r="O27" s="8">
        <v>978133</v>
      </c>
      <c r="P27" s="10">
        <f t="shared" si="6"/>
        <v>0.85329433255808673</v>
      </c>
      <c r="Q27" s="8">
        <v>847907</v>
      </c>
      <c r="R27" s="8">
        <v>745810</v>
      </c>
      <c r="S27" s="10">
        <f t="shared" si="7"/>
        <v>0.87958938893062566</v>
      </c>
    </row>
    <row r="28" spans="2:19">
      <c r="M28" s="6" t="s">
        <v>13</v>
      </c>
      <c r="N28" s="8">
        <v>531163</v>
      </c>
      <c r="O28" s="8">
        <v>458551</v>
      </c>
      <c r="P28" s="10">
        <f t="shared" si="6"/>
        <v>0.86329620097785431</v>
      </c>
      <c r="Q28" s="8">
        <v>447775</v>
      </c>
      <c r="R28" s="8">
        <v>403225</v>
      </c>
      <c r="S28" s="10">
        <f t="shared" si="7"/>
        <v>0.90050806766791358</v>
      </c>
    </row>
    <row r="29" spans="2:19">
      <c r="M29" s="6" t="s">
        <v>14</v>
      </c>
      <c r="N29" s="10">
        <f>N27/N$25</f>
        <v>3.7462024952416809E-2</v>
      </c>
      <c r="O29" s="10">
        <f>O27/O$25</f>
        <v>0.11846427709798595</v>
      </c>
      <c r="P29" s="10" t="s">
        <v>16</v>
      </c>
      <c r="Q29" s="10">
        <f>Q27/Q$25</f>
        <v>9.9929052019483586E-2</v>
      </c>
      <c r="R29" s="10">
        <f>R27/R$25</f>
        <v>0.24557797638294634</v>
      </c>
      <c r="S29" s="10" t="s">
        <v>16</v>
      </c>
    </row>
    <row r="30" spans="2:19">
      <c r="M30" s="6" t="s">
        <v>15</v>
      </c>
      <c r="N30" s="10">
        <f>N28/N$25</f>
        <v>1.7358812564054298E-2</v>
      </c>
      <c r="O30" s="10">
        <f>O28/O$25</f>
        <v>5.553632555854731E-2</v>
      </c>
      <c r="P30" s="10" t="s">
        <v>16</v>
      </c>
      <c r="Q30" s="10">
        <f>Q28/Q$25</f>
        <v>5.2771980026139968E-2</v>
      </c>
      <c r="R30" s="10">
        <f>R28/R$25</f>
        <v>0.13277266264465956</v>
      </c>
      <c r="S30" s="10" t="s">
        <v>16</v>
      </c>
    </row>
  </sheetData>
  <mergeCells count="6">
    <mergeCell ref="N1:S1"/>
    <mergeCell ref="Q2:S2"/>
    <mergeCell ref="N2:P2"/>
    <mergeCell ref="N22:S22"/>
    <mergeCell ref="N23:P23"/>
    <mergeCell ref="Q23:S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1098-67C7-41B6-ADDB-E324A597535D}">
  <dimension ref="A2:E6"/>
  <sheetViews>
    <sheetView workbookViewId="0">
      <selection activeCell="J10" sqref="J10"/>
    </sheetView>
  </sheetViews>
  <sheetFormatPr defaultRowHeight="15"/>
  <cols>
    <col min="1" max="1" width="14" bestFit="1" customWidth="1"/>
    <col min="2" max="5" width="13.85546875" customWidth="1"/>
  </cols>
  <sheetData>
    <row r="2" spans="1:5" ht="27" customHeight="1">
      <c r="A2" s="11"/>
      <c r="B2" s="11" t="s">
        <v>25</v>
      </c>
      <c r="C2" s="11" t="s">
        <v>26</v>
      </c>
      <c r="D2" s="11" t="s">
        <v>27</v>
      </c>
      <c r="E2" s="11" t="s">
        <v>28</v>
      </c>
    </row>
    <row r="3" spans="1:5" ht="27" customHeight="1">
      <c r="A3" s="11" t="s">
        <v>25</v>
      </c>
      <c r="B3" s="11"/>
      <c r="C3" s="11"/>
      <c r="D3" s="11"/>
      <c r="E3" s="11"/>
    </row>
    <row r="4" spans="1:5" ht="27" customHeight="1">
      <c r="A4" s="11" t="s">
        <v>26</v>
      </c>
      <c r="B4" s="11"/>
      <c r="C4" s="11"/>
      <c r="D4" s="11"/>
      <c r="E4" s="11"/>
    </row>
    <row r="5" spans="1:5" ht="27" customHeight="1">
      <c r="A5" s="11" t="s">
        <v>27</v>
      </c>
      <c r="B5" s="11"/>
      <c r="C5" s="11"/>
      <c r="D5" s="11"/>
      <c r="E5" s="11"/>
    </row>
    <row r="6" spans="1:5" ht="27" customHeight="1">
      <c r="A6" s="11" t="s">
        <v>28</v>
      </c>
      <c r="B6" s="11"/>
      <c r="C6" s="11"/>
      <c r="D6" s="11"/>
      <c r="E6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7FD9415D2401459AC7BCE314D31F5A" ma:contentTypeVersion="10" ma:contentTypeDescription="Create a new document." ma:contentTypeScope="" ma:versionID="8c8b8c1a242a721cfd851b431e709e1f">
  <xsd:schema xmlns:xsd="http://www.w3.org/2001/XMLSchema" xmlns:xs="http://www.w3.org/2001/XMLSchema" xmlns:p="http://schemas.microsoft.com/office/2006/metadata/properties" xmlns:ns3="179859d2-a65d-4f70-b758-5dd1739daa4e" targetNamespace="http://schemas.microsoft.com/office/2006/metadata/properties" ma:root="true" ma:fieldsID="9368ac5f987cc59676eee1cde973b1fb" ns3:_="">
    <xsd:import namespace="179859d2-a65d-4f70-b758-5dd1739daa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859d2-a65d-4f70-b758-5dd1739daa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3C75FB-D95B-4839-94B9-2D7FE6BC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9859d2-a65d-4f70-b758-5dd1739daa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D1B1C1-A102-4FEC-90A6-DF5EB0B7B3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B2706D-9832-41EF-BF90-2EC1DE47AF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Observations</vt:lpstr>
      <vt:lpstr>Transition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thien-duy tran</cp:lastModifiedBy>
  <dcterms:created xsi:type="dcterms:W3CDTF">2020-12-09T00:20:10Z</dcterms:created>
  <dcterms:modified xsi:type="dcterms:W3CDTF">2020-12-09T05:35:06Z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0x010100DC7FD9415D2401459AC7BCE314D31F5A</vt:lpwstr>
  </property>
</Properties>
</file>