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portfolio\"/>
    </mc:Choice>
  </mc:AlternateContent>
  <xr:revisionPtr revIDLastSave="0" documentId="13_ncr:1_{51E1E153-BEB4-4407-AF5D-19F11C1B0A8C}" xr6:coauthVersionLast="45" xr6:coauthVersionMax="45" xr10:uidLastSave="{00000000-0000-0000-0000-000000000000}"/>
  <bookViews>
    <workbookView xWindow="-28920" yWindow="-120" windowWidth="29040" windowHeight="16440" activeTab="1" xr2:uid="{2AE8B240-6CA2-4EE4-9B4C-9F1E45A09120}"/>
  </bookViews>
  <sheets>
    <sheet name="Sheet1" sheetId="1" r:id="rId1"/>
    <sheet name="Summary" sheetId="2" r:id="rId2"/>
    <sheet name="Port Def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4" i="1"/>
  <c r="B23" i="1"/>
  <c r="B2" i="1"/>
  <c r="R1" i="2" l="1"/>
  <c r="Q1" i="2"/>
  <c r="O1" i="2"/>
  <c r="P1" i="2"/>
  <c r="K130" i="2"/>
  <c r="R148" i="2" s="1"/>
  <c r="K129" i="2"/>
  <c r="R147" i="2" s="1"/>
  <c r="K128" i="2"/>
  <c r="R146" i="2" s="1"/>
  <c r="K127" i="2"/>
  <c r="R145" i="2" s="1"/>
  <c r="K126" i="2"/>
  <c r="R144" i="2" s="1"/>
  <c r="K125" i="2"/>
  <c r="R143" i="2" s="1"/>
  <c r="K124" i="2"/>
  <c r="R142" i="2" s="1"/>
  <c r="K123" i="2"/>
  <c r="R141" i="2" s="1"/>
  <c r="K122" i="2"/>
  <c r="R140" i="2" s="1"/>
  <c r="K121" i="2"/>
  <c r="R139" i="2" s="1"/>
  <c r="K120" i="2"/>
  <c r="R138" i="2" s="1"/>
  <c r="K119" i="2"/>
  <c r="R137" i="2" s="1"/>
  <c r="K118" i="2"/>
  <c r="R136" i="2" s="1"/>
  <c r="K117" i="2"/>
  <c r="R135" i="2" s="1"/>
  <c r="K116" i="2"/>
  <c r="R134" i="2" s="1"/>
  <c r="K115" i="2"/>
  <c r="R133" i="2" s="1"/>
  <c r="K114" i="2"/>
  <c r="K92" i="2"/>
  <c r="R110" i="2" s="1"/>
  <c r="K91" i="2"/>
  <c r="R109" i="2" s="1"/>
  <c r="K90" i="2"/>
  <c r="R108" i="2" s="1"/>
  <c r="K89" i="2"/>
  <c r="R107" i="2" s="1"/>
  <c r="K88" i="2"/>
  <c r="R106" i="2" s="1"/>
  <c r="K87" i="2"/>
  <c r="R105" i="2" s="1"/>
  <c r="K86" i="2"/>
  <c r="R104" i="2" s="1"/>
  <c r="K85" i="2"/>
  <c r="R103" i="2" s="1"/>
  <c r="K84" i="2"/>
  <c r="R102" i="2" s="1"/>
  <c r="K83" i="2"/>
  <c r="R101" i="2" s="1"/>
  <c r="K82" i="2"/>
  <c r="R100" i="2" s="1"/>
  <c r="K81" i="2"/>
  <c r="R99" i="2" s="1"/>
  <c r="K80" i="2"/>
  <c r="R98" i="2" s="1"/>
  <c r="K79" i="2"/>
  <c r="R97" i="2" s="1"/>
  <c r="K78" i="2"/>
  <c r="R96" i="2" s="1"/>
  <c r="K77" i="2"/>
  <c r="R95" i="2" s="1"/>
  <c r="K76" i="2"/>
  <c r="K55" i="2"/>
  <c r="R73" i="2" s="1"/>
  <c r="K54" i="2"/>
  <c r="R72" i="2" s="1"/>
  <c r="K53" i="2"/>
  <c r="R71" i="2" s="1"/>
  <c r="K52" i="2"/>
  <c r="R70" i="2" s="1"/>
  <c r="K51" i="2"/>
  <c r="R69" i="2" s="1"/>
  <c r="K50" i="2"/>
  <c r="R68" i="2" s="1"/>
  <c r="K49" i="2"/>
  <c r="R67" i="2" s="1"/>
  <c r="K48" i="2"/>
  <c r="R66" i="2" s="1"/>
  <c r="K47" i="2"/>
  <c r="R65" i="2" s="1"/>
  <c r="K46" i="2"/>
  <c r="R64" i="2" s="1"/>
  <c r="K45" i="2"/>
  <c r="R63" i="2" s="1"/>
  <c r="K44" i="2"/>
  <c r="R62" i="2" s="1"/>
  <c r="K43" i="2"/>
  <c r="R61" i="2" s="1"/>
  <c r="K42" i="2"/>
  <c r="R60" i="2" s="1"/>
  <c r="K41" i="2"/>
  <c r="R59" i="2" s="1"/>
  <c r="K40" i="2"/>
  <c r="R58" i="2" s="1"/>
  <c r="K39" i="2"/>
  <c r="K18" i="2"/>
  <c r="R36" i="2" s="1"/>
  <c r="K17" i="2"/>
  <c r="R35" i="2" s="1"/>
  <c r="K16" i="2"/>
  <c r="R34" i="2" s="1"/>
  <c r="K15" i="2"/>
  <c r="R33" i="2" s="1"/>
  <c r="K14" i="2"/>
  <c r="R32" i="2" s="1"/>
  <c r="K13" i="2"/>
  <c r="R31" i="2" s="1"/>
  <c r="K12" i="2"/>
  <c r="R30" i="2" s="1"/>
  <c r="K11" i="2"/>
  <c r="R29" i="2" s="1"/>
  <c r="K10" i="2"/>
  <c r="R28" i="2" s="1"/>
  <c r="K9" i="2"/>
  <c r="R27" i="2" s="1"/>
  <c r="K8" i="2"/>
  <c r="R26" i="2" s="1"/>
  <c r="K7" i="2"/>
  <c r="R25" i="2" s="1"/>
  <c r="K6" i="2"/>
  <c r="R24" i="2" s="1"/>
  <c r="K5" i="2"/>
  <c r="R23" i="2" s="1"/>
  <c r="K4" i="2"/>
  <c r="R22" i="2" s="1"/>
  <c r="K3" i="2"/>
  <c r="R21" i="2" s="1"/>
  <c r="K2" i="2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50" i="1" l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86" i="2"/>
  <c r="M86" i="2" s="1"/>
  <c r="M104" i="2" s="1"/>
  <c r="B86" i="2"/>
  <c r="N86" i="2" s="1"/>
  <c r="C86" i="2"/>
  <c r="O86" i="2" s="1"/>
  <c r="D86" i="2"/>
  <c r="P86" i="2" s="1"/>
  <c r="E86" i="2"/>
  <c r="N104" i="2" s="1"/>
  <c r="F86" i="2"/>
  <c r="Q86" i="2" s="1"/>
  <c r="G86" i="2"/>
  <c r="R86" i="2" s="1"/>
  <c r="H86" i="2"/>
  <c r="O104" i="2" s="1"/>
  <c r="I86" i="2"/>
  <c r="P104" i="2" s="1"/>
  <c r="J86" i="2"/>
  <c r="Q104" i="2" s="1"/>
  <c r="A87" i="2"/>
  <c r="M87" i="2" s="1"/>
  <c r="M105" i="2" s="1"/>
  <c r="B87" i="2"/>
  <c r="N87" i="2" s="1"/>
  <c r="C87" i="2"/>
  <c r="O87" i="2" s="1"/>
  <c r="D87" i="2"/>
  <c r="P87" i="2" s="1"/>
  <c r="E87" i="2"/>
  <c r="N105" i="2" s="1"/>
  <c r="F87" i="2"/>
  <c r="Q87" i="2" s="1"/>
  <c r="G87" i="2"/>
  <c r="R87" i="2" s="1"/>
  <c r="H87" i="2"/>
  <c r="O105" i="2" s="1"/>
  <c r="I87" i="2"/>
  <c r="P105" i="2" s="1"/>
  <c r="J87" i="2"/>
  <c r="Q105" i="2" s="1"/>
  <c r="A88" i="2"/>
  <c r="M88" i="2" s="1"/>
  <c r="M106" i="2" s="1"/>
  <c r="B88" i="2"/>
  <c r="N88" i="2" s="1"/>
  <c r="C88" i="2"/>
  <c r="O88" i="2" s="1"/>
  <c r="D88" i="2"/>
  <c r="P88" i="2" s="1"/>
  <c r="E88" i="2"/>
  <c r="N106" i="2" s="1"/>
  <c r="F88" i="2"/>
  <c r="Q88" i="2" s="1"/>
  <c r="G88" i="2"/>
  <c r="R88" i="2" s="1"/>
  <c r="H88" i="2"/>
  <c r="O106" i="2" s="1"/>
  <c r="I88" i="2"/>
  <c r="P106" i="2" s="1"/>
  <c r="J88" i="2"/>
  <c r="Q106" i="2" s="1"/>
  <c r="A89" i="2"/>
  <c r="M89" i="2" s="1"/>
  <c r="M107" i="2" s="1"/>
  <c r="B89" i="2"/>
  <c r="N89" i="2" s="1"/>
  <c r="C89" i="2"/>
  <c r="O89" i="2" s="1"/>
  <c r="D89" i="2"/>
  <c r="P89" i="2" s="1"/>
  <c r="E89" i="2"/>
  <c r="N107" i="2" s="1"/>
  <c r="F89" i="2"/>
  <c r="Q89" i="2" s="1"/>
  <c r="G89" i="2"/>
  <c r="R89" i="2" s="1"/>
  <c r="H89" i="2"/>
  <c r="O107" i="2" s="1"/>
  <c r="I89" i="2"/>
  <c r="P107" i="2" s="1"/>
  <c r="J89" i="2"/>
  <c r="Q107" i="2" s="1"/>
  <c r="A90" i="2"/>
  <c r="M90" i="2" s="1"/>
  <c r="M108" i="2" s="1"/>
  <c r="B90" i="2"/>
  <c r="N90" i="2" s="1"/>
  <c r="C90" i="2"/>
  <c r="O90" i="2" s="1"/>
  <c r="D90" i="2"/>
  <c r="P90" i="2" s="1"/>
  <c r="E90" i="2"/>
  <c r="N108" i="2" s="1"/>
  <c r="F90" i="2"/>
  <c r="Q90" i="2" s="1"/>
  <c r="G90" i="2"/>
  <c r="R90" i="2" s="1"/>
  <c r="H90" i="2"/>
  <c r="O108" i="2" s="1"/>
  <c r="I90" i="2"/>
  <c r="P108" i="2" s="1"/>
  <c r="J90" i="2"/>
  <c r="Q108" i="2" s="1"/>
  <c r="A91" i="2"/>
  <c r="M91" i="2" s="1"/>
  <c r="M109" i="2" s="1"/>
  <c r="B91" i="2"/>
  <c r="N91" i="2" s="1"/>
  <c r="C91" i="2"/>
  <c r="O91" i="2" s="1"/>
  <c r="D91" i="2"/>
  <c r="P91" i="2" s="1"/>
  <c r="E91" i="2"/>
  <c r="N109" i="2" s="1"/>
  <c r="F91" i="2"/>
  <c r="Q91" i="2" s="1"/>
  <c r="G91" i="2"/>
  <c r="R91" i="2" s="1"/>
  <c r="H91" i="2"/>
  <c r="O109" i="2" s="1"/>
  <c r="I91" i="2"/>
  <c r="P109" i="2" s="1"/>
  <c r="J91" i="2"/>
  <c r="Q109" i="2" s="1"/>
  <c r="A92" i="2"/>
  <c r="M92" i="2" s="1"/>
  <c r="M110" i="2" s="1"/>
  <c r="B92" i="2"/>
  <c r="N92" i="2" s="1"/>
  <c r="C92" i="2"/>
  <c r="O92" i="2" s="1"/>
  <c r="D92" i="2"/>
  <c r="P92" i="2" s="1"/>
  <c r="E92" i="2"/>
  <c r="N110" i="2" s="1"/>
  <c r="F92" i="2"/>
  <c r="Q92" i="2" s="1"/>
  <c r="G92" i="2"/>
  <c r="R92" i="2" s="1"/>
  <c r="H92" i="2"/>
  <c r="O110" i="2" s="1"/>
  <c r="I92" i="2"/>
  <c r="P110" i="2" s="1"/>
  <c r="J92" i="2"/>
  <c r="Q110" i="2" s="1"/>
  <c r="J130" i="2"/>
  <c r="Q148" i="2" s="1"/>
  <c r="I130" i="2"/>
  <c r="P148" i="2" s="1"/>
  <c r="H130" i="2"/>
  <c r="O148" i="2" s="1"/>
  <c r="G130" i="2"/>
  <c r="R130" i="2" s="1"/>
  <c r="F130" i="2"/>
  <c r="Q130" i="2" s="1"/>
  <c r="E130" i="2"/>
  <c r="N148" i="2" s="1"/>
  <c r="D130" i="2"/>
  <c r="P130" i="2" s="1"/>
  <c r="C130" i="2"/>
  <c r="O130" i="2" s="1"/>
  <c r="B130" i="2"/>
  <c r="N130" i="2" s="1"/>
  <c r="A130" i="2"/>
  <c r="M130" i="2" s="1"/>
  <c r="M148" i="2" s="1"/>
  <c r="J129" i="2"/>
  <c r="Q147" i="2" s="1"/>
  <c r="I129" i="2"/>
  <c r="P147" i="2" s="1"/>
  <c r="H129" i="2"/>
  <c r="O147" i="2" s="1"/>
  <c r="G129" i="2"/>
  <c r="R129" i="2" s="1"/>
  <c r="F129" i="2"/>
  <c r="Q129" i="2" s="1"/>
  <c r="E129" i="2"/>
  <c r="N147" i="2" s="1"/>
  <c r="D129" i="2"/>
  <c r="P129" i="2" s="1"/>
  <c r="C129" i="2"/>
  <c r="O129" i="2" s="1"/>
  <c r="B129" i="2"/>
  <c r="N129" i="2" s="1"/>
  <c r="A129" i="2"/>
  <c r="M129" i="2" s="1"/>
  <c r="M147" i="2" s="1"/>
  <c r="J128" i="2"/>
  <c r="Q146" i="2" s="1"/>
  <c r="I128" i="2"/>
  <c r="P146" i="2" s="1"/>
  <c r="H128" i="2"/>
  <c r="O146" i="2" s="1"/>
  <c r="G128" i="2"/>
  <c r="R128" i="2" s="1"/>
  <c r="F128" i="2"/>
  <c r="Q128" i="2" s="1"/>
  <c r="E128" i="2"/>
  <c r="N146" i="2" s="1"/>
  <c r="D128" i="2"/>
  <c r="P128" i="2" s="1"/>
  <c r="C128" i="2"/>
  <c r="O128" i="2" s="1"/>
  <c r="B128" i="2"/>
  <c r="N128" i="2" s="1"/>
  <c r="A128" i="2"/>
  <c r="M128" i="2" s="1"/>
  <c r="M146" i="2" s="1"/>
  <c r="J127" i="2"/>
  <c r="Q145" i="2" s="1"/>
  <c r="I127" i="2"/>
  <c r="P145" i="2" s="1"/>
  <c r="H127" i="2"/>
  <c r="O145" i="2" s="1"/>
  <c r="G127" i="2"/>
  <c r="R127" i="2" s="1"/>
  <c r="F127" i="2"/>
  <c r="Q127" i="2" s="1"/>
  <c r="E127" i="2"/>
  <c r="N145" i="2" s="1"/>
  <c r="D127" i="2"/>
  <c r="P127" i="2" s="1"/>
  <c r="C127" i="2"/>
  <c r="O127" i="2" s="1"/>
  <c r="B127" i="2"/>
  <c r="N127" i="2" s="1"/>
  <c r="A127" i="2"/>
  <c r="M127" i="2" s="1"/>
  <c r="M145" i="2" s="1"/>
  <c r="J126" i="2"/>
  <c r="Q144" i="2" s="1"/>
  <c r="I126" i="2"/>
  <c r="P144" i="2" s="1"/>
  <c r="H126" i="2"/>
  <c r="O144" i="2" s="1"/>
  <c r="G126" i="2"/>
  <c r="R126" i="2" s="1"/>
  <c r="F126" i="2"/>
  <c r="Q126" i="2" s="1"/>
  <c r="E126" i="2"/>
  <c r="N144" i="2" s="1"/>
  <c r="D126" i="2"/>
  <c r="P126" i="2" s="1"/>
  <c r="C126" i="2"/>
  <c r="O126" i="2" s="1"/>
  <c r="B126" i="2"/>
  <c r="N126" i="2" s="1"/>
  <c r="A126" i="2"/>
  <c r="M126" i="2" s="1"/>
  <c r="M144" i="2" s="1"/>
  <c r="J125" i="2"/>
  <c r="Q143" i="2" s="1"/>
  <c r="I125" i="2"/>
  <c r="P143" i="2" s="1"/>
  <c r="H125" i="2"/>
  <c r="O143" i="2" s="1"/>
  <c r="G125" i="2"/>
  <c r="R125" i="2" s="1"/>
  <c r="F125" i="2"/>
  <c r="Q125" i="2" s="1"/>
  <c r="E125" i="2"/>
  <c r="N143" i="2" s="1"/>
  <c r="D125" i="2"/>
  <c r="P125" i="2" s="1"/>
  <c r="C125" i="2"/>
  <c r="O125" i="2" s="1"/>
  <c r="B125" i="2"/>
  <c r="N125" i="2" s="1"/>
  <c r="A125" i="2"/>
  <c r="M125" i="2" s="1"/>
  <c r="M143" i="2" s="1"/>
  <c r="J124" i="2"/>
  <c r="Q142" i="2" s="1"/>
  <c r="I124" i="2"/>
  <c r="P142" i="2" s="1"/>
  <c r="H124" i="2"/>
  <c r="O142" i="2" s="1"/>
  <c r="G124" i="2"/>
  <c r="R124" i="2" s="1"/>
  <c r="F124" i="2"/>
  <c r="Q124" i="2" s="1"/>
  <c r="E124" i="2"/>
  <c r="N142" i="2" s="1"/>
  <c r="D124" i="2"/>
  <c r="P124" i="2" s="1"/>
  <c r="C124" i="2"/>
  <c r="O124" i="2" s="1"/>
  <c r="B124" i="2"/>
  <c r="N124" i="2" s="1"/>
  <c r="A124" i="2"/>
  <c r="M124" i="2" s="1"/>
  <c r="M142" i="2" s="1"/>
  <c r="J123" i="2"/>
  <c r="Q141" i="2" s="1"/>
  <c r="I123" i="2"/>
  <c r="P141" i="2" s="1"/>
  <c r="H123" i="2"/>
  <c r="O141" i="2" s="1"/>
  <c r="G123" i="2"/>
  <c r="R123" i="2" s="1"/>
  <c r="F123" i="2"/>
  <c r="Q123" i="2" s="1"/>
  <c r="E123" i="2"/>
  <c r="N141" i="2" s="1"/>
  <c r="D123" i="2"/>
  <c r="P123" i="2" s="1"/>
  <c r="C123" i="2"/>
  <c r="O123" i="2" s="1"/>
  <c r="B123" i="2"/>
  <c r="N123" i="2" s="1"/>
  <c r="A123" i="2"/>
  <c r="M123" i="2" s="1"/>
  <c r="M141" i="2" s="1"/>
  <c r="J122" i="2"/>
  <c r="Q140" i="2" s="1"/>
  <c r="I122" i="2"/>
  <c r="P140" i="2" s="1"/>
  <c r="H122" i="2"/>
  <c r="O140" i="2" s="1"/>
  <c r="G122" i="2"/>
  <c r="R122" i="2" s="1"/>
  <c r="F122" i="2"/>
  <c r="Q122" i="2" s="1"/>
  <c r="E122" i="2"/>
  <c r="N140" i="2" s="1"/>
  <c r="D122" i="2"/>
  <c r="P122" i="2" s="1"/>
  <c r="C122" i="2"/>
  <c r="O122" i="2" s="1"/>
  <c r="B122" i="2"/>
  <c r="N122" i="2" s="1"/>
  <c r="A122" i="2"/>
  <c r="M122" i="2" s="1"/>
  <c r="M140" i="2" s="1"/>
  <c r="J121" i="2"/>
  <c r="Q139" i="2" s="1"/>
  <c r="I121" i="2"/>
  <c r="P139" i="2" s="1"/>
  <c r="H121" i="2"/>
  <c r="O139" i="2" s="1"/>
  <c r="G121" i="2"/>
  <c r="R121" i="2" s="1"/>
  <c r="F121" i="2"/>
  <c r="Q121" i="2" s="1"/>
  <c r="E121" i="2"/>
  <c r="N139" i="2" s="1"/>
  <c r="D121" i="2"/>
  <c r="P121" i="2" s="1"/>
  <c r="C121" i="2"/>
  <c r="O121" i="2" s="1"/>
  <c r="B121" i="2"/>
  <c r="N121" i="2" s="1"/>
  <c r="A121" i="2"/>
  <c r="M121" i="2" s="1"/>
  <c r="M139" i="2" s="1"/>
  <c r="J120" i="2"/>
  <c r="Q138" i="2" s="1"/>
  <c r="I120" i="2"/>
  <c r="P138" i="2" s="1"/>
  <c r="H120" i="2"/>
  <c r="O138" i="2" s="1"/>
  <c r="G120" i="2"/>
  <c r="R120" i="2" s="1"/>
  <c r="F120" i="2"/>
  <c r="Q120" i="2" s="1"/>
  <c r="E120" i="2"/>
  <c r="N138" i="2" s="1"/>
  <c r="D120" i="2"/>
  <c r="P120" i="2" s="1"/>
  <c r="C120" i="2"/>
  <c r="O120" i="2" s="1"/>
  <c r="B120" i="2"/>
  <c r="N120" i="2" s="1"/>
  <c r="A120" i="2"/>
  <c r="M120" i="2" s="1"/>
  <c r="M138" i="2" s="1"/>
  <c r="J119" i="2"/>
  <c r="Q137" i="2" s="1"/>
  <c r="I119" i="2"/>
  <c r="P137" i="2" s="1"/>
  <c r="H119" i="2"/>
  <c r="O137" i="2" s="1"/>
  <c r="G119" i="2"/>
  <c r="R119" i="2" s="1"/>
  <c r="F119" i="2"/>
  <c r="Q119" i="2" s="1"/>
  <c r="E119" i="2"/>
  <c r="N137" i="2" s="1"/>
  <c r="D119" i="2"/>
  <c r="P119" i="2" s="1"/>
  <c r="C119" i="2"/>
  <c r="O119" i="2" s="1"/>
  <c r="B119" i="2"/>
  <c r="N119" i="2" s="1"/>
  <c r="A119" i="2"/>
  <c r="M119" i="2" s="1"/>
  <c r="M137" i="2" s="1"/>
  <c r="J118" i="2"/>
  <c r="Q136" i="2" s="1"/>
  <c r="I118" i="2"/>
  <c r="P136" i="2" s="1"/>
  <c r="H118" i="2"/>
  <c r="O136" i="2" s="1"/>
  <c r="G118" i="2"/>
  <c r="R118" i="2" s="1"/>
  <c r="F118" i="2"/>
  <c r="Q118" i="2" s="1"/>
  <c r="E118" i="2"/>
  <c r="N136" i="2" s="1"/>
  <c r="D118" i="2"/>
  <c r="P118" i="2" s="1"/>
  <c r="C118" i="2"/>
  <c r="O118" i="2" s="1"/>
  <c r="B118" i="2"/>
  <c r="N118" i="2" s="1"/>
  <c r="A118" i="2"/>
  <c r="M118" i="2" s="1"/>
  <c r="M136" i="2" s="1"/>
  <c r="J117" i="2"/>
  <c r="Q135" i="2" s="1"/>
  <c r="I117" i="2"/>
  <c r="P135" i="2" s="1"/>
  <c r="H117" i="2"/>
  <c r="O135" i="2" s="1"/>
  <c r="G117" i="2"/>
  <c r="R117" i="2" s="1"/>
  <c r="F117" i="2"/>
  <c r="Q117" i="2" s="1"/>
  <c r="E117" i="2"/>
  <c r="N135" i="2" s="1"/>
  <c r="D117" i="2"/>
  <c r="P117" i="2" s="1"/>
  <c r="C117" i="2"/>
  <c r="O117" i="2" s="1"/>
  <c r="B117" i="2"/>
  <c r="N117" i="2" s="1"/>
  <c r="A117" i="2"/>
  <c r="M117" i="2" s="1"/>
  <c r="M135" i="2" s="1"/>
  <c r="J116" i="2"/>
  <c r="Q134" i="2" s="1"/>
  <c r="I116" i="2"/>
  <c r="P134" i="2" s="1"/>
  <c r="H116" i="2"/>
  <c r="O134" i="2" s="1"/>
  <c r="G116" i="2"/>
  <c r="R116" i="2" s="1"/>
  <c r="F116" i="2"/>
  <c r="Q116" i="2" s="1"/>
  <c r="E116" i="2"/>
  <c r="N134" i="2" s="1"/>
  <c r="D116" i="2"/>
  <c r="P116" i="2" s="1"/>
  <c r="C116" i="2"/>
  <c r="O116" i="2" s="1"/>
  <c r="B116" i="2"/>
  <c r="N116" i="2" s="1"/>
  <c r="A116" i="2"/>
  <c r="M116" i="2" s="1"/>
  <c r="M134" i="2" s="1"/>
  <c r="J115" i="2"/>
  <c r="Q133" i="2" s="1"/>
  <c r="I115" i="2"/>
  <c r="P133" i="2" s="1"/>
  <c r="H115" i="2"/>
  <c r="O133" i="2" s="1"/>
  <c r="G115" i="2"/>
  <c r="R115" i="2" s="1"/>
  <c r="F115" i="2"/>
  <c r="Q115" i="2" s="1"/>
  <c r="E115" i="2"/>
  <c r="N133" i="2" s="1"/>
  <c r="D115" i="2"/>
  <c r="P115" i="2" s="1"/>
  <c r="C115" i="2"/>
  <c r="O115" i="2" s="1"/>
  <c r="B115" i="2"/>
  <c r="N115" i="2" s="1"/>
  <c r="A115" i="2"/>
  <c r="M115" i="2" s="1"/>
  <c r="M133" i="2" s="1"/>
  <c r="J114" i="2"/>
  <c r="I114" i="2"/>
  <c r="H114" i="2"/>
  <c r="G114" i="2"/>
  <c r="F114" i="2"/>
  <c r="E114" i="2"/>
  <c r="D114" i="2"/>
  <c r="C114" i="2"/>
  <c r="B114" i="2"/>
  <c r="J85" i="2"/>
  <c r="Q103" i="2" s="1"/>
  <c r="I85" i="2"/>
  <c r="P103" i="2" s="1"/>
  <c r="H85" i="2"/>
  <c r="O103" i="2" s="1"/>
  <c r="G85" i="2"/>
  <c r="R85" i="2" s="1"/>
  <c r="F85" i="2"/>
  <c r="Q85" i="2" s="1"/>
  <c r="E85" i="2"/>
  <c r="N103" i="2" s="1"/>
  <c r="D85" i="2"/>
  <c r="P85" i="2" s="1"/>
  <c r="C85" i="2"/>
  <c r="O85" i="2" s="1"/>
  <c r="B85" i="2"/>
  <c r="N85" i="2" s="1"/>
  <c r="A85" i="2"/>
  <c r="M85" i="2" s="1"/>
  <c r="M103" i="2" s="1"/>
  <c r="J84" i="2"/>
  <c r="Q102" i="2" s="1"/>
  <c r="I84" i="2"/>
  <c r="P102" i="2" s="1"/>
  <c r="H84" i="2"/>
  <c r="O102" i="2" s="1"/>
  <c r="G84" i="2"/>
  <c r="R84" i="2" s="1"/>
  <c r="F84" i="2"/>
  <c r="Q84" i="2" s="1"/>
  <c r="E84" i="2"/>
  <c r="N102" i="2" s="1"/>
  <c r="D84" i="2"/>
  <c r="P84" i="2" s="1"/>
  <c r="C84" i="2"/>
  <c r="O84" i="2" s="1"/>
  <c r="B84" i="2"/>
  <c r="N84" i="2" s="1"/>
  <c r="A84" i="2"/>
  <c r="M84" i="2" s="1"/>
  <c r="M102" i="2" s="1"/>
  <c r="J83" i="2"/>
  <c r="Q101" i="2" s="1"/>
  <c r="I83" i="2"/>
  <c r="P101" i="2" s="1"/>
  <c r="H83" i="2"/>
  <c r="O101" i="2" s="1"/>
  <c r="G83" i="2"/>
  <c r="R83" i="2" s="1"/>
  <c r="F83" i="2"/>
  <c r="Q83" i="2" s="1"/>
  <c r="E83" i="2"/>
  <c r="N101" i="2" s="1"/>
  <c r="D83" i="2"/>
  <c r="P83" i="2" s="1"/>
  <c r="C83" i="2"/>
  <c r="O83" i="2" s="1"/>
  <c r="B83" i="2"/>
  <c r="N83" i="2" s="1"/>
  <c r="A83" i="2"/>
  <c r="M83" i="2" s="1"/>
  <c r="M101" i="2" s="1"/>
  <c r="J82" i="2"/>
  <c r="Q100" i="2" s="1"/>
  <c r="I82" i="2"/>
  <c r="P100" i="2" s="1"/>
  <c r="H82" i="2"/>
  <c r="O100" i="2" s="1"/>
  <c r="G82" i="2"/>
  <c r="R82" i="2" s="1"/>
  <c r="F82" i="2"/>
  <c r="Q82" i="2" s="1"/>
  <c r="E82" i="2"/>
  <c r="N100" i="2" s="1"/>
  <c r="D82" i="2"/>
  <c r="P82" i="2" s="1"/>
  <c r="C82" i="2"/>
  <c r="O82" i="2" s="1"/>
  <c r="B82" i="2"/>
  <c r="N82" i="2" s="1"/>
  <c r="A82" i="2"/>
  <c r="M82" i="2" s="1"/>
  <c r="M100" i="2" s="1"/>
  <c r="J81" i="2"/>
  <c r="Q99" i="2" s="1"/>
  <c r="I81" i="2"/>
  <c r="P99" i="2" s="1"/>
  <c r="H81" i="2"/>
  <c r="O99" i="2" s="1"/>
  <c r="G81" i="2"/>
  <c r="R81" i="2" s="1"/>
  <c r="F81" i="2"/>
  <c r="Q81" i="2" s="1"/>
  <c r="E81" i="2"/>
  <c r="N99" i="2" s="1"/>
  <c r="D81" i="2"/>
  <c r="P81" i="2" s="1"/>
  <c r="C81" i="2"/>
  <c r="O81" i="2" s="1"/>
  <c r="B81" i="2"/>
  <c r="N81" i="2" s="1"/>
  <c r="A81" i="2"/>
  <c r="M81" i="2" s="1"/>
  <c r="M99" i="2" s="1"/>
  <c r="J80" i="2"/>
  <c r="Q98" i="2" s="1"/>
  <c r="I80" i="2"/>
  <c r="P98" i="2" s="1"/>
  <c r="H80" i="2"/>
  <c r="O98" i="2" s="1"/>
  <c r="G80" i="2"/>
  <c r="R80" i="2" s="1"/>
  <c r="F80" i="2"/>
  <c r="Q80" i="2" s="1"/>
  <c r="E80" i="2"/>
  <c r="N98" i="2" s="1"/>
  <c r="D80" i="2"/>
  <c r="P80" i="2" s="1"/>
  <c r="C80" i="2"/>
  <c r="O80" i="2" s="1"/>
  <c r="B80" i="2"/>
  <c r="N80" i="2" s="1"/>
  <c r="A80" i="2"/>
  <c r="M80" i="2" s="1"/>
  <c r="M98" i="2" s="1"/>
  <c r="J79" i="2"/>
  <c r="Q97" i="2" s="1"/>
  <c r="I79" i="2"/>
  <c r="P97" i="2" s="1"/>
  <c r="H79" i="2"/>
  <c r="O97" i="2" s="1"/>
  <c r="G79" i="2"/>
  <c r="R79" i="2" s="1"/>
  <c r="F79" i="2"/>
  <c r="Q79" i="2" s="1"/>
  <c r="E79" i="2"/>
  <c r="N97" i="2" s="1"/>
  <c r="D79" i="2"/>
  <c r="P79" i="2" s="1"/>
  <c r="C79" i="2"/>
  <c r="O79" i="2" s="1"/>
  <c r="B79" i="2"/>
  <c r="N79" i="2" s="1"/>
  <c r="A79" i="2"/>
  <c r="M79" i="2" s="1"/>
  <c r="M97" i="2" s="1"/>
  <c r="J78" i="2"/>
  <c r="Q96" i="2" s="1"/>
  <c r="I78" i="2"/>
  <c r="P96" i="2" s="1"/>
  <c r="H78" i="2"/>
  <c r="O96" i="2" s="1"/>
  <c r="G78" i="2"/>
  <c r="R78" i="2" s="1"/>
  <c r="F78" i="2"/>
  <c r="Q78" i="2" s="1"/>
  <c r="E78" i="2"/>
  <c r="N96" i="2" s="1"/>
  <c r="D78" i="2"/>
  <c r="P78" i="2" s="1"/>
  <c r="C78" i="2"/>
  <c r="O78" i="2" s="1"/>
  <c r="B78" i="2"/>
  <c r="N78" i="2" s="1"/>
  <c r="A78" i="2"/>
  <c r="M78" i="2" s="1"/>
  <c r="M96" i="2" s="1"/>
  <c r="J77" i="2"/>
  <c r="Q95" i="2" s="1"/>
  <c r="I77" i="2"/>
  <c r="P95" i="2" s="1"/>
  <c r="H77" i="2"/>
  <c r="O95" i="2" s="1"/>
  <c r="G77" i="2"/>
  <c r="R77" i="2" s="1"/>
  <c r="F77" i="2"/>
  <c r="Q77" i="2" s="1"/>
  <c r="E77" i="2"/>
  <c r="N95" i="2" s="1"/>
  <c r="D77" i="2"/>
  <c r="P77" i="2" s="1"/>
  <c r="C77" i="2"/>
  <c r="O77" i="2" s="1"/>
  <c r="B77" i="2"/>
  <c r="N77" i="2" s="1"/>
  <c r="A77" i="2"/>
  <c r="M77" i="2" s="1"/>
  <c r="M95" i="2" s="1"/>
  <c r="J76" i="2"/>
  <c r="I76" i="2"/>
  <c r="H76" i="2"/>
  <c r="G76" i="2"/>
  <c r="F76" i="2"/>
  <c r="E76" i="2"/>
  <c r="D76" i="2"/>
  <c r="C76" i="2"/>
  <c r="B76" i="2"/>
  <c r="J55" i="2"/>
  <c r="Q73" i="2" s="1"/>
  <c r="I55" i="2"/>
  <c r="P73" i="2" s="1"/>
  <c r="H55" i="2"/>
  <c r="O73" i="2" s="1"/>
  <c r="G55" i="2"/>
  <c r="R55" i="2" s="1"/>
  <c r="F55" i="2"/>
  <c r="Q55" i="2" s="1"/>
  <c r="E55" i="2"/>
  <c r="N73" i="2" s="1"/>
  <c r="D55" i="2"/>
  <c r="P55" i="2" s="1"/>
  <c r="C55" i="2"/>
  <c r="O55" i="2" s="1"/>
  <c r="B55" i="2"/>
  <c r="N55" i="2" s="1"/>
  <c r="A55" i="2"/>
  <c r="M55" i="2" s="1"/>
  <c r="M73" i="2" s="1"/>
  <c r="J54" i="2"/>
  <c r="Q72" i="2" s="1"/>
  <c r="I54" i="2"/>
  <c r="P72" i="2" s="1"/>
  <c r="H54" i="2"/>
  <c r="O72" i="2" s="1"/>
  <c r="G54" i="2"/>
  <c r="R54" i="2" s="1"/>
  <c r="F54" i="2"/>
  <c r="Q54" i="2" s="1"/>
  <c r="E54" i="2"/>
  <c r="N72" i="2" s="1"/>
  <c r="D54" i="2"/>
  <c r="P54" i="2" s="1"/>
  <c r="C54" i="2"/>
  <c r="O54" i="2" s="1"/>
  <c r="B54" i="2"/>
  <c r="N54" i="2" s="1"/>
  <c r="A54" i="2"/>
  <c r="M54" i="2" s="1"/>
  <c r="M72" i="2" s="1"/>
  <c r="J53" i="2"/>
  <c r="Q71" i="2" s="1"/>
  <c r="I53" i="2"/>
  <c r="P71" i="2" s="1"/>
  <c r="H53" i="2"/>
  <c r="O71" i="2" s="1"/>
  <c r="G53" i="2"/>
  <c r="R53" i="2" s="1"/>
  <c r="F53" i="2"/>
  <c r="Q53" i="2" s="1"/>
  <c r="E53" i="2"/>
  <c r="N71" i="2" s="1"/>
  <c r="D53" i="2"/>
  <c r="P53" i="2" s="1"/>
  <c r="C53" i="2"/>
  <c r="O53" i="2" s="1"/>
  <c r="B53" i="2"/>
  <c r="N53" i="2" s="1"/>
  <c r="A53" i="2"/>
  <c r="M53" i="2" s="1"/>
  <c r="M71" i="2" s="1"/>
  <c r="J52" i="2"/>
  <c r="Q70" i="2" s="1"/>
  <c r="I52" i="2"/>
  <c r="P70" i="2" s="1"/>
  <c r="H52" i="2"/>
  <c r="O70" i="2" s="1"/>
  <c r="G52" i="2"/>
  <c r="R52" i="2" s="1"/>
  <c r="F52" i="2"/>
  <c r="Q52" i="2" s="1"/>
  <c r="E52" i="2"/>
  <c r="N70" i="2" s="1"/>
  <c r="D52" i="2"/>
  <c r="P52" i="2" s="1"/>
  <c r="C52" i="2"/>
  <c r="O52" i="2" s="1"/>
  <c r="B52" i="2"/>
  <c r="N52" i="2" s="1"/>
  <c r="A52" i="2"/>
  <c r="M52" i="2" s="1"/>
  <c r="M70" i="2" s="1"/>
  <c r="J51" i="2"/>
  <c r="Q69" i="2" s="1"/>
  <c r="I51" i="2"/>
  <c r="P69" i="2" s="1"/>
  <c r="H51" i="2"/>
  <c r="O69" i="2" s="1"/>
  <c r="G51" i="2"/>
  <c r="R51" i="2" s="1"/>
  <c r="F51" i="2"/>
  <c r="Q51" i="2" s="1"/>
  <c r="E51" i="2"/>
  <c r="N69" i="2" s="1"/>
  <c r="D51" i="2"/>
  <c r="P51" i="2" s="1"/>
  <c r="C51" i="2"/>
  <c r="O51" i="2" s="1"/>
  <c r="B51" i="2"/>
  <c r="N51" i="2" s="1"/>
  <c r="A51" i="2"/>
  <c r="M51" i="2" s="1"/>
  <c r="M69" i="2" s="1"/>
  <c r="J50" i="2"/>
  <c r="Q68" i="2" s="1"/>
  <c r="I50" i="2"/>
  <c r="P68" i="2" s="1"/>
  <c r="H50" i="2"/>
  <c r="O68" i="2" s="1"/>
  <c r="G50" i="2"/>
  <c r="R50" i="2" s="1"/>
  <c r="F50" i="2"/>
  <c r="Q50" i="2" s="1"/>
  <c r="E50" i="2"/>
  <c r="N68" i="2" s="1"/>
  <c r="D50" i="2"/>
  <c r="P50" i="2" s="1"/>
  <c r="C50" i="2"/>
  <c r="O50" i="2" s="1"/>
  <c r="B50" i="2"/>
  <c r="N50" i="2" s="1"/>
  <c r="A50" i="2"/>
  <c r="M50" i="2" s="1"/>
  <c r="M68" i="2" s="1"/>
  <c r="J49" i="2"/>
  <c r="Q67" i="2" s="1"/>
  <c r="I49" i="2"/>
  <c r="P67" i="2" s="1"/>
  <c r="H49" i="2"/>
  <c r="O67" i="2" s="1"/>
  <c r="G49" i="2"/>
  <c r="R49" i="2" s="1"/>
  <c r="F49" i="2"/>
  <c r="Q49" i="2" s="1"/>
  <c r="E49" i="2"/>
  <c r="N67" i="2" s="1"/>
  <c r="D49" i="2"/>
  <c r="P49" i="2" s="1"/>
  <c r="C49" i="2"/>
  <c r="O49" i="2" s="1"/>
  <c r="B49" i="2"/>
  <c r="N49" i="2" s="1"/>
  <c r="A49" i="2"/>
  <c r="M49" i="2" s="1"/>
  <c r="M67" i="2" s="1"/>
  <c r="J48" i="2"/>
  <c r="Q66" i="2" s="1"/>
  <c r="I48" i="2"/>
  <c r="P66" i="2" s="1"/>
  <c r="H48" i="2"/>
  <c r="O66" i="2" s="1"/>
  <c r="G48" i="2"/>
  <c r="R48" i="2" s="1"/>
  <c r="F48" i="2"/>
  <c r="Q48" i="2" s="1"/>
  <c r="E48" i="2"/>
  <c r="N66" i="2" s="1"/>
  <c r="D48" i="2"/>
  <c r="P48" i="2" s="1"/>
  <c r="C48" i="2"/>
  <c r="O48" i="2" s="1"/>
  <c r="B48" i="2"/>
  <c r="N48" i="2" s="1"/>
  <c r="A48" i="2"/>
  <c r="M48" i="2" s="1"/>
  <c r="M66" i="2" s="1"/>
  <c r="J47" i="2"/>
  <c r="Q65" i="2" s="1"/>
  <c r="I47" i="2"/>
  <c r="P65" i="2" s="1"/>
  <c r="H47" i="2"/>
  <c r="O65" i="2" s="1"/>
  <c r="G47" i="2"/>
  <c r="R47" i="2" s="1"/>
  <c r="F47" i="2"/>
  <c r="Q47" i="2" s="1"/>
  <c r="E47" i="2"/>
  <c r="N65" i="2" s="1"/>
  <c r="D47" i="2"/>
  <c r="P47" i="2" s="1"/>
  <c r="C47" i="2"/>
  <c r="O47" i="2" s="1"/>
  <c r="B47" i="2"/>
  <c r="N47" i="2" s="1"/>
  <c r="A47" i="2"/>
  <c r="M47" i="2" s="1"/>
  <c r="M65" i="2" s="1"/>
  <c r="J46" i="2"/>
  <c r="Q64" i="2" s="1"/>
  <c r="I46" i="2"/>
  <c r="P64" i="2" s="1"/>
  <c r="H46" i="2"/>
  <c r="O64" i="2" s="1"/>
  <c r="G46" i="2"/>
  <c r="R46" i="2" s="1"/>
  <c r="F46" i="2"/>
  <c r="Q46" i="2" s="1"/>
  <c r="E46" i="2"/>
  <c r="N64" i="2" s="1"/>
  <c r="D46" i="2"/>
  <c r="P46" i="2" s="1"/>
  <c r="C46" i="2"/>
  <c r="O46" i="2" s="1"/>
  <c r="B46" i="2"/>
  <c r="N46" i="2" s="1"/>
  <c r="A46" i="2"/>
  <c r="M46" i="2" s="1"/>
  <c r="M64" i="2" s="1"/>
  <c r="J45" i="2"/>
  <c r="Q63" i="2" s="1"/>
  <c r="I45" i="2"/>
  <c r="P63" i="2" s="1"/>
  <c r="H45" i="2"/>
  <c r="O63" i="2" s="1"/>
  <c r="G45" i="2"/>
  <c r="R45" i="2" s="1"/>
  <c r="F45" i="2"/>
  <c r="Q45" i="2" s="1"/>
  <c r="E45" i="2"/>
  <c r="N63" i="2" s="1"/>
  <c r="D45" i="2"/>
  <c r="P45" i="2" s="1"/>
  <c r="C45" i="2"/>
  <c r="O45" i="2" s="1"/>
  <c r="B45" i="2"/>
  <c r="N45" i="2" s="1"/>
  <c r="A45" i="2"/>
  <c r="M45" i="2" s="1"/>
  <c r="M63" i="2" s="1"/>
  <c r="J44" i="2"/>
  <c r="Q62" i="2" s="1"/>
  <c r="I44" i="2"/>
  <c r="P62" i="2" s="1"/>
  <c r="H44" i="2"/>
  <c r="O62" i="2" s="1"/>
  <c r="G44" i="2"/>
  <c r="R44" i="2" s="1"/>
  <c r="F44" i="2"/>
  <c r="Q44" i="2" s="1"/>
  <c r="E44" i="2"/>
  <c r="N62" i="2" s="1"/>
  <c r="D44" i="2"/>
  <c r="P44" i="2" s="1"/>
  <c r="C44" i="2"/>
  <c r="O44" i="2" s="1"/>
  <c r="B44" i="2"/>
  <c r="N44" i="2" s="1"/>
  <c r="A44" i="2"/>
  <c r="M44" i="2" s="1"/>
  <c r="M62" i="2" s="1"/>
  <c r="J43" i="2"/>
  <c r="Q61" i="2" s="1"/>
  <c r="I43" i="2"/>
  <c r="P61" i="2" s="1"/>
  <c r="H43" i="2"/>
  <c r="O61" i="2" s="1"/>
  <c r="G43" i="2"/>
  <c r="R43" i="2" s="1"/>
  <c r="F43" i="2"/>
  <c r="Q43" i="2" s="1"/>
  <c r="E43" i="2"/>
  <c r="N61" i="2" s="1"/>
  <c r="D43" i="2"/>
  <c r="P43" i="2" s="1"/>
  <c r="C43" i="2"/>
  <c r="O43" i="2" s="1"/>
  <c r="B43" i="2"/>
  <c r="N43" i="2" s="1"/>
  <c r="A43" i="2"/>
  <c r="M43" i="2" s="1"/>
  <c r="M61" i="2" s="1"/>
  <c r="J42" i="2"/>
  <c r="Q60" i="2" s="1"/>
  <c r="I42" i="2"/>
  <c r="P60" i="2" s="1"/>
  <c r="H42" i="2"/>
  <c r="O60" i="2" s="1"/>
  <c r="G42" i="2"/>
  <c r="R42" i="2" s="1"/>
  <c r="F42" i="2"/>
  <c r="Q42" i="2" s="1"/>
  <c r="E42" i="2"/>
  <c r="N60" i="2" s="1"/>
  <c r="D42" i="2"/>
  <c r="P42" i="2" s="1"/>
  <c r="C42" i="2"/>
  <c r="O42" i="2" s="1"/>
  <c r="B42" i="2"/>
  <c r="N42" i="2" s="1"/>
  <c r="A42" i="2"/>
  <c r="M42" i="2" s="1"/>
  <c r="M60" i="2" s="1"/>
  <c r="J41" i="2"/>
  <c r="Q59" i="2" s="1"/>
  <c r="I41" i="2"/>
  <c r="P59" i="2" s="1"/>
  <c r="H41" i="2"/>
  <c r="O59" i="2" s="1"/>
  <c r="G41" i="2"/>
  <c r="R41" i="2" s="1"/>
  <c r="F41" i="2"/>
  <c r="Q41" i="2" s="1"/>
  <c r="E41" i="2"/>
  <c r="N59" i="2" s="1"/>
  <c r="D41" i="2"/>
  <c r="P41" i="2" s="1"/>
  <c r="C41" i="2"/>
  <c r="O41" i="2" s="1"/>
  <c r="B41" i="2"/>
  <c r="N41" i="2" s="1"/>
  <c r="A41" i="2"/>
  <c r="M41" i="2" s="1"/>
  <c r="M59" i="2" s="1"/>
  <c r="J40" i="2"/>
  <c r="Q58" i="2" s="1"/>
  <c r="I40" i="2"/>
  <c r="P58" i="2" s="1"/>
  <c r="H40" i="2"/>
  <c r="O58" i="2" s="1"/>
  <c r="G40" i="2"/>
  <c r="R40" i="2" s="1"/>
  <c r="F40" i="2"/>
  <c r="Q40" i="2" s="1"/>
  <c r="E40" i="2"/>
  <c r="N58" i="2" s="1"/>
  <c r="D40" i="2"/>
  <c r="P40" i="2" s="1"/>
  <c r="C40" i="2"/>
  <c r="O40" i="2" s="1"/>
  <c r="B40" i="2"/>
  <c r="N40" i="2" s="1"/>
  <c r="A40" i="2"/>
  <c r="M40" i="2" s="1"/>
  <c r="M58" i="2" s="1"/>
  <c r="J39" i="2"/>
  <c r="I39" i="2"/>
  <c r="H39" i="2"/>
  <c r="G39" i="2"/>
  <c r="F39" i="2"/>
  <c r="E39" i="2"/>
  <c r="D39" i="2"/>
  <c r="C39" i="2"/>
  <c r="B39" i="2"/>
  <c r="J18" i="2"/>
  <c r="Q36" i="2" s="1"/>
  <c r="I18" i="2"/>
  <c r="P36" i="2" s="1"/>
  <c r="H18" i="2"/>
  <c r="O36" i="2" s="1"/>
  <c r="G18" i="2"/>
  <c r="R18" i="2" s="1"/>
  <c r="F18" i="2"/>
  <c r="Q18" i="2" s="1"/>
  <c r="E18" i="2"/>
  <c r="N36" i="2" s="1"/>
  <c r="D18" i="2"/>
  <c r="P18" i="2" s="1"/>
  <c r="C18" i="2"/>
  <c r="O18" i="2" s="1"/>
  <c r="B18" i="2"/>
  <c r="N18" i="2" s="1"/>
  <c r="A18" i="2"/>
  <c r="M18" i="2" s="1"/>
  <c r="J17" i="2"/>
  <c r="Q35" i="2" s="1"/>
  <c r="I17" i="2"/>
  <c r="P35" i="2" s="1"/>
  <c r="H17" i="2"/>
  <c r="O35" i="2" s="1"/>
  <c r="G17" i="2"/>
  <c r="R17" i="2" s="1"/>
  <c r="F17" i="2"/>
  <c r="Q17" i="2" s="1"/>
  <c r="E17" i="2"/>
  <c r="N35" i="2" s="1"/>
  <c r="D17" i="2"/>
  <c r="P17" i="2" s="1"/>
  <c r="C17" i="2"/>
  <c r="O17" i="2" s="1"/>
  <c r="B17" i="2"/>
  <c r="N17" i="2" s="1"/>
  <c r="A17" i="2"/>
  <c r="M17" i="2" s="1"/>
  <c r="J16" i="2"/>
  <c r="Q34" i="2" s="1"/>
  <c r="I16" i="2"/>
  <c r="P34" i="2" s="1"/>
  <c r="H16" i="2"/>
  <c r="O34" i="2" s="1"/>
  <c r="G16" i="2"/>
  <c r="R16" i="2" s="1"/>
  <c r="F16" i="2"/>
  <c r="Q16" i="2" s="1"/>
  <c r="E16" i="2"/>
  <c r="N34" i="2" s="1"/>
  <c r="D16" i="2"/>
  <c r="P16" i="2" s="1"/>
  <c r="C16" i="2"/>
  <c r="O16" i="2" s="1"/>
  <c r="B16" i="2"/>
  <c r="N16" i="2" s="1"/>
  <c r="A16" i="2"/>
  <c r="M16" i="2" s="1"/>
  <c r="J15" i="2"/>
  <c r="Q33" i="2" s="1"/>
  <c r="I15" i="2"/>
  <c r="P33" i="2" s="1"/>
  <c r="H15" i="2"/>
  <c r="O33" i="2" s="1"/>
  <c r="G15" i="2"/>
  <c r="R15" i="2" s="1"/>
  <c r="F15" i="2"/>
  <c r="Q15" i="2" s="1"/>
  <c r="E15" i="2"/>
  <c r="N33" i="2" s="1"/>
  <c r="D15" i="2"/>
  <c r="P15" i="2" s="1"/>
  <c r="C15" i="2"/>
  <c r="O15" i="2" s="1"/>
  <c r="B15" i="2"/>
  <c r="N15" i="2" s="1"/>
  <c r="A15" i="2"/>
  <c r="M15" i="2" s="1"/>
  <c r="J14" i="2"/>
  <c r="Q32" i="2" s="1"/>
  <c r="I14" i="2"/>
  <c r="P32" i="2" s="1"/>
  <c r="H14" i="2"/>
  <c r="O32" i="2" s="1"/>
  <c r="G14" i="2"/>
  <c r="R14" i="2" s="1"/>
  <c r="F14" i="2"/>
  <c r="Q14" i="2" s="1"/>
  <c r="E14" i="2"/>
  <c r="N32" i="2" s="1"/>
  <c r="D14" i="2"/>
  <c r="P14" i="2" s="1"/>
  <c r="C14" i="2"/>
  <c r="O14" i="2" s="1"/>
  <c r="B14" i="2"/>
  <c r="N14" i="2" s="1"/>
  <c r="A14" i="2"/>
  <c r="M14" i="2" s="1"/>
  <c r="J13" i="2"/>
  <c r="Q31" i="2" s="1"/>
  <c r="I13" i="2"/>
  <c r="P31" i="2" s="1"/>
  <c r="H13" i="2"/>
  <c r="O31" i="2" s="1"/>
  <c r="G13" i="2"/>
  <c r="R13" i="2" s="1"/>
  <c r="F13" i="2"/>
  <c r="Q13" i="2" s="1"/>
  <c r="E13" i="2"/>
  <c r="N31" i="2" s="1"/>
  <c r="D13" i="2"/>
  <c r="P13" i="2" s="1"/>
  <c r="C13" i="2"/>
  <c r="O13" i="2" s="1"/>
  <c r="B13" i="2"/>
  <c r="N13" i="2" s="1"/>
  <c r="A13" i="2"/>
  <c r="M13" i="2" s="1"/>
  <c r="J12" i="2"/>
  <c r="Q30" i="2" s="1"/>
  <c r="I12" i="2"/>
  <c r="P30" i="2" s="1"/>
  <c r="H12" i="2"/>
  <c r="O30" i="2" s="1"/>
  <c r="G12" i="2"/>
  <c r="R12" i="2" s="1"/>
  <c r="F12" i="2"/>
  <c r="Q12" i="2" s="1"/>
  <c r="E12" i="2"/>
  <c r="N30" i="2" s="1"/>
  <c r="D12" i="2"/>
  <c r="P12" i="2" s="1"/>
  <c r="C12" i="2"/>
  <c r="O12" i="2" s="1"/>
  <c r="B12" i="2"/>
  <c r="N12" i="2" s="1"/>
  <c r="A12" i="2"/>
  <c r="M12" i="2" s="1"/>
  <c r="J11" i="2"/>
  <c r="Q29" i="2" s="1"/>
  <c r="I11" i="2"/>
  <c r="P29" i="2" s="1"/>
  <c r="H11" i="2"/>
  <c r="O29" i="2" s="1"/>
  <c r="G11" i="2"/>
  <c r="R11" i="2" s="1"/>
  <c r="F11" i="2"/>
  <c r="Q11" i="2" s="1"/>
  <c r="E11" i="2"/>
  <c r="N29" i="2" s="1"/>
  <c r="D11" i="2"/>
  <c r="P11" i="2" s="1"/>
  <c r="C11" i="2"/>
  <c r="O11" i="2" s="1"/>
  <c r="B11" i="2"/>
  <c r="N11" i="2" s="1"/>
  <c r="A11" i="2"/>
  <c r="M11" i="2" s="1"/>
  <c r="J10" i="2"/>
  <c r="Q28" i="2" s="1"/>
  <c r="I10" i="2"/>
  <c r="P28" i="2" s="1"/>
  <c r="H10" i="2"/>
  <c r="O28" i="2" s="1"/>
  <c r="G10" i="2"/>
  <c r="R10" i="2" s="1"/>
  <c r="F10" i="2"/>
  <c r="Q10" i="2" s="1"/>
  <c r="E10" i="2"/>
  <c r="N28" i="2" s="1"/>
  <c r="D10" i="2"/>
  <c r="P10" i="2" s="1"/>
  <c r="C10" i="2"/>
  <c r="O10" i="2" s="1"/>
  <c r="B10" i="2"/>
  <c r="N10" i="2" s="1"/>
  <c r="A10" i="2"/>
  <c r="M10" i="2" s="1"/>
  <c r="J9" i="2"/>
  <c r="Q27" i="2" s="1"/>
  <c r="I9" i="2"/>
  <c r="P27" i="2" s="1"/>
  <c r="H9" i="2"/>
  <c r="O27" i="2" s="1"/>
  <c r="G9" i="2"/>
  <c r="R9" i="2" s="1"/>
  <c r="F9" i="2"/>
  <c r="Q9" i="2" s="1"/>
  <c r="E9" i="2"/>
  <c r="N27" i="2" s="1"/>
  <c r="D9" i="2"/>
  <c r="P9" i="2" s="1"/>
  <c r="C9" i="2"/>
  <c r="O9" i="2" s="1"/>
  <c r="B9" i="2"/>
  <c r="N9" i="2" s="1"/>
  <c r="A9" i="2"/>
  <c r="M9" i="2" s="1"/>
  <c r="J8" i="2"/>
  <c r="Q26" i="2" s="1"/>
  <c r="I8" i="2"/>
  <c r="P26" i="2" s="1"/>
  <c r="H8" i="2"/>
  <c r="O26" i="2" s="1"/>
  <c r="G8" i="2"/>
  <c r="R8" i="2" s="1"/>
  <c r="F8" i="2"/>
  <c r="Q8" i="2" s="1"/>
  <c r="E8" i="2"/>
  <c r="N26" i="2" s="1"/>
  <c r="D8" i="2"/>
  <c r="P8" i="2" s="1"/>
  <c r="C8" i="2"/>
  <c r="O8" i="2" s="1"/>
  <c r="B8" i="2"/>
  <c r="N8" i="2" s="1"/>
  <c r="A8" i="2"/>
  <c r="M8" i="2" s="1"/>
  <c r="J7" i="2"/>
  <c r="Q25" i="2" s="1"/>
  <c r="I7" i="2"/>
  <c r="P25" i="2" s="1"/>
  <c r="H7" i="2"/>
  <c r="O25" i="2" s="1"/>
  <c r="G7" i="2"/>
  <c r="R7" i="2" s="1"/>
  <c r="F7" i="2"/>
  <c r="Q7" i="2" s="1"/>
  <c r="E7" i="2"/>
  <c r="N25" i="2" s="1"/>
  <c r="D7" i="2"/>
  <c r="P7" i="2" s="1"/>
  <c r="C7" i="2"/>
  <c r="O7" i="2" s="1"/>
  <c r="B7" i="2"/>
  <c r="N7" i="2" s="1"/>
  <c r="A7" i="2"/>
  <c r="M7" i="2" s="1"/>
  <c r="J6" i="2"/>
  <c r="Q24" i="2" s="1"/>
  <c r="I6" i="2"/>
  <c r="P24" i="2" s="1"/>
  <c r="H6" i="2"/>
  <c r="O24" i="2" s="1"/>
  <c r="G6" i="2"/>
  <c r="R6" i="2" s="1"/>
  <c r="F6" i="2"/>
  <c r="Q6" i="2" s="1"/>
  <c r="E6" i="2"/>
  <c r="N24" i="2" s="1"/>
  <c r="D6" i="2"/>
  <c r="P6" i="2" s="1"/>
  <c r="C6" i="2"/>
  <c r="O6" i="2" s="1"/>
  <c r="B6" i="2"/>
  <c r="N6" i="2" s="1"/>
  <c r="A6" i="2"/>
  <c r="M6" i="2" s="1"/>
  <c r="J5" i="2"/>
  <c r="Q23" i="2" s="1"/>
  <c r="I5" i="2"/>
  <c r="P23" i="2" s="1"/>
  <c r="H5" i="2"/>
  <c r="O23" i="2" s="1"/>
  <c r="G5" i="2"/>
  <c r="R5" i="2" s="1"/>
  <c r="F5" i="2"/>
  <c r="Q5" i="2" s="1"/>
  <c r="E5" i="2"/>
  <c r="N23" i="2" s="1"/>
  <c r="D5" i="2"/>
  <c r="P5" i="2" s="1"/>
  <c r="C5" i="2"/>
  <c r="O5" i="2" s="1"/>
  <c r="B5" i="2"/>
  <c r="N5" i="2" s="1"/>
  <c r="A5" i="2"/>
  <c r="M5" i="2" s="1"/>
  <c r="J4" i="2"/>
  <c r="Q22" i="2" s="1"/>
  <c r="I4" i="2"/>
  <c r="P22" i="2" s="1"/>
  <c r="H4" i="2"/>
  <c r="O22" i="2" s="1"/>
  <c r="G4" i="2"/>
  <c r="R4" i="2" s="1"/>
  <c r="F4" i="2"/>
  <c r="Q4" i="2" s="1"/>
  <c r="E4" i="2"/>
  <c r="N22" i="2" s="1"/>
  <c r="D4" i="2"/>
  <c r="P4" i="2" s="1"/>
  <c r="C4" i="2"/>
  <c r="O4" i="2" s="1"/>
  <c r="B4" i="2"/>
  <c r="N4" i="2" s="1"/>
  <c r="A4" i="2"/>
  <c r="M4" i="2" s="1"/>
  <c r="J3" i="2"/>
  <c r="Q21" i="2" s="1"/>
  <c r="I3" i="2"/>
  <c r="P21" i="2" s="1"/>
  <c r="H3" i="2"/>
  <c r="O21" i="2" s="1"/>
  <c r="G3" i="2"/>
  <c r="R3" i="2" s="1"/>
  <c r="F3" i="2"/>
  <c r="Q3" i="2" s="1"/>
  <c r="E3" i="2"/>
  <c r="N21" i="2" s="1"/>
  <c r="D3" i="2"/>
  <c r="P3" i="2" s="1"/>
  <c r="C3" i="2"/>
  <c r="O3" i="2" s="1"/>
  <c r="B3" i="2"/>
  <c r="N3" i="2" s="1"/>
  <c r="A3" i="2"/>
  <c r="M3" i="2" s="1"/>
  <c r="J2" i="2"/>
  <c r="I2" i="2"/>
  <c r="H2" i="2"/>
  <c r="G2" i="2"/>
  <c r="F2" i="2"/>
  <c r="E2" i="2"/>
  <c r="D2" i="2"/>
  <c r="C2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2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J37" i="1"/>
  <c r="I37" i="1"/>
  <c r="H37" i="1"/>
  <c r="G37" i="1"/>
  <c r="F37" i="1"/>
  <c r="E37" i="1"/>
  <c r="D37" i="1"/>
  <c r="C37" i="1"/>
  <c r="B37" i="1"/>
  <c r="A37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12" i="1"/>
  <c r="B12" i="1"/>
  <c r="C12" i="1"/>
  <c r="D12" i="1"/>
  <c r="E12" i="1"/>
  <c r="H12" i="1"/>
  <c r="I12" i="1"/>
  <c r="J12" i="1"/>
  <c r="A13" i="1"/>
  <c r="B13" i="1"/>
  <c r="C13" i="1"/>
  <c r="D13" i="1"/>
  <c r="E13" i="1"/>
  <c r="H13" i="1"/>
  <c r="I13" i="1"/>
  <c r="J13" i="1"/>
  <c r="A14" i="1"/>
  <c r="B14" i="1"/>
  <c r="C14" i="1"/>
  <c r="D14" i="1"/>
  <c r="E14" i="1"/>
  <c r="H14" i="1"/>
  <c r="I14" i="1"/>
  <c r="J14" i="1"/>
  <c r="A15" i="1"/>
  <c r="B15" i="1"/>
  <c r="C15" i="1"/>
  <c r="D15" i="1"/>
  <c r="E15" i="1"/>
  <c r="H15" i="1"/>
  <c r="I15" i="1"/>
  <c r="J15" i="1"/>
  <c r="A16" i="1"/>
  <c r="B16" i="1"/>
  <c r="C16" i="1"/>
  <c r="D16" i="1"/>
  <c r="E16" i="1"/>
  <c r="H16" i="1"/>
  <c r="I16" i="1"/>
  <c r="J16" i="1"/>
  <c r="A17" i="1"/>
  <c r="B17" i="1"/>
  <c r="C17" i="1"/>
  <c r="D17" i="1"/>
  <c r="E17" i="1"/>
  <c r="H17" i="1"/>
  <c r="I17" i="1"/>
  <c r="J17" i="1"/>
  <c r="A18" i="1"/>
  <c r="B18" i="1"/>
  <c r="C18" i="1"/>
  <c r="D18" i="1"/>
  <c r="E18" i="1"/>
  <c r="H18" i="1"/>
  <c r="I18" i="1"/>
  <c r="J18" i="1"/>
  <c r="M21" i="2" l="1"/>
  <c r="M23" i="2"/>
  <c r="M27" i="2"/>
  <c r="M29" i="2"/>
  <c r="M31" i="2"/>
  <c r="M33" i="2"/>
  <c r="M22" i="2"/>
  <c r="M24" i="2"/>
  <c r="M26" i="2"/>
  <c r="M28" i="2"/>
  <c r="M32" i="2"/>
  <c r="M34" i="2"/>
  <c r="M36" i="2"/>
  <c r="M25" i="2"/>
  <c r="M35" i="2"/>
  <c r="M30" i="2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J30" i="1"/>
  <c r="I30" i="1"/>
  <c r="H30" i="1"/>
  <c r="G30" i="1"/>
  <c r="F30" i="1"/>
  <c r="E30" i="1"/>
  <c r="D30" i="1"/>
  <c r="C30" i="1"/>
  <c r="B30" i="1"/>
  <c r="A30" i="1"/>
  <c r="J29" i="1"/>
  <c r="I29" i="1"/>
  <c r="H29" i="1"/>
  <c r="G29" i="1"/>
  <c r="F29" i="1"/>
  <c r="E29" i="1"/>
  <c r="D29" i="1"/>
  <c r="C29" i="1"/>
  <c r="B29" i="1"/>
  <c r="A29" i="1"/>
  <c r="J28" i="1"/>
  <c r="I28" i="1"/>
  <c r="H28" i="1"/>
  <c r="G28" i="1"/>
  <c r="F28" i="1"/>
  <c r="E28" i="1"/>
  <c r="D28" i="1"/>
  <c r="C28" i="1"/>
  <c r="B28" i="1"/>
  <c r="A28" i="1"/>
  <c r="J27" i="1"/>
  <c r="I27" i="1"/>
  <c r="H27" i="1"/>
  <c r="G27" i="1"/>
  <c r="F27" i="1"/>
  <c r="E27" i="1"/>
  <c r="D27" i="1"/>
  <c r="C27" i="1"/>
  <c r="B27" i="1"/>
  <c r="A27" i="1"/>
  <c r="J26" i="1"/>
  <c r="I26" i="1"/>
  <c r="H26" i="1"/>
  <c r="G26" i="1"/>
  <c r="F26" i="1"/>
  <c r="E26" i="1"/>
  <c r="D26" i="1"/>
  <c r="C26" i="1"/>
  <c r="B26" i="1"/>
  <c r="A26" i="1"/>
  <c r="J25" i="1"/>
  <c r="I25" i="1"/>
  <c r="H25" i="1"/>
  <c r="G25" i="1"/>
  <c r="F25" i="1"/>
  <c r="E25" i="1"/>
  <c r="D25" i="1"/>
  <c r="C25" i="1"/>
  <c r="B25" i="1"/>
  <c r="A25" i="1"/>
  <c r="J24" i="1"/>
  <c r="I24" i="1"/>
  <c r="H24" i="1"/>
  <c r="G24" i="1"/>
  <c r="F24" i="1"/>
  <c r="E24" i="1"/>
  <c r="D24" i="1"/>
  <c r="C24" i="1"/>
  <c r="A24" i="1"/>
  <c r="J23" i="1"/>
  <c r="I23" i="1"/>
  <c r="H23" i="1"/>
  <c r="G23" i="1"/>
  <c r="F23" i="1"/>
  <c r="E23" i="1"/>
  <c r="D23" i="1"/>
  <c r="C23" i="1"/>
  <c r="A23" i="1"/>
  <c r="J22" i="1"/>
  <c r="I22" i="1"/>
  <c r="H22" i="1"/>
  <c r="G22" i="1"/>
  <c r="E22" i="1"/>
  <c r="D22" i="1"/>
  <c r="C22" i="1"/>
  <c r="B22" i="1"/>
  <c r="A22" i="1"/>
  <c r="C21" i="1"/>
  <c r="D21" i="1"/>
  <c r="E21" i="1"/>
  <c r="F21" i="1"/>
  <c r="G21" i="1"/>
  <c r="H21" i="1"/>
  <c r="I21" i="1"/>
  <c r="J21" i="1"/>
  <c r="A3" i="1"/>
  <c r="B3" i="1"/>
  <c r="C3" i="1"/>
  <c r="D3" i="1"/>
  <c r="E3" i="1"/>
  <c r="H3" i="1"/>
  <c r="I3" i="1"/>
  <c r="J3" i="1"/>
  <c r="A4" i="1"/>
  <c r="B4" i="1"/>
  <c r="C4" i="1"/>
  <c r="D4" i="1"/>
  <c r="E4" i="1"/>
  <c r="H4" i="1"/>
  <c r="I4" i="1"/>
  <c r="J4" i="1"/>
  <c r="A5" i="1"/>
  <c r="B5" i="1"/>
  <c r="C5" i="1"/>
  <c r="D5" i="1"/>
  <c r="E5" i="1"/>
  <c r="H5" i="1"/>
  <c r="I5" i="1"/>
  <c r="J5" i="1"/>
  <c r="A6" i="1"/>
  <c r="B6" i="1"/>
  <c r="C6" i="1"/>
  <c r="D6" i="1"/>
  <c r="E6" i="1"/>
  <c r="H6" i="1"/>
  <c r="I6" i="1"/>
  <c r="J6" i="1"/>
  <c r="A7" i="1"/>
  <c r="B7" i="1"/>
  <c r="C7" i="1"/>
  <c r="D7" i="1"/>
  <c r="E7" i="1"/>
  <c r="H7" i="1"/>
  <c r="I7" i="1"/>
  <c r="J7" i="1"/>
  <c r="A8" i="1"/>
  <c r="B8" i="1"/>
  <c r="C8" i="1"/>
  <c r="D8" i="1"/>
  <c r="E8" i="1"/>
  <c r="H8" i="1"/>
  <c r="I8" i="1"/>
  <c r="J8" i="1"/>
  <c r="A9" i="1"/>
  <c r="B9" i="1"/>
  <c r="C9" i="1"/>
  <c r="D9" i="1"/>
  <c r="E9" i="1"/>
  <c r="H9" i="1"/>
  <c r="I9" i="1"/>
  <c r="J9" i="1"/>
  <c r="A10" i="1"/>
  <c r="B10" i="1"/>
  <c r="C10" i="1"/>
  <c r="D10" i="1"/>
  <c r="E10" i="1"/>
  <c r="H10" i="1"/>
  <c r="I10" i="1"/>
  <c r="J10" i="1"/>
  <c r="A11" i="1"/>
  <c r="B11" i="1"/>
  <c r="C11" i="1"/>
  <c r="D11" i="1"/>
  <c r="E11" i="1"/>
  <c r="H11" i="1"/>
  <c r="I11" i="1"/>
  <c r="J11" i="1"/>
  <c r="C2" i="1"/>
  <c r="D2" i="1"/>
  <c r="E2" i="1"/>
  <c r="F2" i="1"/>
  <c r="G2" i="1"/>
  <c r="H2" i="1"/>
  <c r="I2" i="1"/>
  <c r="J2" i="1"/>
</calcChain>
</file>

<file path=xl/sharedStrings.xml><?xml version="1.0" encoding="utf-8"?>
<sst xmlns="http://schemas.openxmlformats.org/spreadsheetml/2006/main" count="90" uniqueCount="49">
  <si>
    <t>monthly_six_ghg_port_Green Bw_stats</t>
  </si>
  <si>
    <t>monthly_six_env_port_Green Bw_stats</t>
  </si>
  <si>
    <t>monthly_six_env_port_Brown Bw_stats</t>
  </si>
  <si>
    <t>monthly_six_ghg_port_Brown Bw_stats</t>
  </si>
  <si>
    <t>Portfolios</t>
  </si>
  <si>
    <t>VaR (95%)</t>
  </si>
  <si>
    <t>ES (95%)</t>
  </si>
  <si>
    <t>Max 
Drawdown</t>
  </si>
  <si>
    <t>Info Ratio
vs. sp500</t>
  </si>
  <si>
    <t>Stdev</t>
  </si>
  <si>
    <t xml:space="preserve">
Skewness</t>
  </si>
  <si>
    <t>Sharpe
Ratio</t>
  </si>
  <si>
    <t xml:space="preserve">
Ex. Kurtosis</t>
  </si>
  <si>
    <t>Cumul. Ret</t>
  </si>
  <si>
    <t>Return</t>
  </si>
  <si>
    <t>Definition</t>
  </si>
  <si>
    <t>Top 10 firms by pipos in Universe</t>
  </si>
  <si>
    <t>Top 10 firms by pineg in Universe</t>
  </si>
  <si>
    <t xml:space="preserve">top_10_ratio        </t>
  </si>
  <si>
    <t xml:space="preserve">bot_10_ratio        </t>
  </si>
  <si>
    <t xml:space="preserve">top_10_alpha        </t>
  </si>
  <si>
    <t xml:space="preserve">bot_10_alpha        </t>
  </si>
  <si>
    <t xml:space="preserve">top_10_ratio_pct    </t>
  </si>
  <si>
    <t xml:space="preserve">bot_10_ratio_pct    </t>
  </si>
  <si>
    <t xml:space="preserve">top_10_alpha_pct    </t>
  </si>
  <si>
    <t xml:space="preserve">bot_10_alpha_pct    </t>
  </si>
  <si>
    <t xml:space="preserve">long_short_ratio    </t>
  </si>
  <si>
    <t>long_short_ratio_pct</t>
  </si>
  <si>
    <t xml:space="preserve">long_short_alpha    </t>
  </si>
  <si>
    <t>long_short_alpha_pct</t>
  </si>
  <si>
    <t xml:space="preserve">bm_ex_ratio         </t>
  </si>
  <si>
    <t xml:space="preserve">bm_ex_ratio_pct     </t>
  </si>
  <si>
    <t xml:space="preserve">sp500               </t>
  </si>
  <si>
    <t xml:space="preserve">sp1500              </t>
  </si>
  <si>
    <t>Top 10 firms by alpha in Universe</t>
  </si>
  <si>
    <t>Bottom 10 firms by alpha in Universe</t>
  </si>
  <si>
    <t>Top 10 percent of firms by pipos in Universe</t>
  </si>
  <si>
    <t>Top 10 percent of firms by pineg in Universe</t>
  </si>
  <si>
    <t>Top 10 percent of firms by alpha in Universe</t>
  </si>
  <si>
    <t>Bottom 10 percent of firms by alpha in Universe</t>
  </si>
  <si>
    <t>Remaining firms after removing top_10_ratio and bot_10_ratio firms</t>
  </si>
  <si>
    <t>Remaining firms after removing top_10_ratio_pct and bot_10_ratio_pct firms</t>
  </si>
  <si>
    <t>S&amp;P 500 index</t>
  </si>
  <si>
    <t>S&amp;P 1500 index</t>
  </si>
  <si>
    <t>Long-Short Portfolio: Long top_10_ratio_pct  and Short bot_10_ratio_pct</t>
  </si>
  <si>
    <t>Long-Short Portfolio: Long top_10_alpha_pct  and Short bot_10_alpha_pct</t>
  </si>
  <si>
    <t xml:space="preserve">Long-Short Portfolio: Long top_10_ratio  and Short bot_10_ratio </t>
  </si>
  <si>
    <t xml:space="preserve">Long-Short Portfolio: Long top_10_alpha and Short bot_10_alpha </t>
  </si>
  <si>
    <t>Portfolio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</si>
</sst>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 wrapText="1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/>
    <xf numFmtId="2" fontId="0" fillId="0" borderId="0" xfId="1" applyNumberFormat="1" applyFont="1" applyAlignment="1">
      <alignment horizontal="center" wrapText="1"/>
    </xf>
    <xf numFmtId="2" fontId="0" fillId="0" borderId="0" xfId="0" applyNumberFormat="1" applyAlignment="1"/>
    <xf numFmtId="2" fontId="0" fillId="0" borderId="0" xfId="0" applyNumberFormat="1" applyAlignment="1">
      <alignment wrapText="1"/>
    </xf>
    <xf numFmtId="2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 applyAlignment="1">
      <alignment horizontal="center" wrapText="1"/>
    </xf>
    <xf numFmtId="2" fontId="0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ix_ghg_port_all_Green%20Bw_sta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ix_ghg_port_all_Brown%20Bw_sta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ix_env_port_all_Green%20Bw_stat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ix_env_port_all_Brown%20Bw_sta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ix_ghg_port_all_Green "/>
    </sheetNames>
    <sheetDataSet>
      <sheetData sheetId="0">
        <row r="1">
          <cell r="B1" t="str">
            <v>Cumulative return</v>
          </cell>
          <cell r="C1" t="str">
            <v>Annualized return</v>
          </cell>
          <cell r="D1" t="str">
            <v>Annualized standard deviation</v>
          </cell>
          <cell r="E1" t="str">
            <v>Annualized sharpe ratio</v>
          </cell>
          <cell r="F1" t="str">
            <v>Monthly skewness</v>
          </cell>
          <cell r="G1" t="str">
            <v>Monthly excess kurtosis</v>
          </cell>
          <cell r="H1" t="str">
            <v>Value at risk</v>
          </cell>
          <cell r="I1" t="str">
            <v>Expected shortfall</v>
          </cell>
          <cell r="J1" t="str">
            <v>Max drawdown</v>
          </cell>
          <cell r="K1" t="str">
            <v>Information Ratio: sp500</v>
          </cell>
        </row>
        <row r="2">
          <cell r="A2" t="str">
            <v>top_10_ratio</v>
          </cell>
          <cell r="B2">
            <v>3.0901275489584599</v>
          </cell>
          <cell r="C2">
            <v>0.24197645234452</v>
          </cell>
          <cell r="D2">
            <v>0.15878136867268899</v>
          </cell>
          <cell r="E2">
            <v>1.5239599857797499</v>
          </cell>
          <cell r="F2">
            <v>0.13262294141257</v>
          </cell>
          <cell r="G2">
            <v>0.17816616566236601</v>
          </cell>
          <cell r="H2">
            <v>-5.3774516921106401E-2</v>
          </cell>
          <cell r="I2">
            <v>-7.2061337224845007E-2</v>
          </cell>
          <cell r="J2">
            <v>0.133612384037713</v>
          </cell>
          <cell r="K2">
            <v>0.81191342780440701</v>
          </cell>
        </row>
        <row r="3">
          <cell r="A3" t="str">
            <v>top_10_alpha</v>
          </cell>
          <cell r="B3">
            <v>3.0988545920411799</v>
          </cell>
          <cell r="C3">
            <v>0.24238377500125799</v>
          </cell>
          <cell r="D3">
            <v>0.179142688021353</v>
          </cell>
          <cell r="E3">
            <v>1.35302075501048</v>
          </cell>
          <cell r="F3">
            <v>0.23851114964207301</v>
          </cell>
          <cell r="G3">
            <v>0.60899022050137996</v>
          </cell>
          <cell r="H3">
            <v>-6.0805025607491403E-2</v>
          </cell>
          <cell r="I3">
            <v>-8.1752272260512196E-2</v>
          </cell>
          <cell r="J3">
            <v>0.20198947171956599</v>
          </cell>
          <cell r="K3">
            <v>0.69195729706720499</v>
          </cell>
        </row>
        <row r="4">
          <cell r="A4" t="str">
            <v>bot_10_ratio</v>
          </cell>
          <cell r="B4">
            <v>0.79469809779626799</v>
          </cell>
          <cell r="C4">
            <v>9.4146814746020699E-2</v>
          </cell>
          <cell r="D4">
            <v>0.19775316140257501</v>
          </cell>
          <cell r="E4">
            <v>0.47608247614490501</v>
          </cell>
          <cell r="F4">
            <v>0.10035617856478</v>
          </cell>
          <cell r="G4">
            <v>-8.8832955821435397E-2</v>
          </cell>
          <cell r="H4">
            <v>-8.2647732836463594E-2</v>
          </cell>
          <cell r="I4">
            <v>-0.103895940094728</v>
          </cell>
          <cell r="J4">
            <v>0.31038642467894401</v>
          </cell>
          <cell r="K4">
            <v>-0.399325348260541</v>
          </cell>
        </row>
        <row r="5">
          <cell r="A5" t="str">
            <v>bot_10_alpha</v>
          </cell>
          <cell r="B5">
            <v>0.77183482391338498</v>
          </cell>
          <cell r="C5">
            <v>9.1990748404296802E-2</v>
          </cell>
          <cell r="D5">
            <v>0.20612266584358299</v>
          </cell>
          <cell r="E5">
            <v>0.44629128013560698</v>
          </cell>
          <cell r="F5">
            <v>0.10787978660723201</v>
          </cell>
          <cell r="G5">
            <v>-0.453245331696428</v>
          </cell>
          <cell r="H5">
            <v>-8.6867273532250003E-2</v>
          </cell>
          <cell r="I5">
            <v>-0.10559109334846301</v>
          </cell>
          <cell r="J5">
            <v>0.32088752529134801</v>
          </cell>
          <cell r="K5">
            <v>-0.39501992797979402</v>
          </cell>
        </row>
        <row r="6">
          <cell r="A6" t="str">
            <v>bm_ex_ratio</v>
          </cell>
          <cell r="B6">
            <v>1.9938114206377999</v>
          </cell>
          <cell r="C6">
            <v>0.18376446412689601</v>
          </cell>
          <cell r="D6">
            <v>0.135298674589516</v>
          </cell>
          <cell r="E6">
            <v>1.3582133356769399</v>
          </cell>
          <cell r="F6">
            <v>-0.380799766104023</v>
          </cell>
          <cell r="G6">
            <v>0.54207525220655906</v>
          </cell>
          <cell r="H6">
            <v>-5.2592456019981998E-2</v>
          </cell>
          <cell r="I6">
            <v>-7.5961580609992294E-2</v>
          </cell>
          <cell r="J6">
            <v>0.13371344667013299</v>
          </cell>
          <cell r="K6">
            <v>0.55077878908812705</v>
          </cell>
        </row>
        <row r="7">
          <cell r="A7" t="str">
            <v>top_10_ratio_pct</v>
          </cell>
          <cell r="B7">
            <v>2.49030859869002</v>
          </cell>
          <cell r="C7">
            <v>0.21204156043351999</v>
          </cell>
          <cell r="D7">
            <v>0.13092565605629899</v>
          </cell>
          <cell r="E7">
            <v>1.6195569823407301</v>
          </cell>
          <cell r="F7">
            <v>-0.55426740474460101</v>
          </cell>
          <cell r="G7">
            <v>1.0731368986949601</v>
          </cell>
          <cell r="H7">
            <v>-4.9794701709943601E-2</v>
          </cell>
          <cell r="I7">
            <v>-7.7391311394807899E-2</v>
          </cell>
          <cell r="J7">
            <v>0.13263715566527101</v>
          </cell>
          <cell r="K7">
            <v>0.99089382155661099</v>
          </cell>
        </row>
        <row r="8">
          <cell r="A8" t="str">
            <v>top_10_alpha_pct</v>
          </cell>
          <cell r="B8">
            <v>2.87903815711682</v>
          </cell>
          <cell r="C8">
            <v>0.23189283999921001</v>
          </cell>
          <cell r="D8">
            <v>0.182973546661054</v>
          </cell>
          <cell r="E8">
            <v>1.26735719031984</v>
          </cell>
          <cell r="F8">
            <v>0.21410330949432599</v>
          </cell>
          <cell r="G8">
            <v>0.55822992619373801</v>
          </cell>
          <cell r="H8">
            <v>-6.3613547120463396E-2</v>
          </cell>
          <cell r="I8">
            <v>-8.5314667438348299E-2</v>
          </cell>
          <cell r="J8">
            <v>0.21991538401768801</v>
          </cell>
          <cell r="K8">
            <v>0.59942142869789194</v>
          </cell>
        </row>
        <row r="9">
          <cell r="A9" t="str">
            <v>bot_10_ratio_pct</v>
          </cell>
          <cell r="B9">
            <v>1.8015207710397301</v>
          </cell>
          <cell r="C9">
            <v>0.171736133127072</v>
          </cell>
          <cell r="D9">
            <v>0.15656023965622801</v>
          </cell>
          <cell r="E9">
            <v>1.0969332539613299</v>
          </cell>
          <cell r="F9">
            <v>7.4690820313899703E-2</v>
          </cell>
          <cell r="G9">
            <v>-8.4291417836737104E-3</v>
          </cell>
          <cell r="H9">
            <v>-5.86216477235003E-2</v>
          </cell>
          <cell r="I9">
            <v>-7.6333571118675406E-2</v>
          </cell>
          <cell r="J9">
            <v>0.14099346681732</v>
          </cell>
          <cell r="K9">
            <v>0.23422737889985201</v>
          </cell>
        </row>
        <row r="10">
          <cell r="A10" t="str">
            <v>bot_10_alpha_pct</v>
          </cell>
          <cell r="B10">
            <v>0.75261488210531602</v>
          </cell>
          <cell r="C10">
            <v>9.0159967640965205E-2</v>
          </cell>
          <cell r="D10">
            <v>0.207655578863984</v>
          </cell>
          <cell r="E10">
            <v>0.43418032943877999</v>
          </cell>
          <cell r="F10">
            <v>0.10962118380930901</v>
          </cell>
          <cell r="G10">
            <v>-0.41015491220384698</v>
          </cell>
          <cell r="H10">
            <v>-8.7613967555234207E-2</v>
          </cell>
          <cell r="I10">
            <v>-0.10685852225877</v>
          </cell>
          <cell r="J10">
            <v>0.32715554537006197</v>
          </cell>
          <cell r="K10">
            <v>-0.40294009236602601</v>
          </cell>
        </row>
        <row r="11">
          <cell r="A11" t="str">
            <v>bm_ex_ratio_pct</v>
          </cell>
          <cell r="B11">
            <v>1.7794814578025799</v>
          </cell>
          <cell r="C11">
            <v>0.17031324499801201</v>
          </cell>
          <cell r="D11">
            <v>0.13636330485594</v>
          </cell>
          <cell r="E11">
            <v>1.24896683296095</v>
          </cell>
          <cell r="F11">
            <v>-0.41016245267805701</v>
          </cell>
          <cell r="G11">
            <v>0.26171864475040302</v>
          </cell>
          <cell r="H11">
            <v>-5.4606565493488801E-2</v>
          </cell>
          <cell r="I11">
            <v>-7.5612526719755005E-2</v>
          </cell>
          <cell r="J11">
            <v>0.15528766698369301</v>
          </cell>
          <cell r="K11">
            <v>0.32580243883361598</v>
          </cell>
        </row>
        <row r="12">
          <cell r="A12" t="str">
            <v>sp500</v>
          </cell>
          <cell r="B12">
            <v>1.47845249253277</v>
          </cell>
          <cell r="C12">
            <v>0.14985524092401301</v>
          </cell>
          <cell r="D12">
            <v>9.7168574000359206E-2</v>
          </cell>
          <cell r="E12">
            <v>1.5422192047756</v>
          </cell>
          <cell r="F12">
            <v>-0.29348042620704201</v>
          </cell>
          <cell r="G12">
            <v>0.265214432208906</v>
          </cell>
          <cell r="H12">
            <v>-3.5881930834616799E-2</v>
          </cell>
          <cell r="I12">
            <v>-5.0689114651508098E-2</v>
          </cell>
          <cell r="J12">
            <v>8.3584917835704806E-2</v>
          </cell>
          <cell r="K12" t="str">
            <v>NA</v>
          </cell>
        </row>
        <row r="13">
          <cell r="A13" t="str">
            <v>sp1500</v>
          </cell>
          <cell r="B13">
            <v>1.48281756256856</v>
          </cell>
          <cell r="C13">
            <v>0.15016656811669599</v>
          </cell>
          <cell r="D13">
            <v>9.7486733205376902E-2</v>
          </cell>
          <cell r="E13">
            <v>1.5403795283645201</v>
          </cell>
          <cell r="F13">
            <v>-0.30411682741589402</v>
          </cell>
          <cell r="G13">
            <v>0.18240842080997199</v>
          </cell>
          <cell r="H13">
            <v>-3.6141512535316299E-2</v>
          </cell>
          <cell r="I13">
            <v>-5.0513517917086199E-2</v>
          </cell>
          <cell r="J13">
            <v>8.3825816485225593E-2</v>
          </cell>
          <cell r="K13">
            <v>4.8640369134741901E-2</v>
          </cell>
        </row>
        <row r="14">
          <cell r="A14" t="str">
            <v>long_short_ratio</v>
          </cell>
          <cell r="B14">
            <v>1.00301355385444</v>
          </cell>
          <cell r="C14">
            <v>0.11278920980624001</v>
          </cell>
          <cell r="D14">
            <v>0.169130222875508</v>
          </cell>
          <cell r="E14">
            <v>0.66687791152064302</v>
          </cell>
          <cell r="F14">
            <v>-9.4647441529440393E-2</v>
          </cell>
          <cell r="G14">
            <v>0.90441825394114195</v>
          </cell>
          <cell r="H14">
            <v>-7.0084205627170701E-2</v>
          </cell>
          <cell r="I14">
            <v>-9.9088509864996205E-2</v>
          </cell>
          <cell r="J14">
            <v>0.2013280697572</v>
          </cell>
          <cell r="K14">
            <v>-0.174049381005348</v>
          </cell>
        </row>
        <row r="15">
          <cell r="A15" t="str">
            <v>long_short_ratio_pct</v>
          </cell>
          <cell r="B15">
            <v>0.202893946504351</v>
          </cell>
          <cell r="C15">
            <v>2.8827744946350299E-2</v>
          </cell>
          <cell r="D15">
            <v>6.9799366567390803E-2</v>
          </cell>
          <cell r="E15">
            <v>0.41300868996450502</v>
          </cell>
          <cell r="F15">
            <v>0.35218731640669598</v>
          </cell>
          <cell r="G15">
            <v>4.9879135973371902E-3</v>
          </cell>
          <cell r="H15">
            <v>-2.83065221729366E-2</v>
          </cell>
          <cell r="I15">
            <v>-3.44893327284789E-2</v>
          </cell>
          <cell r="J15">
            <v>0.116547861457739</v>
          </cell>
          <cell r="K15">
            <v>-0.93111815150065902</v>
          </cell>
        </row>
        <row r="16">
          <cell r="A16" t="str">
            <v>long_short_alpha</v>
          </cell>
          <cell r="B16">
            <v>1.0263775896840499</v>
          </cell>
          <cell r="C16">
            <v>0.114776358327021</v>
          </cell>
          <cell r="D16">
            <v>0.18234244785700399</v>
          </cell>
          <cell r="E16">
            <v>0.62945496057522798</v>
          </cell>
          <cell r="F16">
            <v>0.110013570665671</v>
          </cell>
          <cell r="G16">
            <v>0.212411684372458</v>
          </cell>
          <cell r="H16">
            <v>-7.3704052932122205E-2</v>
          </cell>
          <cell r="I16">
            <v>-9.5373324289916905E-2</v>
          </cell>
          <cell r="J16">
            <v>0.23718184342260701</v>
          </cell>
          <cell r="K16">
            <v>-0.15765489501222399</v>
          </cell>
        </row>
        <row r="17">
          <cell r="A17" t="str">
            <v>long_short_alpha_pct</v>
          </cell>
          <cell r="B17">
            <v>0.940289900261154</v>
          </cell>
          <cell r="C17">
            <v>0.107355769605192</v>
          </cell>
          <cell r="D17">
            <v>0.183249959380021</v>
          </cell>
          <cell r="E17">
            <v>0.58584334735135901</v>
          </cell>
          <cell r="F17">
            <v>0.103156941798889</v>
          </cell>
          <cell r="G17">
            <v>0.221506229538179</v>
          </cell>
          <cell r="H17">
            <v>-7.4763984749568899E-2</v>
          </cell>
          <cell r="I17">
            <v>-9.6737684382519604E-2</v>
          </cell>
          <cell r="J17">
            <v>0.24088818327947001</v>
          </cell>
          <cell r="K17">
            <v>-0.191124006112418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ix_ghg_port_all_Brown "/>
    </sheetNames>
    <sheetDataSet>
      <sheetData sheetId="0">
        <row r="1">
          <cell r="B1" t="str">
            <v>Cumulative return</v>
          </cell>
          <cell r="C1" t="str">
            <v>Annualized return</v>
          </cell>
          <cell r="D1" t="str">
            <v>Annualized standard deviation</v>
          </cell>
          <cell r="E1" t="str">
            <v>Annualized sharpe ratio</v>
          </cell>
          <cell r="F1" t="str">
            <v>Monthly skewness</v>
          </cell>
          <cell r="G1" t="str">
            <v>Monthly excess kurtosis</v>
          </cell>
          <cell r="H1" t="str">
            <v>Value at risk</v>
          </cell>
          <cell r="I1" t="str">
            <v>Expected shortfall</v>
          </cell>
          <cell r="J1" t="str">
            <v>Max drawdown</v>
          </cell>
          <cell r="K1" t="str">
            <v>Information Ratio: sp500</v>
          </cell>
        </row>
        <row r="2">
          <cell r="A2" t="str">
            <v>top_10_ratio</v>
          </cell>
          <cell r="B2">
            <v>0.45588141881482103</v>
          </cell>
          <cell r="C2">
            <v>5.9488649004168399E-2</v>
          </cell>
          <cell r="D2">
            <v>0.117422850448177</v>
          </cell>
          <cell r="E2">
            <v>0.50661901646155905</v>
          </cell>
          <cell r="F2">
            <v>-0.39145216472185701</v>
          </cell>
          <cell r="G2">
            <v>9.7414979180933295E-2</v>
          </cell>
          <cell r="H2">
            <v>-5.3584537437870297E-2</v>
          </cell>
          <cell r="I2">
            <v>-7.0330984662852702E-2</v>
          </cell>
          <cell r="J2">
            <v>0.18109460341424</v>
          </cell>
          <cell r="K2">
            <v>-0.96715289210232303</v>
          </cell>
        </row>
        <row r="3">
          <cell r="A3" t="str">
            <v>top_10_alpha</v>
          </cell>
          <cell r="B3">
            <v>0.76390164253683301</v>
          </cell>
          <cell r="C3">
            <v>9.1237125796381102E-2</v>
          </cell>
          <cell r="D3">
            <v>0.150286932829928</v>
          </cell>
          <cell r="E3">
            <v>0.60708621886394898</v>
          </cell>
          <cell r="F3">
            <v>0.186332643914805</v>
          </cell>
          <cell r="G3">
            <v>-6.4327472512336795E-2</v>
          </cell>
          <cell r="H3">
            <v>-6.0425174752326401E-2</v>
          </cell>
          <cell r="I3">
            <v>-7.5584056517887702E-2</v>
          </cell>
          <cell r="J3">
            <v>0.24012171108066999</v>
          </cell>
          <cell r="K3">
            <v>-0.57656223035947995</v>
          </cell>
        </row>
        <row r="4">
          <cell r="A4" t="str">
            <v>bot_10_ratio</v>
          </cell>
          <cell r="B4">
            <v>0.157208066195962</v>
          </cell>
          <cell r="C4">
            <v>2.2717313221505501E-2</v>
          </cell>
          <cell r="D4">
            <v>0.33753141626309002</v>
          </cell>
          <cell r="E4">
            <v>6.7304292658193293E-2</v>
          </cell>
          <cell r="F4">
            <v>1.4918316686603399</v>
          </cell>
          <cell r="G4">
            <v>5.3828385055589196</v>
          </cell>
          <cell r="H4">
            <v>-9.7402625029057499E-2</v>
          </cell>
          <cell r="I4">
            <v>-0.14365949275921699</v>
          </cell>
          <cell r="J4">
            <v>0.62182366016949697</v>
          </cell>
          <cell r="K4">
            <v>-0.42459038032009899</v>
          </cell>
        </row>
        <row r="5">
          <cell r="A5" t="str">
            <v>bot_10_alpha</v>
          </cell>
          <cell r="B5">
            <v>0.181820131217936</v>
          </cell>
          <cell r="C5">
            <v>2.6033997513356801E-2</v>
          </cell>
          <cell r="D5">
            <v>0.36931153545733603</v>
          </cell>
          <cell r="E5">
            <v>7.0493323424402801E-2</v>
          </cell>
          <cell r="F5">
            <v>1.4330150387590499</v>
          </cell>
          <cell r="G5">
            <v>5.3171132616688803</v>
          </cell>
          <cell r="H5">
            <v>-0.108291919828243</v>
          </cell>
          <cell r="I5">
            <v>-0.14615669141297299</v>
          </cell>
          <cell r="J5">
            <v>0.67748820796040099</v>
          </cell>
          <cell r="K5">
            <v>-0.37188138749072303</v>
          </cell>
        </row>
        <row r="6">
          <cell r="A6" t="str">
            <v>bm_ex_ratio</v>
          </cell>
          <cell r="B6">
            <v>1.2966010069184299</v>
          </cell>
          <cell r="C6">
            <v>0.13645337626778001</v>
          </cell>
          <cell r="D6">
            <v>0.11037534587199101</v>
          </cell>
          <cell r="E6">
            <v>1.23626680568715</v>
          </cell>
          <cell r="F6">
            <v>7.3093233483374695E-2</v>
          </cell>
          <cell r="G6">
            <v>0.52678080067635102</v>
          </cell>
          <cell r="H6">
            <v>-3.9862924906701298E-2</v>
          </cell>
          <cell r="I6">
            <v>-5.4784322920639297E-2</v>
          </cell>
          <cell r="J6">
            <v>0.149087315678851</v>
          </cell>
          <cell r="K6">
            <v>-0.18061125679057599</v>
          </cell>
        </row>
        <row r="7">
          <cell r="A7" t="str">
            <v>top_10_ratio_pct</v>
          </cell>
          <cell r="B7">
            <v>0.77976322187232205</v>
          </cell>
          <cell r="C7">
            <v>9.2741069425733597E-2</v>
          </cell>
          <cell r="D7">
            <v>0.110976780431465</v>
          </cell>
          <cell r="E7">
            <v>0.83567994192269002</v>
          </cell>
          <cell r="F7">
            <v>-0.68027088827545601</v>
          </cell>
          <cell r="G7">
            <v>0.93492764988047605</v>
          </cell>
          <cell r="H7">
            <v>-4.9705032266588803E-2</v>
          </cell>
          <cell r="I7">
            <v>-7.1497745838990698E-2</v>
          </cell>
          <cell r="J7">
            <v>0.13295366234867501</v>
          </cell>
          <cell r="K7">
            <v>-0.62226773643254296</v>
          </cell>
        </row>
        <row r="8">
          <cell r="A8" t="str">
            <v>top_10_alpha_pct</v>
          </cell>
          <cell r="B8">
            <v>0.68019917149747999</v>
          </cell>
          <cell r="C8">
            <v>8.31058140570506E-2</v>
          </cell>
          <cell r="D8">
            <v>0.15858145542373001</v>
          </cell>
          <cell r="E8">
            <v>0.52405758185906204</v>
          </cell>
          <cell r="F8">
            <v>0.23138110445441901</v>
          </cell>
          <cell r="G8">
            <v>-6.2457748195110102E-2</v>
          </cell>
          <cell r="H8">
            <v>-6.4137983100561499E-2</v>
          </cell>
          <cell r="I8">
            <v>-7.9506619441174695E-2</v>
          </cell>
          <cell r="J8">
            <v>0.26423878022819097</v>
          </cell>
          <cell r="K8">
            <v>-0.608160264950937</v>
          </cell>
        </row>
        <row r="9">
          <cell r="A9" t="str">
            <v>bot_10_ratio_pct</v>
          </cell>
          <cell r="B9">
            <v>0.949393916968303</v>
          </cell>
          <cell r="C9">
            <v>0.108153543357822</v>
          </cell>
          <cell r="D9">
            <v>0.17285679103712301</v>
          </cell>
          <cell r="E9">
            <v>0.62568292925555402</v>
          </cell>
          <cell r="F9">
            <v>0.85991295317106997</v>
          </cell>
          <cell r="G9">
            <v>3.7004941645718898</v>
          </cell>
          <cell r="H9">
            <v>-5.5253950779586697E-2</v>
          </cell>
          <cell r="I9">
            <v>-5.9931397193553497E-2</v>
          </cell>
          <cell r="J9">
            <v>0.33896090500861897</v>
          </cell>
          <cell r="K9">
            <v>-0.32496272920234198</v>
          </cell>
        </row>
        <row r="10">
          <cell r="A10" t="str">
            <v>bot_10_alpha_pct</v>
          </cell>
          <cell r="B10">
            <v>0.115350904593034</v>
          </cell>
          <cell r="C10">
            <v>1.69370742282016E-2</v>
          </cell>
          <cell r="D10">
            <v>0.37247561896116499</v>
          </cell>
          <cell r="E10">
            <v>4.5471631876038199E-2</v>
          </cell>
          <cell r="F10">
            <v>1.4951949295982601</v>
          </cell>
          <cell r="G10">
            <v>5.63053900390008</v>
          </cell>
          <cell r="H10">
            <v>-0.107024251933064</v>
          </cell>
          <cell r="I10">
            <v>-0.153419638504386</v>
          </cell>
          <cell r="J10">
            <v>0.65828148095342398</v>
          </cell>
          <cell r="K10">
            <v>-0.39490162091327902</v>
          </cell>
        </row>
        <row r="11">
          <cell r="A11" t="str">
            <v>bm_ex_ratio_pct</v>
          </cell>
          <cell r="B11">
            <v>1.2677147480155699</v>
          </cell>
          <cell r="C11">
            <v>0.13424248750724099</v>
          </cell>
          <cell r="D11">
            <v>0.11778830802833</v>
          </cell>
          <cell r="E11">
            <v>1.1396928078375499</v>
          </cell>
          <cell r="F11">
            <v>8.7757107490676001E-2</v>
          </cell>
          <cell r="G11">
            <v>0.229875455617543</v>
          </cell>
          <cell r="H11">
            <v>-4.3448658596327398E-2</v>
          </cell>
          <cell r="I11">
            <v>-5.7801027699097403E-2</v>
          </cell>
          <cell r="J11">
            <v>0.17763496336228801</v>
          </cell>
          <cell r="K11">
            <v>-0.19389714574713601</v>
          </cell>
        </row>
        <row r="12">
          <cell r="A12" t="str">
            <v>sp500</v>
          </cell>
          <cell r="B12">
            <v>1.47845249253277</v>
          </cell>
          <cell r="C12">
            <v>0.14985524092401301</v>
          </cell>
          <cell r="D12">
            <v>9.7168574000359206E-2</v>
          </cell>
          <cell r="E12">
            <v>1.5422192047756</v>
          </cell>
          <cell r="F12">
            <v>-0.29348042620704201</v>
          </cell>
          <cell r="G12">
            <v>0.265214432208906</v>
          </cell>
          <cell r="H12">
            <v>-3.5881930834616799E-2</v>
          </cell>
          <cell r="I12">
            <v>-5.0689114651508098E-2</v>
          </cell>
          <cell r="J12">
            <v>8.3584917835704806E-2</v>
          </cell>
          <cell r="K12" t="str">
            <v>NA</v>
          </cell>
        </row>
        <row r="13">
          <cell r="A13" t="str">
            <v>sp1500</v>
          </cell>
          <cell r="B13">
            <v>1.48281756256856</v>
          </cell>
          <cell r="C13">
            <v>0.15016656811669599</v>
          </cell>
          <cell r="D13">
            <v>9.7486733205376902E-2</v>
          </cell>
          <cell r="E13">
            <v>1.5403795283645201</v>
          </cell>
          <cell r="F13">
            <v>-0.30411682741589402</v>
          </cell>
          <cell r="G13">
            <v>0.18240842080997199</v>
          </cell>
          <cell r="H13">
            <v>-3.6141512535316299E-2</v>
          </cell>
          <cell r="I13">
            <v>-5.0513517917086199E-2</v>
          </cell>
          <cell r="J13">
            <v>8.3825816485225593E-2</v>
          </cell>
          <cell r="K13">
            <v>4.8640369134741901E-2</v>
          </cell>
        </row>
        <row r="14">
          <cell r="A14" t="str">
            <v>long_short_ratio</v>
          </cell>
          <cell r="B14">
            <v>-0.36877753862991902</v>
          </cell>
          <cell r="C14">
            <v>-6.8337022940988798E-2</v>
          </cell>
          <cell r="D14">
            <v>0.330757306773034</v>
          </cell>
          <cell r="E14">
            <v>-0.20660774997748299</v>
          </cell>
          <cell r="F14">
            <v>-1.2893907028613101</v>
          </cell>
          <cell r="G14">
            <v>4.3168996274542799</v>
          </cell>
          <cell r="H14">
            <v>-0.18040855358501201</v>
          </cell>
          <cell r="I14">
            <v>-0.31703009576734398</v>
          </cell>
          <cell r="J14">
            <v>0.66701324011872598</v>
          </cell>
          <cell r="K14">
            <v>-0.58724879591646795</v>
          </cell>
        </row>
        <row r="15">
          <cell r="A15" t="str">
            <v>long_short_ratio_pct</v>
          </cell>
          <cell r="B15">
            <v>-0.17653449445300901</v>
          </cell>
          <cell r="C15">
            <v>-2.9440039378868299E-2</v>
          </cell>
          <cell r="D15">
            <v>0.12252950943393601</v>
          </cell>
          <cell r="E15">
            <v>-0.24026897287743801</v>
          </cell>
          <cell r="F15">
            <v>-0.56154325956579898</v>
          </cell>
          <cell r="G15">
            <v>5.8799199391205601</v>
          </cell>
          <cell r="H15">
            <v>-6.0894526466126198E-2</v>
          </cell>
          <cell r="I15">
            <v>-0.116473288418403</v>
          </cell>
          <cell r="J15">
            <v>0.34748066473155997</v>
          </cell>
          <cell r="K15">
            <v>-0.97272081148184997</v>
          </cell>
        </row>
        <row r="16">
          <cell r="A16" t="str">
            <v>long_short_alpha</v>
          </cell>
          <cell r="B16">
            <v>-0.27468046544660102</v>
          </cell>
          <cell r="C16">
            <v>-4.8205960737232802E-2</v>
          </cell>
          <cell r="D16">
            <v>0.32924852986912501</v>
          </cell>
          <cell r="E16">
            <v>-0.14641207587591801</v>
          </cell>
          <cell r="F16">
            <v>-1.26115832678991</v>
          </cell>
          <cell r="G16">
            <v>4.2701462592348802</v>
          </cell>
          <cell r="H16">
            <v>-0.177345109108904</v>
          </cell>
          <cell r="I16">
            <v>-0.313336742221273</v>
          </cell>
          <cell r="J16">
            <v>0.63574479219312896</v>
          </cell>
          <cell r="K16">
            <v>-0.54695940027525203</v>
          </cell>
        </row>
        <row r="17">
          <cell r="A17" t="str">
            <v>long_short_alpha_pct</v>
          </cell>
          <cell r="B17">
            <v>-0.27137923481632098</v>
          </cell>
          <cell r="C17">
            <v>-4.7540777384292097E-2</v>
          </cell>
          <cell r="D17">
            <v>0.33209157089299401</v>
          </cell>
          <cell r="E17">
            <v>-0.143155627998793</v>
          </cell>
          <cell r="F17">
            <v>-1.24968035344951</v>
          </cell>
          <cell r="G17">
            <v>4.2396792674398096</v>
          </cell>
          <cell r="H17">
            <v>-0.178536772059049</v>
          </cell>
          <cell r="I17">
            <v>-0.31536643348443399</v>
          </cell>
          <cell r="J17">
            <v>0.63659034109637702</v>
          </cell>
          <cell r="K17">
            <v>-0.54316409855997005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ix_env_port_all_Green "/>
    </sheetNames>
    <sheetDataSet>
      <sheetData sheetId="0">
        <row r="1">
          <cell r="B1" t="str">
            <v>Cumulative return</v>
          </cell>
          <cell r="C1" t="str">
            <v>Annualized return</v>
          </cell>
          <cell r="D1" t="str">
            <v>Annualized standard deviation</v>
          </cell>
          <cell r="E1" t="str">
            <v>Annualized sharpe ratio</v>
          </cell>
          <cell r="F1" t="str">
            <v>Monthly skewness</v>
          </cell>
          <cell r="G1" t="str">
            <v>Monthly excess kurtosis</v>
          </cell>
          <cell r="H1" t="str">
            <v>Value at risk</v>
          </cell>
          <cell r="I1" t="str">
            <v>Expected shortfall</v>
          </cell>
          <cell r="J1" t="str">
            <v>Max drawdown</v>
          </cell>
          <cell r="K1" t="str">
            <v>Information Ratio: sp500</v>
          </cell>
        </row>
        <row r="2">
          <cell r="A2" t="str">
            <v>top_10_ratio</v>
          </cell>
          <cell r="B2">
            <v>4.2371555577139999</v>
          </cell>
          <cell r="C2">
            <v>0.29011989599236099</v>
          </cell>
          <cell r="D2">
            <v>0.17292304118934801</v>
          </cell>
          <cell r="E2">
            <v>1.67773995875242</v>
          </cell>
          <cell r="F2">
            <v>-0.371257450319955</v>
          </cell>
          <cell r="G2">
            <v>2.1305608289396201</v>
          </cell>
          <cell r="H2">
            <v>-6.1875054502649698E-2</v>
          </cell>
          <cell r="I2">
            <v>-0.107693359023396</v>
          </cell>
          <cell r="J2">
            <v>0.1700459991064</v>
          </cell>
          <cell r="K2">
            <v>1.07593592996083</v>
          </cell>
        </row>
        <row r="3">
          <cell r="A3" t="str">
            <v>top_10_alpha</v>
          </cell>
          <cell r="B3">
            <v>3.86628271545763</v>
          </cell>
          <cell r="C3">
            <v>0.27562395753357699</v>
          </cell>
          <cell r="D3">
            <v>0.18142096943053401</v>
          </cell>
          <cell r="E3">
            <v>1.51925082529731</v>
          </cell>
          <cell r="F3">
            <v>-0.33788440007798198</v>
          </cell>
          <cell r="G3">
            <v>0.301045815059934</v>
          </cell>
          <cell r="H3">
            <v>-6.8321244020845801E-2</v>
          </cell>
          <cell r="I3">
            <v>-9.6611290253484E-2</v>
          </cell>
          <cell r="J3">
            <v>0.21015425060951201</v>
          </cell>
          <cell r="K3">
            <v>0.93658233576530303</v>
          </cell>
        </row>
        <row r="4">
          <cell r="A4" t="str">
            <v>bot_10_ratio</v>
          </cell>
          <cell r="B4">
            <v>1.2472368099772699</v>
          </cell>
          <cell r="C4">
            <v>0.13266067265714099</v>
          </cell>
          <cell r="D4">
            <v>0.29370103685558901</v>
          </cell>
          <cell r="E4">
            <v>0.45168608894755002</v>
          </cell>
          <cell r="F4">
            <v>0.70537385962434496</v>
          </cell>
          <cell r="G4">
            <v>0.10006986509937101</v>
          </cell>
          <cell r="H4">
            <v>-0.106886551783599</v>
          </cell>
          <cell r="I4">
            <v>-0.12975018703454799</v>
          </cell>
          <cell r="J4">
            <v>0.57531409276164103</v>
          </cell>
          <cell r="K4">
            <v>-6.9526471759949304E-2</v>
          </cell>
        </row>
        <row r="5">
          <cell r="A5" t="str">
            <v>bot_10_alpha</v>
          </cell>
          <cell r="B5">
            <v>0.60506356850976395</v>
          </cell>
          <cell r="C5">
            <v>7.5509350128079897E-2</v>
          </cell>
          <cell r="D5">
            <v>0.27038117530218803</v>
          </cell>
          <cell r="E5">
            <v>0.27926999741637998</v>
          </cell>
          <cell r="F5">
            <v>0.50662878817069901</v>
          </cell>
          <cell r="G5">
            <v>0.17928307535226601</v>
          </cell>
          <cell r="H5">
            <v>-0.106727094247148</v>
          </cell>
          <cell r="I5">
            <v>-0.12875137621837801</v>
          </cell>
          <cell r="J5">
            <v>0.58956247628955805</v>
          </cell>
          <cell r="K5">
            <v>-0.33381724605709601</v>
          </cell>
        </row>
        <row r="6">
          <cell r="A6" t="str">
            <v>bm_ex_ratio</v>
          </cell>
          <cell r="B6">
            <v>2.1232140390826899</v>
          </cell>
          <cell r="C6">
            <v>0.19149596690835299</v>
          </cell>
          <cell r="D6">
            <v>0.125622708218396</v>
          </cell>
          <cell r="E6">
            <v>1.52437381444951</v>
          </cell>
          <cell r="F6">
            <v>-6.3725981411407798E-2</v>
          </cell>
          <cell r="G6">
            <v>0.27325350649501201</v>
          </cell>
          <cell r="H6">
            <v>-4.4367573732356301E-2</v>
          </cell>
          <cell r="I6">
            <v>-6.1763080393345798E-2</v>
          </cell>
          <cell r="J6">
            <v>0.120374354736526</v>
          </cell>
          <cell r="K6">
            <v>0.58241505100785496</v>
          </cell>
        </row>
        <row r="7">
          <cell r="A7" t="str">
            <v>top_10_ratio_pct</v>
          </cell>
          <cell r="B7">
            <v>2.8617012377336102</v>
          </cell>
          <cell r="C7">
            <v>0.231044187013553</v>
          </cell>
          <cell r="D7">
            <v>0.12318326103310601</v>
          </cell>
          <cell r="E7">
            <v>1.8756134971249101</v>
          </cell>
          <cell r="F7">
            <v>-0.24696648039733099</v>
          </cell>
          <cell r="G7">
            <v>0.139809599775467</v>
          </cell>
          <cell r="H7">
            <v>-4.2364569697596E-2</v>
          </cell>
          <cell r="I7">
            <v>-5.9967355748217398E-2</v>
          </cell>
          <cell r="J7">
            <v>0.104816919775595</v>
          </cell>
          <cell r="K7">
            <v>1.1806385473743499</v>
          </cell>
        </row>
        <row r="8">
          <cell r="A8" t="str">
            <v>top_10_alpha_pct</v>
          </cell>
          <cell r="B8">
            <v>4.4690719796691702</v>
          </cell>
          <cell r="C8">
            <v>0.29874884778339</v>
          </cell>
          <cell r="D8">
            <v>0.14815479454497099</v>
          </cell>
          <cell r="E8">
            <v>2.0164642575418599</v>
          </cell>
          <cell r="F8">
            <v>-0.38079377428434402</v>
          </cell>
          <cell r="G8">
            <v>0.45951212955815901</v>
          </cell>
          <cell r="H8">
            <v>-5.1068826510105997E-2</v>
          </cell>
          <cell r="I8">
            <v>-7.5850182423820994E-2</v>
          </cell>
          <cell r="J8">
            <v>0.11924022486958701</v>
          </cell>
          <cell r="K8">
            <v>1.56858991121161</v>
          </cell>
        </row>
        <row r="9">
          <cell r="A9" t="str">
            <v>bot_10_ratio_pct</v>
          </cell>
          <cell r="B9">
            <v>1.6124041571127801</v>
          </cell>
          <cell r="C9">
            <v>0.15920449452800001</v>
          </cell>
          <cell r="D9">
            <v>0.15370406704523301</v>
          </cell>
          <cell r="E9">
            <v>1.03578582914887</v>
          </cell>
          <cell r="F9">
            <v>4.1190553726253701E-2</v>
          </cell>
          <cell r="G9">
            <v>0.40745918927397801</v>
          </cell>
          <cell r="H9">
            <v>-5.8285930395431999E-2</v>
          </cell>
          <cell r="I9">
            <v>-7.8899657654696698E-2</v>
          </cell>
          <cell r="J9">
            <v>0.23348076997992201</v>
          </cell>
          <cell r="K9">
            <v>9.2153316709335395E-2</v>
          </cell>
        </row>
        <row r="10">
          <cell r="A10" t="str">
            <v>bot_10_alpha_pct</v>
          </cell>
          <cell r="B10">
            <v>1.2092749120328501</v>
          </cell>
          <cell r="C10">
            <v>0.12969576758033999</v>
          </cell>
          <cell r="D10">
            <v>0.21265212524511501</v>
          </cell>
          <cell r="E10">
            <v>0.60989640912756304</v>
          </cell>
          <cell r="F10">
            <v>0.18750241747465299</v>
          </cell>
          <cell r="G10">
            <v>0.128038136826474</v>
          </cell>
          <cell r="H10">
            <v>-8.4828333124408295E-2</v>
          </cell>
          <cell r="I10">
            <v>-0.10773370997015499</v>
          </cell>
          <cell r="J10">
            <v>0.43480997269479299</v>
          </cell>
          <cell r="K10">
            <v>-0.12601389659919801</v>
          </cell>
        </row>
        <row r="11">
          <cell r="A11" t="str">
            <v>bm_ex_ratio_pct</v>
          </cell>
          <cell r="B11">
            <v>2.1002130691816099</v>
          </cell>
          <cell r="C11">
            <v>0.19014177311175401</v>
          </cell>
          <cell r="D11">
            <v>0.127537032486781</v>
          </cell>
          <cell r="E11">
            <v>1.4908749984555401</v>
          </cell>
          <cell r="F11">
            <v>-1.9537247900396099E-2</v>
          </cell>
          <cell r="G11">
            <v>0.27137925928109002</v>
          </cell>
          <cell r="H11">
            <v>-4.4899074384958299E-2</v>
          </cell>
          <cell r="I11">
            <v>-6.2035093987955398E-2</v>
          </cell>
          <cell r="J11">
            <v>0.11753270097514</v>
          </cell>
          <cell r="K11">
            <v>0.53810099849087301</v>
          </cell>
        </row>
        <row r="12">
          <cell r="A12" t="str">
            <v>sp500</v>
          </cell>
          <cell r="B12">
            <v>1.47845249253277</v>
          </cell>
          <cell r="C12">
            <v>0.14985524092401301</v>
          </cell>
          <cell r="D12">
            <v>9.7168574000359206E-2</v>
          </cell>
          <cell r="E12">
            <v>1.5422192047756</v>
          </cell>
          <cell r="F12">
            <v>-0.29348042620704201</v>
          </cell>
          <cell r="G12">
            <v>0.265214432208906</v>
          </cell>
          <cell r="H12">
            <v>-3.5881930834616799E-2</v>
          </cell>
          <cell r="I12">
            <v>-5.0689114651508098E-2</v>
          </cell>
          <cell r="J12">
            <v>8.3584917835704806E-2</v>
          </cell>
          <cell r="K12" t="str">
            <v>NA</v>
          </cell>
        </row>
        <row r="13">
          <cell r="A13" t="str">
            <v>sp1500</v>
          </cell>
          <cell r="B13">
            <v>1.48281756256856</v>
          </cell>
          <cell r="C13">
            <v>0.15016656811669599</v>
          </cell>
          <cell r="D13">
            <v>9.7486733205376902E-2</v>
          </cell>
          <cell r="E13">
            <v>1.5403795283645201</v>
          </cell>
          <cell r="F13">
            <v>-0.30411682741589402</v>
          </cell>
          <cell r="G13">
            <v>0.18240842080997199</v>
          </cell>
          <cell r="H13">
            <v>-3.6141512535316299E-2</v>
          </cell>
          <cell r="I13">
            <v>-5.0513517917086199E-2</v>
          </cell>
          <cell r="J13">
            <v>8.3825816485225593E-2</v>
          </cell>
          <cell r="K13">
            <v>4.8640369134741901E-2</v>
          </cell>
        </row>
        <row r="14">
          <cell r="A14" t="str">
            <v>long_short_ratio</v>
          </cell>
          <cell r="B14">
            <v>0.573322867228933</v>
          </cell>
          <cell r="C14">
            <v>7.2209547249259196E-2</v>
          </cell>
          <cell r="D14">
            <v>0.26665536021719399</v>
          </cell>
          <cell r="E14">
            <v>0.27079728376899498</v>
          </cell>
          <cell r="F14">
            <v>-0.66299939139155895</v>
          </cell>
          <cell r="G14">
            <v>0.60599981357641697</v>
          </cell>
          <cell r="H14">
            <v>-0.129795755319872</v>
          </cell>
          <cell r="I14">
            <v>-0.17545565336399399</v>
          </cell>
          <cell r="J14">
            <v>0.525534198326566</v>
          </cell>
          <cell r="K14">
            <v>-0.25496999012293098</v>
          </cell>
        </row>
        <row r="15">
          <cell r="A15" t="str">
            <v>long_short_ratio_pct</v>
          </cell>
          <cell r="B15">
            <v>0.41943853556899202</v>
          </cell>
          <cell r="C15">
            <v>5.5364672781960597E-2</v>
          </cell>
          <cell r="D15">
            <v>7.70843834734046E-2</v>
          </cell>
          <cell r="E15">
            <v>0.71823461883252004</v>
          </cell>
          <cell r="F15">
            <v>0.40583576906008401</v>
          </cell>
          <cell r="G15">
            <v>1.5682281091468799</v>
          </cell>
          <cell r="H15">
            <v>-2.8305124965792999E-2</v>
          </cell>
          <cell r="I15">
            <v>-3.67349704456814E-2</v>
          </cell>
          <cell r="J15">
            <v>9.9929574833516902E-2</v>
          </cell>
          <cell r="K15">
            <v>-0.69905435165058705</v>
          </cell>
        </row>
        <row r="16">
          <cell r="A16" t="str">
            <v>long_short_alpha</v>
          </cell>
          <cell r="B16">
            <v>1.2591394000469001</v>
          </cell>
          <cell r="C16">
            <v>0.13358156315051301</v>
          </cell>
          <cell r="D16">
            <v>0.23579401824618501</v>
          </cell>
          <cell r="E16">
            <v>0.56651803189954097</v>
          </cell>
          <cell r="F16">
            <v>-0.48932380323358698</v>
          </cell>
          <cell r="G16">
            <v>0.93288117899643996</v>
          </cell>
          <cell r="H16">
            <v>-0.106241805475634</v>
          </cell>
          <cell r="I16">
            <v>-0.153595337761505</v>
          </cell>
          <cell r="J16">
            <v>0.38667493509941903</v>
          </cell>
          <cell r="K16">
            <v>-5.9959641557775299E-2</v>
          </cell>
        </row>
        <row r="17">
          <cell r="A17" t="str">
            <v>long_short_alpha_pct</v>
          </cell>
          <cell r="B17">
            <v>1.1552854691082699</v>
          </cell>
          <cell r="C17">
            <v>0.12540393906886399</v>
          </cell>
          <cell r="D17">
            <v>0.15448983323673099</v>
          </cell>
          <cell r="E17">
            <v>0.81172939630728203</v>
          </cell>
          <cell r="F17">
            <v>-7.06423334631993E-2</v>
          </cell>
          <cell r="G17">
            <v>0.60213727919330995</v>
          </cell>
          <cell r="H17">
            <v>-6.2361721255620901E-2</v>
          </cell>
          <cell r="I17">
            <v>-8.6290806199341694E-2</v>
          </cell>
          <cell r="J17">
            <v>0.25954805738745601</v>
          </cell>
          <cell r="K17">
            <v>-0.12226096795385299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ix_env_port_all_Brown "/>
    </sheetNames>
    <sheetDataSet>
      <sheetData sheetId="0">
        <row r="1">
          <cell r="B1" t="str">
            <v>Cumulative return</v>
          </cell>
          <cell r="C1" t="str">
            <v>Annualized return</v>
          </cell>
          <cell r="D1" t="str">
            <v>Annualized standard deviation</v>
          </cell>
          <cell r="E1" t="str">
            <v>Annualized sharpe ratio</v>
          </cell>
          <cell r="F1" t="str">
            <v>Monthly skewness</v>
          </cell>
          <cell r="G1" t="str">
            <v>Monthly excess kurtosis</v>
          </cell>
          <cell r="H1" t="str">
            <v>Value at risk</v>
          </cell>
          <cell r="I1" t="str">
            <v>Expected shortfall</v>
          </cell>
          <cell r="J1" t="str">
            <v>Max drawdown</v>
          </cell>
          <cell r="K1" t="str">
            <v>Information Ratio: sp500</v>
          </cell>
        </row>
        <row r="2">
          <cell r="A2" t="str">
            <v>top_10_ratio</v>
          </cell>
          <cell r="B2">
            <v>1.82896146297073</v>
          </cell>
          <cell r="C2">
            <v>0.17349456293077101</v>
          </cell>
          <cell r="D2">
            <v>0.14359352675492101</v>
          </cell>
          <cell r="E2">
            <v>1.20823387273497</v>
          </cell>
          <cell r="F2">
            <v>-0.39439668337344302</v>
          </cell>
          <cell r="G2">
            <v>0.67161895403734995</v>
          </cell>
          <cell r="H2">
            <v>-5.7413689925568098E-2</v>
          </cell>
          <cell r="I2">
            <v>-8.3484134953925301E-2</v>
          </cell>
          <cell r="J2">
            <v>0.243394828112413</v>
          </cell>
          <cell r="K2">
            <v>0.26837269191565799</v>
          </cell>
        </row>
        <row r="3">
          <cell r="A3" t="str">
            <v>top_10_alpha</v>
          </cell>
          <cell r="B3">
            <v>1.69642587100391</v>
          </cell>
          <cell r="C3">
            <v>0.16486380673286799</v>
          </cell>
          <cell r="D3">
            <v>0.15713420945727599</v>
          </cell>
          <cell r="E3">
            <v>1.0491910533186199</v>
          </cell>
          <cell r="F3">
            <v>-0.173981395469851</v>
          </cell>
          <cell r="G3">
            <v>0.526681084804411</v>
          </cell>
          <cell r="H3">
            <v>-6.20479367126653E-2</v>
          </cell>
          <cell r="I3">
            <v>-8.7315059837157094E-2</v>
          </cell>
          <cell r="J3">
            <v>0.25299595219697701</v>
          </cell>
          <cell r="K3">
            <v>0.15512529355375801</v>
          </cell>
        </row>
        <row r="4">
          <cell r="A4" t="str">
            <v>bot_10_ratio</v>
          </cell>
          <cell r="B4">
            <v>1.575792795593</v>
          </cell>
          <cell r="C4">
            <v>0.15669022449174999</v>
          </cell>
          <cell r="D4">
            <v>0.21860795881981401</v>
          </cell>
          <cell r="E4">
            <v>0.71676358599963197</v>
          </cell>
          <cell r="F4">
            <v>0.239031835304473</v>
          </cell>
          <cell r="G4">
            <v>-0.142759235715963</v>
          </cell>
          <cell r="H4">
            <v>-8.4854866827723294E-2</v>
          </cell>
          <cell r="I4">
            <v>-0.1052905269845</v>
          </cell>
          <cell r="J4">
            <v>0.26957826571023902</v>
          </cell>
          <cell r="K4">
            <v>4.0720210389833401E-2</v>
          </cell>
        </row>
        <row r="5">
          <cell r="A5" t="str">
            <v>bot_10_alpha</v>
          </cell>
          <cell r="B5">
            <v>1.6931256740543099</v>
          </cell>
          <cell r="C5">
            <v>0.16464435543102501</v>
          </cell>
          <cell r="D5">
            <v>0.22585111643014799</v>
          </cell>
          <cell r="E5">
            <v>0.72899509213604596</v>
          </cell>
          <cell r="F5">
            <v>0.30121973268882102</v>
          </cell>
          <cell r="G5">
            <v>-0.31739529941969602</v>
          </cell>
          <cell r="H5">
            <v>-8.6476602609818695E-2</v>
          </cell>
          <cell r="I5">
            <v>-0.10519021112816</v>
          </cell>
          <cell r="J5">
            <v>0.29423567780108201</v>
          </cell>
          <cell r="K5">
            <v>8.3461751378941199E-2</v>
          </cell>
        </row>
        <row r="6">
          <cell r="A6" t="str">
            <v>bm_ex_ratio</v>
          </cell>
          <cell r="B6">
            <v>1.48705522391742</v>
          </cell>
          <cell r="C6">
            <v>0.150468365472997</v>
          </cell>
          <cell r="D6">
            <v>0.104950911370029</v>
          </cell>
          <cell r="E6">
            <v>1.4337023233889301</v>
          </cell>
          <cell r="F6">
            <v>-0.15164326258024599</v>
          </cell>
          <cell r="G6">
            <v>7.1523235248638403E-3</v>
          </cell>
          <cell r="H6">
            <v>-3.8594708720757501E-2</v>
          </cell>
          <cell r="I6">
            <v>-5.23008323393023E-2</v>
          </cell>
          <cell r="J6">
            <v>9.3545519400447905E-2</v>
          </cell>
          <cell r="K6">
            <v>1.9159624164583E-2</v>
          </cell>
        </row>
        <row r="7">
          <cell r="A7" t="str">
            <v>top_10_ratio_pct</v>
          </cell>
          <cell r="B7">
            <v>1.6956239848182699</v>
          </cell>
          <cell r="C7">
            <v>0.164810505078336</v>
          </cell>
          <cell r="D7">
            <v>0.107110543335865</v>
          </cell>
          <cell r="E7">
            <v>1.5386954444021601</v>
          </cell>
          <cell r="F7">
            <v>-0.20264161992629601</v>
          </cell>
          <cell r="G7">
            <v>0.52455237999104598</v>
          </cell>
          <cell r="H7">
            <v>-3.8690114382636302E-2</v>
          </cell>
          <cell r="I7">
            <v>-5.6136413512366597E-2</v>
          </cell>
          <cell r="J7">
            <v>9.8632506763245198E-2</v>
          </cell>
          <cell r="K7">
            <v>0.46205631235749101</v>
          </cell>
        </row>
        <row r="8">
          <cell r="A8" t="str">
            <v>top_10_alpha_pct</v>
          </cell>
          <cell r="B8">
            <v>1.58951001575968</v>
          </cell>
          <cell r="C8">
            <v>0.15763577013107799</v>
          </cell>
          <cell r="D8">
            <v>0.12959729705459599</v>
          </cell>
          <cell r="E8">
            <v>1.21635075509847</v>
          </cell>
          <cell r="F8">
            <v>-0.201832423035747</v>
          </cell>
          <cell r="G8">
            <v>0.37923407966646999</v>
          </cell>
          <cell r="H8">
            <v>-5.0000642007409002E-2</v>
          </cell>
          <cell r="I8">
            <v>-7.0048436036418096E-2</v>
          </cell>
          <cell r="J8">
            <v>0.15327876576025601</v>
          </cell>
          <cell r="K8">
            <v>0.10958364820285001</v>
          </cell>
        </row>
        <row r="9">
          <cell r="A9" t="str">
            <v>bot_10_ratio_pct</v>
          </cell>
          <cell r="B9">
            <v>1.4350774925205501</v>
          </cell>
          <cell r="C9">
            <v>0.14673615550375399</v>
          </cell>
          <cell r="D9">
            <v>0.13205125470673701</v>
          </cell>
          <cell r="E9">
            <v>1.11120606789864</v>
          </cell>
          <cell r="F9">
            <v>8.8185733410453299E-2</v>
          </cell>
          <cell r="G9">
            <v>-0.204662415288515</v>
          </cell>
          <cell r="H9">
            <v>-4.9316412511928497E-2</v>
          </cell>
          <cell r="I9">
            <v>-6.2970945230684999E-2</v>
          </cell>
          <cell r="J9">
            <v>0.15251480441264001</v>
          </cell>
          <cell r="K9">
            <v>-4.2588690155011197E-2</v>
          </cell>
        </row>
        <row r="10">
          <cell r="A10" t="str">
            <v>bot_10_alpha_pct</v>
          </cell>
          <cell r="B10">
            <v>1.21122042582381</v>
          </cell>
          <cell r="C10">
            <v>0.12984876036583501</v>
          </cell>
          <cell r="D10">
            <v>0.18001642664553399</v>
          </cell>
          <cell r="E10">
            <v>0.72131617533724801</v>
          </cell>
          <cell r="F10">
            <v>0.20843520878597899</v>
          </cell>
          <cell r="G10">
            <v>-0.34505828240066</v>
          </cell>
          <cell r="H10">
            <v>-7.0647851018072194E-2</v>
          </cell>
          <cell r="I10">
            <v>-8.6573710653712402E-2</v>
          </cell>
          <cell r="J10">
            <v>0.25546356618701899</v>
          </cell>
          <cell r="K10">
            <v>-0.15328069632865701</v>
          </cell>
        </row>
        <row r="11">
          <cell r="A11" t="str">
            <v>bm_ex_ratio_pct</v>
          </cell>
          <cell r="B11">
            <v>1.5237926554088099</v>
          </cell>
          <cell r="C11">
            <v>0.15306664953657401</v>
          </cell>
          <cell r="D11">
            <v>0.10588144985697601</v>
          </cell>
          <cell r="E11">
            <v>1.4456417979101599</v>
          </cell>
          <cell r="F11">
            <v>-0.24272599374674</v>
          </cell>
          <cell r="G11">
            <v>7.3340726026097397E-2</v>
          </cell>
          <cell r="H11">
            <v>-3.9571283510646198E-2</v>
          </cell>
          <cell r="I11">
            <v>-5.4251529899366803E-2</v>
          </cell>
          <cell r="J11">
            <v>0.102140772096132</v>
          </cell>
          <cell r="K11">
            <v>9.6753468609364499E-2</v>
          </cell>
        </row>
        <row r="12">
          <cell r="A12" t="str">
            <v>sp500</v>
          </cell>
          <cell r="B12">
            <v>1.47845249253277</v>
          </cell>
          <cell r="C12">
            <v>0.14985524092401301</v>
          </cell>
          <cell r="D12">
            <v>9.7168574000359206E-2</v>
          </cell>
          <cell r="E12">
            <v>1.5422192047756</v>
          </cell>
          <cell r="F12">
            <v>-0.29348042620704201</v>
          </cell>
          <cell r="G12">
            <v>0.265214432208906</v>
          </cell>
          <cell r="H12">
            <v>-3.5881930834616799E-2</v>
          </cell>
          <cell r="I12">
            <v>-5.0689114651508098E-2</v>
          </cell>
          <cell r="J12">
            <v>8.3584917835704806E-2</v>
          </cell>
          <cell r="K12" t="str">
            <v>NA</v>
          </cell>
        </row>
        <row r="13">
          <cell r="A13" t="str">
            <v>sp1500</v>
          </cell>
          <cell r="B13">
            <v>1.48281756256856</v>
          </cell>
          <cell r="C13">
            <v>0.15016656811669599</v>
          </cell>
          <cell r="D13">
            <v>9.7486733205376902E-2</v>
          </cell>
          <cell r="E13">
            <v>1.5403795283645201</v>
          </cell>
          <cell r="F13">
            <v>-0.30411682741589402</v>
          </cell>
          <cell r="G13">
            <v>0.18240842080997199</v>
          </cell>
          <cell r="H13">
            <v>-3.6141512535316299E-2</v>
          </cell>
          <cell r="I13">
            <v>-5.0513517917086199E-2</v>
          </cell>
          <cell r="J13">
            <v>8.3825816485225593E-2</v>
          </cell>
          <cell r="K13">
            <v>4.8640369134741901E-2</v>
          </cell>
        </row>
        <row r="14">
          <cell r="A14" t="str">
            <v>long_short_ratio</v>
          </cell>
          <cell r="B14">
            <v>-9.4480174013971796E-2</v>
          </cell>
          <cell r="C14">
            <v>-1.5152657268743701E-2</v>
          </cell>
          <cell r="D14">
            <v>0.183318146978801</v>
          </cell>
          <cell r="E14">
            <v>-8.2657704752470404E-2</v>
          </cell>
          <cell r="F14">
            <v>-0.43352144607320098</v>
          </cell>
          <cell r="G14">
            <v>0.179177928686097</v>
          </cell>
          <cell r="H14">
            <v>-9.2451587284864897E-2</v>
          </cell>
          <cell r="I14">
            <v>-0.11958640330321101</v>
          </cell>
          <cell r="J14">
            <v>0.38818106647483303</v>
          </cell>
          <cell r="K14">
            <v>-0.73940339866153604</v>
          </cell>
        </row>
        <row r="15">
          <cell r="A15" t="str">
            <v>long_short_ratio_pct</v>
          </cell>
          <cell r="B15">
            <v>6.7495638217974094E-2</v>
          </cell>
          <cell r="C15">
            <v>1.00991759280145E-2</v>
          </cell>
          <cell r="D15">
            <v>7.6550232237260402E-2</v>
          </cell>
          <cell r="E15">
            <v>0.13192874316452699</v>
          </cell>
          <cell r="F15">
            <v>-0.105972008990145</v>
          </cell>
          <cell r="G15">
            <v>1.9974603745365</v>
          </cell>
          <cell r="H15">
            <v>-3.4807034199266902E-2</v>
          </cell>
          <cell r="I15">
            <v>-5.1454327933302103E-2</v>
          </cell>
          <cell r="J15">
            <v>0.15005999443201601</v>
          </cell>
          <cell r="K15">
            <v>-1.0734464515397699</v>
          </cell>
        </row>
        <row r="16">
          <cell r="A16" t="str">
            <v>long_short_alpha</v>
          </cell>
          <cell r="B16">
            <v>-0.18427899068175299</v>
          </cell>
          <cell r="C16">
            <v>-3.0849949426847299E-2</v>
          </cell>
          <cell r="D16">
            <v>0.193752203922887</v>
          </cell>
          <cell r="E16">
            <v>-0.15922373424524</v>
          </cell>
          <cell r="F16">
            <v>-0.52753426644466594</v>
          </cell>
          <cell r="G16">
            <v>0.55759685336993703</v>
          </cell>
          <cell r="H16">
            <v>-9.9848807208049506E-2</v>
          </cell>
          <cell r="I16">
            <v>-0.133525051180965</v>
          </cell>
          <cell r="J16">
            <v>0.417152580971339</v>
          </cell>
          <cell r="K16">
            <v>-0.79813256101636798</v>
          </cell>
        </row>
        <row r="17">
          <cell r="A17" t="str">
            <v>long_short_alpha_pct</v>
          </cell>
          <cell r="B17">
            <v>4.2770268794653198E-2</v>
          </cell>
          <cell r="C17">
            <v>6.4640162704889797E-3</v>
          </cell>
          <cell r="D17">
            <v>0.14658913025058401</v>
          </cell>
          <cell r="E17">
            <v>4.4096149963092003E-2</v>
          </cell>
          <cell r="F17">
            <v>-2.6918640393305601E-2</v>
          </cell>
          <cell r="G17">
            <v>-0.19540612025409601</v>
          </cell>
          <cell r="H17">
            <v>-6.8221843378775002E-2</v>
          </cell>
          <cell r="I17">
            <v>-8.4658663650775706E-2</v>
          </cell>
          <cell r="J17">
            <v>0.29161555517369597</v>
          </cell>
          <cell r="K17">
            <v>-0.77148135913226301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B6DB-8A5D-4078-89AC-B510A2E16F6E}">
  <dimension ref="A1:R75"/>
  <sheetViews>
    <sheetView workbookViewId="0">
      <selection activeCell="N9" sqref="N9"/>
    </sheetView>
  </sheetViews>
  <sheetFormatPr defaultRowHeight="15" x14ac:dyDescent="0.25"/>
  <cols>
    <col min="1" max="1" width="30.140625" bestFit="1" customWidth="1"/>
    <col min="2" max="5" width="9.140625" style="3"/>
    <col min="6" max="7" width="9.140625" style="10"/>
    <col min="8" max="11" width="9.140625" style="3"/>
    <col min="13" max="13" width="20.28515625" bestFit="1" customWidth="1"/>
  </cols>
  <sheetData>
    <row r="1" spans="1:18" x14ac:dyDescent="0.25">
      <c r="A1" s="6" t="s">
        <v>0</v>
      </c>
      <c r="B1" s="6"/>
      <c r="C1" s="6"/>
      <c r="D1" s="6"/>
      <c r="E1" s="6"/>
      <c r="F1" s="8"/>
      <c r="G1" s="8"/>
      <c r="H1" s="6"/>
      <c r="I1" s="6"/>
      <c r="J1" s="6"/>
      <c r="K1" s="6"/>
    </row>
    <row r="2" spans="1:18" ht="75" x14ac:dyDescent="0.25">
      <c r="A2" s="1"/>
      <c r="B2" s="1" t="str">
        <f>'[1]monthly_six_ghg_port_all_Green '!B1</f>
        <v>Cumulative return</v>
      </c>
      <c r="C2" s="1" t="str">
        <f>'[1]monthly_six_ghg_port_all_Green '!C1</f>
        <v>Annualized return</v>
      </c>
      <c r="D2" s="1" t="str">
        <f>'[1]monthly_six_ghg_port_all_Green '!D1</f>
        <v>Annualized standard deviation</v>
      </c>
      <c r="E2" s="1" t="str">
        <f>'[1]monthly_six_ghg_port_all_Green '!E1</f>
        <v>Annualized sharpe ratio</v>
      </c>
      <c r="F2" s="9" t="str">
        <f>'[1]monthly_six_ghg_port_all_Green '!F1</f>
        <v>Monthly skewness</v>
      </c>
      <c r="G2" s="9" t="str">
        <f>'[1]monthly_six_ghg_port_all_Green '!G1</f>
        <v>Monthly excess kurtosis</v>
      </c>
      <c r="H2" s="1" t="str">
        <f>'[1]monthly_six_ghg_port_all_Green '!H1</f>
        <v>Value at risk</v>
      </c>
      <c r="I2" s="1" t="str">
        <f>'[1]monthly_six_ghg_port_all_Green '!I1</f>
        <v>Expected shortfall</v>
      </c>
      <c r="J2" s="1" t="str">
        <f>'[1]monthly_six_ghg_port_all_Green '!J1</f>
        <v>Max drawdown</v>
      </c>
      <c r="K2" s="1" t="str">
        <f>'[1]monthly_six_ghg_port_all_Green '!K1</f>
        <v>Information Ratio: sp500</v>
      </c>
      <c r="L2" s="1"/>
      <c r="M2" s="1"/>
      <c r="N2" s="1"/>
      <c r="O2" s="1"/>
      <c r="P2" s="1"/>
      <c r="Q2" s="1"/>
      <c r="R2" s="1"/>
    </row>
    <row r="3" spans="1:18" x14ac:dyDescent="0.25">
      <c r="A3" s="1" t="str">
        <f>'[1]monthly_six_ghg_port_all_Green '!A2</f>
        <v>top_10_ratio</v>
      </c>
      <c r="B3" s="2">
        <f>'[1]monthly_six_ghg_port_all_Green '!B2</f>
        <v>3.0901275489584599</v>
      </c>
      <c r="C3" s="2">
        <f>'[1]monthly_six_ghg_port_all_Green '!C2</f>
        <v>0.24197645234452</v>
      </c>
      <c r="D3" s="2">
        <f>'[1]monthly_six_ghg_port_all_Green '!D2</f>
        <v>0.15878136867268899</v>
      </c>
      <c r="E3" s="2">
        <f>'[1]monthly_six_ghg_port_all_Green '!E2</f>
        <v>1.5239599857797499</v>
      </c>
      <c r="F3" s="7">
        <f>'[1]monthly_six_ghg_port_all_Green '!F2</f>
        <v>0.13262294141257</v>
      </c>
      <c r="G3" s="7">
        <f>'[1]monthly_six_ghg_port_all_Green '!G2</f>
        <v>0.17816616566236601</v>
      </c>
      <c r="H3" s="2">
        <f>'[1]monthly_six_ghg_port_all_Green '!H2</f>
        <v>-5.3774516921106401E-2</v>
      </c>
      <c r="I3" s="2">
        <f>'[1]monthly_six_ghg_port_all_Green '!I2</f>
        <v>-7.2061337224845007E-2</v>
      </c>
      <c r="J3" s="2">
        <f>'[1]monthly_six_ghg_port_all_Green '!J2</f>
        <v>0.133612384037713</v>
      </c>
      <c r="K3" s="2">
        <f>'[1]monthly_six_ghg_port_all_Green '!K2</f>
        <v>0.81191342780440701</v>
      </c>
    </row>
    <row r="4" spans="1:18" x14ac:dyDescent="0.25">
      <c r="A4" s="1" t="str">
        <f>'[1]monthly_six_ghg_port_all_Green '!A3</f>
        <v>top_10_alpha</v>
      </c>
      <c r="B4" s="2">
        <f>'[1]monthly_six_ghg_port_all_Green '!B3</f>
        <v>3.0988545920411799</v>
      </c>
      <c r="C4" s="2">
        <f>'[1]monthly_six_ghg_port_all_Green '!C3</f>
        <v>0.24238377500125799</v>
      </c>
      <c r="D4" s="2">
        <f>'[1]monthly_six_ghg_port_all_Green '!D3</f>
        <v>0.179142688021353</v>
      </c>
      <c r="E4" s="2">
        <f>'[1]monthly_six_ghg_port_all_Green '!E3</f>
        <v>1.35302075501048</v>
      </c>
      <c r="F4" s="7">
        <f>'[1]monthly_six_ghg_port_all_Green '!F3</f>
        <v>0.23851114964207301</v>
      </c>
      <c r="G4" s="7">
        <f>'[1]monthly_six_ghg_port_all_Green '!G3</f>
        <v>0.60899022050137996</v>
      </c>
      <c r="H4" s="2">
        <f>'[1]monthly_six_ghg_port_all_Green '!H3</f>
        <v>-6.0805025607491403E-2</v>
      </c>
      <c r="I4" s="2">
        <f>'[1]monthly_six_ghg_port_all_Green '!I3</f>
        <v>-8.1752272260512196E-2</v>
      </c>
      <c r="J4" s="2">
        <f>'[1]monthly_six_ghg_port_all_Green '!J3</f>
        <v>0.20198947171956599</v>
      </c>
      <c r="K4" s="2">
        <f>'[1]monthly_six_ghg_port_all_Green '!K3</f>
        <v>0.69195729706720499</v>
      </c>
    </row>
    <row r="5" spans="1:18" x14ac:dyDescent="0.25">
      <c r="A5" s="1" t="str">
        <f>'[1]monthly_six_ghg_port_all_Green '!A4</f>
        <v>bot_10_ratio</v>
      </c>
      <c r="B5" s="2">
        <f>'[1]monthly_six_ghg_port_all_Green '!B4</f>
        <v>0.79469809779626799</v>
      </c>
      <c r="C5" s="2">
        <f>'[1]monthly_six_ghg_port_all_Green '!C4</f>
        <v>9.4146814746020699E-2</v>
      </c>
      <c r="D5" s="2">
        <f>'[1]monthly_six_ghg_port_all_Green '!D4</f>
        <v>0.19775316140257501</v>
      </c>
      <c r="E5" s="2">
        <f>'[1]monthly_six_ghg_port_all_Green '!E4</f>
        <v>0.47608247614490501</v>
      </c>
      <c r="F5" s="7">
        <f>'[1]monthly_six_ghg_port_all_Green '!F4</f>
        <v>0.10035617856478</v>
      </c>
      <c r="G5" s="7">
        <f>'[1]monthly_six_ghg_port_all_Green '!G4</f>
        <v>-8.8832955821435397E-2</v>
      </c>
      <c r="H5" s="2">
        <f>'[1]monthly_six_ghg_port_all_Green '!H4</f>
        <v>-8.2647732836463594E-2</v>
      </c>
      <c r="I5" s="2">
        <f>'[1]monthly_six_ghg_port_all_Green '!I4</f>
        <v>-0.103895940094728</v>
      </c>
      <c r="J5" s="2">
        <f>'[1]monthly_six_ghg_port_all_Green '!J4</f>
        <v>0.31038642467894401</v>
      </c>
      <c r="K5" s="2">
        <f>'[1]monthly_six_ghg_port_all_Green '!K4</f>
        <v>-0.399325348260541</v>
      </c>
    </row>
    <row r="6" spans="1:18" x14ac:dyDescent="0.25">
      <c r="A6" s="1" t="str">
        <f>'[1]monthly_six_ghg_port_all_Green '!A5</f>
        <v>bot_10_alpha</v>
      </c>
      <c r="B6" s="2">
        <f>'[1]monthly_six_ghg_port_all_Green '!B5</f>
        <v>0.77183482391338498</v>
      </c>
      <c r="C6" s="2">
        <f>'[1]monthly_six_ghg_port_all_Green '!C5</f>
        <v>9.1990748404296802E-2</v>
      </c>
      <c r="D6" s="2">
        <f>'[1]monthly_six_ghg_port_all_Green '!D5</f>
        <v>0.20612266584358299</v>
      </c>
      <c r="E6" s="2">
        <f>'[1]monthly_six_ghg_port_all_Green '!E5</f>
        <v>0.44629128013560698</v>
      </c>
      <c r="F6" s="7">
        <f>'[1]monthly_six_ghg_port_all_Green '!F5</f>
        <v>0.10787978660723201</v>
      </c>
      <c r="G6" s="7">
        <f>'[1]monthly_six_ghg_port_all_Green '!G5</f>
        <v>-0.453245331696428</v>
      </c>
      <c r="H6" s="2">
        <f>'[1]monthly_six_ghg_port_all_Green '!H5</f>
        <v>-8.6867273532250003E-2</v>
      </c>
      <c r="I6" s="2">
        <f>'[1]monthly_six_ghg_port_all_Green '!I5</f>
        <v>-0.10559109334846301</v>
      </c>
      <c r="J6" s="2">
        <f>'[1]monthly_six_ghg_port_all_Green '!J5</f>
        <v>0.32088752529134801</v>
      </c>
      <c r="K6" s="2">
        <f>'[1]monthly_six_ghg_port_all_Green '!K5</f>
        <v>-0.39501992797979402</v>
      </c>
    </row>
    <row r="7" spans="1:18" x14ac:dyDescent="0.25">
      <c r="A7" s="1" t="str">
        <f>'[1]monthly_six_ghg_port_all_Green '!A6</f>
        <v>bm_ex_ratio</v>
      </c>
      <c r="B7" s="2">
        <f>'[1]monthly_six_ghg_port_all_Green '!B6</f>
        <v>1.9938114206377999</v>
      </c>
      <c r="C7" s="2">
        <f>'[1]monthly_six_ghg_port_all_Green '!C6</f>
        <v>0.18376446412689601</v>
      </c>
      <c r="D7" s="2">
        <f>'[1]monthly_six_ghg_port_all_Green '!D6</f>
        <v>0.135298674589516</v>
      </c>
      <c r="E7" s="2">
        <f>'[1]monthly_six_ghg_port_all_Green '!E6</f>
        <v>1.3582133356769399</v>
      </c>
      <c r="F7" s="7">
        <f>'[1]monthly_six_ghg_port_all_Green '!F6</f>
        <v>-0.380799766104023</v>
      </c>
      <c r="G7" s="7">
        <f>'[1]monthly_six_ghg_port_all_Green '!G6</f>
        <v>0.54207525220655906</v>
      </c>
      <c r="H7" s="2">
        <f>'[1]monthly_six_ghg_port_all_Green '!H6</f>
        <v>-5.2592456019981998E-2</v>
      </c>
      <c r="I7" s="2">
        <f>'[1]monthly_six_ghg_port_all_Green '!I6</f>
        <v>-7.5961580609992294E-2</v>
      </c>
      <c r="J7" s="2">
        <f>'[1]monthly_six_ghg_port_all_Green '!J6</f>
        <v>0.13371344667013299</v>
      </c>
      <c r="K7" s="2">
        <f>'[1]monthly_six_ghg_port_all_Green '!K6</f>
        <v>0.55077878908812705</v>
      </c>
    </row>
    <row r="8" spans="1:18" x14ac:dyDescent="0.25">
      <c r="A8" s="1" t="str">
        <f>'[1]monthly_six_ghg_port_all_Green '!A7</f>
        <v>top_10_ratio_pct</v>
      </c>
      <c r="B8" s="2">
        <f>'[1]monthly_six_ghg_port_all_Green '!B7</f>
        <v>2.49030859869002</v>
      </c>
      <c r="C8" s="2">
        <f>'[1]monthly_six_ghg_port_all_Green '!C7</f>
        <v>0.21204156043351999</v>
      </c>
      <c r="D8" s="2">
        <f>'[1]monthly_six_ghg_port_all_Green '!D7</f>
        <v>0.13092565605629899</v>
      </c>
      <c r="E8" s="2">
        <f>'[1]monthly_six_ghg_port_all_Green '!E7</f>
        <v>1.6195569823407301</v>
      </c>
      <c r="F8" s="7">
        <f>'[1]monthly_six_ghg_port_all_Green '!F7</f>
        <v>-0.55426740474460101</v>
      </c>
      <c r="G8" s="7">
        <f>'[1]monthly_six_ghg_port_all_Green '!G7</f>
        <v>1.0731368986949601</v>
      </c>
      <c r="H8" s="2">
        <f>'[1]monthly_six_ghg_port_all_Green '!H7</f>
        <v>-4.9794701709943601E-2</v>
      </c>
      <c r="I8" s="2">
        <f>'[1]monthly_six_ghg_port_all_Green '!I7</f>
        <v>-7.7391311394807899E-2</v>
      </c>
      <c r="J8" s="2">
        <f>'[1]monthly_six_ghg_port_all_Green '!J7</f>
        <v>0.13263715566527101</v>
      </c>
      <c r="K8" s="2">
        <f>'[1]monthly_six_ghg_port_all_Green '!K7</f>
        <v>0.99089382155661099</v>
      </c>
    </row>
    <row r="9" spans="1:18" x14ac:dyDescent="0.25">
      <c r="A9" s="1" t="str">
        <f>'[1]monthly_six_ghg_port_all_Green '!A8</f>
        <v>top_10_alpha_pct</v>
      </c>
      <c r="B9" s="2">
        <f>'[1]monthly_six_ghg_port_all_Green '!B8</f>
        <v>2.87903815711682</v>
      </c>
      <c r="C9" s="2">
        <f>'[1]monthly_six_ghg_port_all_Green '!C8</f>
        <v>0.23189283999921001</v>
      </c>
      <c r="D9" s="2">
        <f>'[1]monthly_six_ghg_port_all_Green '!D8</f>
        <v>0.182973546661054</v>
      </c>
      <c r="E9" s="2">
        <f>'[1]monthly_six_ghg_port_all_Green '!E8</f>
        <v>1.26735719031984</v>
      </c>
      <c r="F9" s="7">
        <f>'[1]monthly_six_ghg_port_all_Green '!F8</f>
        <v>0.21410330949432599</v>
      </c>
      <c r="G9" s="7">
        <f>'[1]monthly_six_ghg_port_all_Green '!G8</f>
        <v>0.55822992619373801</v>
      </c>
      <c r="H9" s="2">
        <f>'[1]monthly_six_ghg_port_all_Green '!H8</f>
        <v>-6.3613547120463396E-2</v>
      </c>
      <c r="I9" s="2">
        <f>'[1]monthly_six_ghg_port_all_Green '!I8</f>
        <v>-8.5314667438348299E-2</v>
      </c>
      <c r="J9" s="2">
        <f>'[1]monthly_six_ghg_port_all_Green '!J8</f>
        <v>0.21991538401768801</v>
      </c>
      <c r="K9" s="2">
        <f>'[1]monthly_six_ghg_port_all_Green '!K8</f>
        <v>0.59942142869789194</v>
      </c>
    </row>
    <row r="10" spans="1:18" x14ac:dyDescent="0.25">
      <c r="A10" s="1" t="str">
        <f>'[1]monthly_six_ghg_port_all_Green '!A9</f>
        <v>bot_10_ratio_pct</v>
      </c>
      <c r="B10" s="2">
        <f>'[1]monthly_six_ghg_port_all_Green '!B9</f>
        <v>1.8015207710397301</v>
      </c>
      <c r="C10" s="2">
        <f>'[1]monthly_six_ghg_port_all_Green '!C9</f>
        <v>0.171736133127072</v>
      </c>
      <c r="D10" s="2">
        <f>'[1]monthly_six_ghg_port_all_Green '!D9</f>
        <v>0.15656023965622801</v>
      </c>
      <c r="E10" s="2">
        <f>'[1]monthly_six_ghg_port_all_Green '!E9</f>
        <v>1.0969332539613299</v>
      </c>
      <c r="F10" s="7">
        <f>'[1]monthly_six_ghg_port_all_Green '!F9</f>
        <v>7.4690820313899703E-2</v>
      </c>
      <c r="G10" s="7">
        <f>'[1]monthly_six_ghg_port_all_Green '!G9</f>
        <v>-8.4291417836737104E-3</v>
      </c>
      <c r="H10" s="2">
        <f>'[1]monthly_six_ghg_port_all_Green '!H9</f>
        <v>-5.86216477235003E-2</v>
      </c>
      <c r="I10" s="2">
        <f>'[1]monthly_six_ghg_port_all_Green '!I9</f>
        <v>-7.6333571118675406E-2</v>
      </c>
      <c r="J10" s="2">
        <f>'[1]monthly_six_ghg_port_all_Green '!J9</f>
        <v>0.14099346681732</v>
      </c>
      <c r="K10" s="2">
        <f>'[1]monthly_six_ghg_port_all_Green '!K9</f>
        <v>0.23422737889985201</v>
      </c>
    </row>
    <row r="11" spans="1:18" x14ac:dyDescent="0.25">
      <c r="A11" s="1" t="str">
        <f>'[1]monthly_six_ghg_port_all_Green '!A10</f>
        <v>bot_10_alpha_pct</v>
      </c>
      <c r="B11" s="2">
        <f>'[1]monthly_six_ghg_port_all_Green '!B10</f>
        <v>0.75261488210531602</v>
      </c>
      <c r="C11" s="2">
        <f>'[1]monthly_six_ghg_port_all_Green '!C10</f>
        <v>9.0159967640965205E-2</v>
      </c>
      <c r="D11" s="2">
        <f>'[1]monthly_six_ghg_port_all_Green '!D10</f>
        <v>0.207655578863984</v>
      </c>
      <c r="E11" s="2">
        <f>'[1]monthly_six_ghg_port_all_Green '!E10</f>
        <v>0.43418032943877999</v>
      </c>
      <c r="F11" s="7">
        <f>'[1]monthly_six_ghg_port_all_Green '!F10</f>
        <v>0.10962118380930901</v>
      </c>
      <c r="G11" s="7">
        <f>'[1]monthly_six_ghg_port_all_Green '!G10</f>
        <v>-0.41015491220384698</v>
      </c>
      <c r="H11" s="2">
        <f>'[1]monthly_six_ghg_port_all_Green '!H10</f>
        <v>-8.7613967555234207E-2</v>
      </c>
      <c r="I11" s="2">
        <f>'[1]monthly_six_ghg_port_all_Green '!I10</f>
        <v>-0.10685852225877</v>
      </c>
      <c r="J11" s="2">
        <f>'[1]monthly_six_ghg_port_all_Green '!J10</f>
        <v>0.32715554537006197</v>
      </c>
      <c r="K11" s="2">
        <f>'[1]monthly_six_ghg_port_all_Green '!K10</f>
        <v>-0.40294009236602601</v>
      </c>
    </row>
    <row r="12" spans="1:18" x14ac:dyDescent="0.25">
      <c r="A12" s="1" t="str">
        <f>'[1]monthly_six_ghg_port_all_Green '!A11</f>
        <v>bm_ex_ratio_pct</v>
      </c>
      <c r="B12" s="2">
        <f>'[1]monthly_six_ghg_port_all_Green '!B11</f>
        <v>1.7794814578025799</v>
      </c>
      <c r="C12" s="2">
        <f>'[1]monthly_six_ghg_port_all_Green '!C11</f>
        <v>0.17031324499801201</v>
      </c>
      <c r="D12" s="2">
        <f>'[1]monthly_six_ghg_port_all_Green '!D11</f>
        <v>0.13636330485594</v>
      </c>
      <c r="E12" s="2">
        <f>'[1]monthly_six_ghg_port_all_Green '!E11</f>
        <v>1.24896683296095</v>
      </c>
      <c r="F12" s="7">
        <f>'[1]monthly_six_ghg_port_all_Green '!F11</f>
        <v>-0.41016245267805701</v>
      </c>
      <c r="G12" s="7">
        <f>'[1]monthly_six_ghg_port_all_Green '!G11</f>
        <v>0.26171864475040302</v>
      </c>
      <c r="H12" s="2">
        <f>'[1]monthly_six_ghg_port_all_Green '!H11</f>
        <v>-5.4606565493488801E-2</v>
      </c>
      <c r="I12" s="2">
        <f>'[1]monthly_six_ghg_port_all_Green '!I11</f>
        <v>-7.5612526719755005E-2</v>
      </c>
      <c r="J12" s="2">
        <f>'[1]monthly_six_ghg_port_all_Green '!J11</f>
        <v>0.15528766698369301</v>
      </c>
      <c r="K12" s="2">
        <f>'[1]monthly_six_ghg_port_all_Green '!K11</f>
        <v>0.32580243883361598</v>
      </c>
    </row>
    <row r="13" spans="1:18" x14ac:dyDescent="0.25">
      <c r="A13" s="1" t="str">
        <f>'[1]monthly_six_ghg_port_all_Green '!A12</f>
        <v>sp500</v>
      </c>
      <c r="B13" s="2">
        <f>'[1]monthly_six_ghg_port_all_Green '!B12</f>
        <v>1.47845249253277</v>
      </c>
      <c r="C13" s="2">
        <f>'[1]monthly_six_ghg_port_all_Green '!C12</f>
        <v>0.14985524092401301</v>
      </c>
      <c r="D13" s="2">
        <f>'[1]monthly_six_ghg_port_all_Green '!D12</f>
        <v>9.7168574000359206E-2</v>
      </c>
      <c r="E13" s="2">
        <f>'[1]monthly_six_ghg_port_all_Green '!E12</f>
        <v>1.5422192047756</v>
      </c>
      <c r="F13" s="7">
        <f>'[1]monthly_six_ghg_port_all_Green '!F12</f>
        <v>-0.29348042620704201</v>
      </c>
      <c r="G13" s="7">
        <f>'[1]monthly_six_ghg_port_all_Green '!G12</f>
        <v>0.265214432208906</v>
      </c>
      <c r="H13" s="2">
        <f>'[1]monthly_six_ghg_port_all_Green '!H12</f>
        <v>-3.5881930834616799E-2</v>
      </c>
      <c r="I13" s="2">
        <f>'[1]monthly_six_ghg_port_all_Green '!I12</f>
        <v>-5.0689114651508098E-2</v>
      </c>
      <c r="J13" s="2">
        <f>'[1]monthly_six_ghg_port_all_Green '!J12</f>
        <v>8.3584917835704806E-2</v>
      </c>
      <c r="K13" s="2" t="str">
        <f>'[1]monthly_six_ghg_port_all_Green '!K12</f>
        <v>NA</v>
      </c>
    </row>
    <row r="14" spans="1:18" x14ac:dyDescent="0.25">
      <c r="A14" s="1" t="str">
        <f>'[1]monthly_six_ghg_port_all_Green '!A13</f>
        <v>sp1500</v>
      </c>
      <c r="B14" s="2">
        <f>'[1]monthly_six_ghg_port_all_Green '!B13</f>
        <v>1.48281756256856</v>
      </c>
      <c r="C14" s="2">
        <f>'[1]monthly_six_ghg_port_all_Green '!C13</f>
        <v>0.15016656811669599</v>
      </c>
      <c r="D14" s="2">
        <f>'[1]monthly_six_ghg_port_all_Green '!D13</f>
        <v>9.7486733205376902E-2</v>
      </c>
      <c r="E14" s="2">
        <f>'[1]monthly_six_ghg_port_all_Green '!E13</f>
        <v>1.5403795283645201</v>
      </c>
      <c r="F14" s="7">
        <f>'[1]monthly_six_ghg_port_all_Green '!F13</f>
        <v>-0.30411682741589402</v>
      </c>
      <c r="G14" s="7">
        <f>'[1]monthly_six_ghg_port_all_Green '!G13</f>
        <v>0.18240842080997199</v>
      </c>
      <c r="H14" s="2">
        <f>'[1]monthly_six_ghg_port_all_Green '!H13</f>
        <v>-3.6141512535316299E-2</v>
      </c>
      <c r="I14" s="2">
        <f>'[1]monthly_six_ghg_port_all_Green '!I13</f>
        <v>-5.0513517917086199E-2</v>
      </c>
      <c r="J14" s="2">
        <f>'[1]monthly_six_ghg_port_all_Green '!J13</f>
        <v>8.3825816485225593E-2</v>
      </c>
      <c r="K14" s="2">
        <f>'[1]monthly_six_ghg_port_all_Green '!K13</f>
        <v>4.8640369134741901E-2</v>
      </c>
    </row>
    <row r="15" spans="1:18" x14ac:dyDescent="0.25">
      <c r="A15" s="1" t="str">
        <f>'[1]monthly_six_ghg_port_all_Green '!A14</f>
        <v>long_short_ratio</v>
      </c>
      <c r="B15" s="2">
        <f>'[1]monthly_six_ghg_port_all_Green '!B14</f>
        <v>1.00301355385444</v>
      </c>
      <c r="C15" s="2">
        <f>'[1]monthly_six_ghg_port_all_Green '!C14</f>
        <v>0.11278920980624001</v>
      </c>
      <c r="D15" s="2">
        <f>'[1]monthly_six_ghg_port_all_Green '!D14</f>
        <v>0.169130222875508</v>
      </c>
      <c r="E15" s="2">
        <f>'[1]monthly_six_ghg_port_all_Green '!E14</f>
        <v>0.66687791152064302</v>
      </c>
      <c r="F15" s="7">
        <f>'[1]monthly_six_ghg_port_all_Green '!F14</f>
        <v>-9.4647441529440393E-2</v>
      </c>
      <c r="G15" s="7">
        <f>'[1]monthly_six_ghg_port_all_Green '!G14</f>
        <v>0.90441825394114195</v>
      </c>
      <c r="H15" s="2">
        <f>'[1]monthly_six_ghg_port_all_Green '!H14</f>
        <v>-7.0084205627170701E-2</v>
      </c>
      <c r="I15" s="2">
        <f>'[1]monthly_six_ghg_port_all_Green '!I14</f>
        <v>-9.9088509864996205E-2</v>
      </c>
      <c r="J15" s="2">
        <f>'[1]monthly_six_ghg_port_all_Green '!J14</f>
        <v>0.2013280697572</v>
      </c>
      <c r="K15" s="2">
        <f>'[1]monthly_six_ghg_port_all_Green '!K14</f>
        <v>-0.174049381005348</v>
      </c>
    </row>
    <row r="16" spans="1:18" x14ac:dyDescent="0.25">
      <c r="A16" s="1" t="str">
        <f>'[1]monthly_six_ghg_port_all_Green '!A15</f>
        <v>long_short_ratio_pct</v>
      </c>
      <c r="B16" s="2">
        <f>'[1]monthly_six_ghg_port_all_Green '!B15</f>
        <v>0.202893946504351</v>
      </c>
      <c r="C16" s="2">
        <f>'[1]monthly_six_ghg_port_all_Green '!C15</f>
        <v>2.8827744946350299E-2</v>
      </c>
      <c r="D16" s="2">
        <f>'[1]monthly_six_ghg_port_all_Green '!D15</f>
        <v>6.9799366567390803E-2</v>
      </c>
      <c r="E16" s="2">
        <f>'[1]monthly_six_ghg_port_all_Green '!E15</f>
        <v>0.41300868996450502</v>
      </c>
      <c r="F16" s="7">
        <f>'[1]monthly_six_ghg_port_all_Green '!F15</f>
        <v>0.35218731640669598</v>
      </c>
      <c r="G16" s="7">
        <f>'[1]monthly_six_ghg_port_all_Green '!G15</f>
        <v>4.9879135973371902E-3</v>
      </c>
      <c r="H16" s="2">
        <f>'[1]monthly_six_ghg_port_all_Green '!H15</f>
        <v>-2.83065221729366E-2</v>
      </c>
      <c r="I16" s="2">
        <f>'[1]monthly_six_ghg_port_all_Green '!I15</f>
        <v>-3.44893327284789E-2</v>
      </c>
      <c r="J16" s="2">
        <f>'[1]monthly_six_ghg_port_all_Green '!J15</f>
        <v>0.116547861457739</v>
      </c>
      <c r="K16" s="2">
        <f>'[1]monthly_six_ghg_port_all_Green '!K15</f>
        <v>-0.93111815150065902</v>
      </c>
    </row>
    <row r="17" spans="1:11" x14ac:dyDescent="0.25">
      <c r="A17" s="1" t="str">
        <f>'[1]monthly_six_ghg_port_all_Green '!A16</f>
        <v>long_short_alpha</v>
      </c>
      <c r="B17" s="2">
        <f>'[1]monthly_six_ghg_port_all_Green '!B16</f>
        <v>1.0263775896840499</v>
      </c>
      <c r="C17" s="2">
        <f>'[1]monthly_six_ghg_port_all_Green '!C16</f>
        <v>0.114776358327021</v>
      </c>
      <c r="D17" s="2">
        <f>'[1]monthly_six_ghg_port_all_Green '!D16</f>
        <v>0.18234244785700399</v>
      </c>
      <c r="E17" s="2">
        <f>'[1]monthly_six_ghg_port_all_Green '!E16</f>
        <v>0.62945496057522798</v>
      </c>
      <c r="F17" s="7">
        <f>'[1]monthly_six_ghg_port_all_Green '!F16</f>
        <v>0.110013570665671</v>
      </c>
      <c r="G17" s="7">
        <f>'[1]monthly_six_ghg_port_all_Green '!G16</f>
        <v>0.212411684372458</v>
      </c>
      <c r="H17" s="2">
        <f>'[1]monthly_six_ghg_port_all_Green '!H16</f>
        <v>-7.3704052932122205E-2</v>
      </c>
      <c r="I17" s="2">
        <f>'[1]monthly_six_ghg_port_all_Green '!I16</f>
        <v>-9.5373324289916905E-2</v>
      </c>
      <c r="J17" s="2">
        <f>'[1]monthly_six_ghg_port_all_Green '!J16</f>
        <v>0.23718184342260701</v>
      </c>
      <c r="K17" s="2">
        <f>'[1]monthly_six_ghg_port_all_Green '!K16</f>
        <v>-0.15765489501222399</v>
      </c>
    </row>
    <row r="18" spans="1:11" x14ac:dyDescent="0.25">
      <c r="A18" s="1" t="str">
        <f>'[1]monthly_six_ghg_port_all_Green '!A17</f>
        <v>long_short_alpha_pct</v>
      </c>
      <c r="B18" s="2">
        <f>'[1]monthly_six_ghg_port_all_Green '!B17</f>
        <v>0.940289900261154</v>
      </c>
      <c r="C18" s="2">
        <f>'[1]monthly_six_ghg_port_all_Green '!C17</f>
        <v>0.107355769605192</v>
      </c>
      <c r="D18" s="2">
        <f>'[1]monthly_six_ghg_port_all_Green '!D17</f>
        <v>0.183249959380021</v>
      </c>
      <c r="E18" s="2">
        <f>'[1]monthly_six_ghg_port_all_Green '!E17</f>
        <v>0.58584334735135901</v>
      </c>
      <c r="F18" s="7">
        <f>'[1]monthly_six_ghg_port_all_Green '!F17</f>
        <v>0.103156941798889</v>
      </c>
      <c r="G18" s="7">
        <f>'[1]monthly_six_ghg_port_all_Green '!G17</f>
        <v>0.221506229538179</v>
      </c>
      <c r="H18" s="2">
        <f>'[1]monthly_six_ghg_port_all_Green '!H17</f>
        <v>-7.4763984749568899E-2</v>
      </c>
      <c r="I18" s="2">
        <f>'[1]monthly_six_ghg_port_all_Green '!I17</f>
        <v>-9.6737684382519604E-2</v>
      </c>
      <c r="J18" s="2">
        <f>'[1]monthly_six_ghg_port_all_Green '!J17</f>
        <v>0.24088818327947001</v>
      </c>
      <c r="K18" s="2">
        <f>'[1]monthly_six_ghg_port_all_Green '!K17</f>
        <v>-0.191124006112418</v>
      </c>
    </row>
    <row r="19" spans="1:11" x14ac:dyDescent="0.25">
      <c r="A19" s="1"/>
      <c r="B19" s="1"/>
      <c r="C19" s="1"/>
      <c r="D19" s="1"/>
      <c r="E19" s="1"/>
      <c r="F19" s="9"/>
      <c r="G19" s="9"/>
      <c r="H19" s="1"/>
      <c r="I19" s="1"/>
      <c r="J19" s="1"/>
      <c r="K19" s="1"/>
    </row>
    <row r="20" spans="1:11" x14ac:dyDescent="0.25">
      <c r="A20" s="6" t="s">
        <v>3</v>
      </c>
      <c r="B20" s="6"/>
      <c r="C20" s="6"/>
      <c r="D20" s="6"/>
      <c r="E20" s="6"/>
      <c r="F20" s="8"/>
      <c r="G20" s="8"/>
      <c r="H20" s="6"/>
      <c r="I20" s="6"/>
      <c r="J20" s="6"/>
      <c r="K20" s="6"/>
    </row>
    <row r="21" spans="1:11" ht="75" x14ac:dyDescent="0.25">
      <c r="A21" s="1"/>
      <c r="B21" s="1" t="str">
        <f>'[2]monthly_six_ghg_port_all_Brown '!B1</f>
        <v>Cumulative return</v>
      </c>
      <c r="C21" s="1" t="str">
        <f>'[2]monthly_six_ghg_port_all_Brown '!C1</f>
        <v>Annualized return</v>
      </c>
      <c r="D21" s="1" t="str">
        <f>'[2]monthly_six_ghg_port_all_Brown '!D1</f>
        <v>Annualized standard deviation</v>
      </c>
      <c r="E21" s="1" t="str">
        <f>'[2]monthly_six_ghg_port_all_Brown '!E1</f>
        <v>Annualized sharpe ratio</v>
      </c>
      <c r="F21" s="9" t="str">
        <f>'[2]monthly_six_ghg_port_all_Brown '!F1</f>
        <v>Monthly skewness</v>
      </c>
      <c r="G21" s="9" t="str">
        <f>'[2]monthly_six_ghg_port_all_Brown '!G1</f>
        <v>Monthly excess kurtosis</v>
      </c>
      <c r="H21" s="1" t="str">
        <f>'[2]monthly_six_ghg_port_all_Brown '!H1</f>
        <v>Value at risk</v>
      </c>
      <c r="I21" s="1" t="str">
        <f>'[2]monthly_six_ghg_port_all_Brown '!I1</f>
        <v>Expected shortfall</v>
      </c>
      <c r="J21" s="1" t="str">
        <f>'[2]monthly_six_ghg_port_all_Brown '!J1</f>
        <v>Max drawdown</v>
      </c>
      <c r="K21" s="1" t="str">
        <f>'[2]monthly_six_ghg_port_all_Brown '!K1</f>
        <v>Information Ratio: sp500</v>
      </c>
    </row>
    <row r="22" spans="1:11" x14ac:dyDescent="0.25">
      <c r="A22" s="1" t="str">
        <f>'[2]monthly_six_ghg_port_all_Brown '!A2</f>
        <v>top_10_ratio</v>
      </c>
      <c r="B22" s="2">
        <f>'[2]monthly_six_ghg_port_all_Brown '!B2</f>
        <v>0.45588141881482103</v>
      </c>
      <c r="C22" s="2">
        <f>'[2]monthly_six_ghg_port_all_Brown '!C2</f>
        <v>5.9488649004168399E-2</v>
      </c>
      <c r="D22" s="2">
        <f>'[2]monthly_six_ghg_port_all_Brown '!D2</f>
        <v>0.117422850448177</v>
      </c>
      <c r="E22" s="2">
        <f>'[2]monthly_six_ghg_port_all_Brown '!E2</f>
        <v>0.50661901646155905</v>
      </c>
      <c r="F22" s="7">
        <f>'[2]monthly_six_ghg_port_all_Brown '!F2</f>
        <v>-0.39145216472185701</v>
      </c>
      <c r="G22" s="7">
        <f>'[2]monthly_six_ghg_port_all_Brown '!G2</f>
        <v>9.7414979180933295E-2</v>
      </c>
      <c r="H22" s="2">
        <f>'[2]monthly_six_ghg_port_all_Brown '!H2</f>
        <v>-5.3584537437870297E-2</v>
      </c>
      <c r="I22" s="2">
        <f>'[2]monthly_six_ghg_port_all_Brown '!I2</f>
        <v>-7.0330984662852702E-2</v>
      </c>
      <c r="J22" s="2">
        <f>'[2]monthly_six_ghg_port_all_Brown '!J2</f>
        <v>0.18109460341424</v>
      </c>
      <c r="K22" s="2">
        <f>'[2]monthly_six_ghg_port_all_Brown '!K2</f>
        <v>-0.96715289210232303</v>
      </c>
    </row>
    <row r="23" spans="1:11" x14ac:dyDescent="0.25">
      <c r="A23" s="1" t="str">
        <f>'[2]monthly_six_ghg_port_all_Brown '!A3</f>
        <v>top_10_alpha</v>
      </c>
      <c r="B23" s="2">
        <f>'[2]monthly_six_ghg_port_all_Brown '!B3</f>
        <v>0.76390164253683301</v>
      </c>
      <c r="C23" s="2">
        <f>'[2]monthly_six_ghg_port_all_Brown '!C3</f>
        <v>9.1237125796381102E-2</v>
      </c>
      <c r="D23" s="2">
        <f>'[2]monthly_six_ghg_port_all_Brown '!D3</f>
        <v>0.150286932829928</v>
      </c>
      <c r="E23" s="2">
        <f>'[2]monthly_six_ghg_port_all_Brown '!E3</f>
        <v>0.60708621886394898</v>
      </c>
      <c r="F23" s="7">
        <f>'[2]monthly_six_ghg_port_all_Brown '!F3</f>
        <v>0.186332643914805</v>
      </c>
      <c r="G23" s="7">
        <f>'[2]monthly_six_ghg_port_all_Brown '!G3</f>
        <v>-6.4327472512336795E-2</v>
      </c>
      <c r="H23" s="2">
        <f>'[2]monthly_six_ghg_port_all_Brown '!H3</f>
        <v>-6.0425174752326401E-2</v>
      </c>
      <c r="I23" s="2">
        <f>'[2]monthly_six_ghg_port_all_Brown '!I3</f>
        <v>-7.5584056517887702E-2</v>
      </c>
      <c r="J23" s="2">
        <f>'[2]monthly_six_ghg_port_all_Brown '!J3</f>
        <v>0.24012171108066999</v>
      </c>
      <c r="K23" s="2">
        <f>'[2]monthly_six_ghg_port_all_Brown '!K3</f>
        <v>-0.57656223035947995</v>
      </c>
    </row>
    <row r="24" spans="1:11" x14ac:dyDescent="0.25">
      <c r="A24" s="1" t="str">
        <f>'[2]monthly_six_ghg_port_all_Brown '!A4</f>
        <v>bot_10_ratio</v>
      </c>
      <c r="B24" s="2">
        <f>'[2]monthly_six_ghg_port_all_Brown '!B4</f>
        <v>0.157208066195962</v>
      </c>
      <c r="C24" s="2">
        <f>'[2]monthly_six_ghg_port_all_Brown '!C4</f>
        <v>2.2717313221505501E-2</v>
      </c>
      <c r="D24" s="2">
        <f>'[2]monthly_six_ghg_port_all_Brown '!D4</f>
        <v>0.33753141626309002</v>
      </c>
      <c r="E24" s="2">
        <f>'[2]monthly_six_ghg_port_all_Brown '!E4</f>
        <v>6.7304292658193293E-2</v>
      </c>
      <c r="F24" s="7">
        <f>'[2]monthly_six_ghg_port_all_Brown '!F4</f>
        <v>1.4918316686603399</v>
      </c>
      <c r="G24" s="7">
        <f>'[2]monthly_six_ghg_port_all_Brown '!G4</f>
        <v>5.3828385055589196</v>
      </c>
      <c r="H24" s="2">
        <f>'[2]monthly_six_ghg_port_all_Brown '!H4</f>
        <v>-9.7402625029057499E-2</v>
      </c>
      <c r="I24" s="2">
        <f>'[2]monthly_six_ghg_port_all_Brown '!I4</f>
        <v>-0.14365949275921699</v>
      </c>
      <c r="J24" s="2">
        <f>'[2]monthly_six_ghg_port_all_Brown '!J4</f>
        <v>0.62182366016949697</v>
      </c>
      <c r="K24" s="2">
        <f>'[2]monthly_six_ghg_port_all_Brown '!K4</f>
        <v>-0.42459038032009899</v>
      </c>
    </row>
    <row r="25" spans="1:11" x14ac:dyDescent="0.25">
      <c r="A25" s="1" t="str">
        <f>'[2]monthly_six_ghg_port_all_Brown '!A5</f>
        <v>bot_10_alpha</v>
      </c>
      <c r="B25" s="5">
        <f>'[2]monthly_six_ghg_port_all_Brown '!B5</f>
        <v>0.181820131217936</v>
      </c>
      <c r="C25" s="5">
        <f>'[2]monthly_six_ghg_port_all_Brown '!C5</f>
        <v>2.6033997513356801E-2</v>
      </c>
      <c r="D25" s="5">
        <f>'[2]monthly_six_ghg_port_all_Brown '!D5</f>
        <v>0.36931153545733603</v>
      </c>
      <c r="E25" s="5">
        <f>'[2]monthly_six_ghg_port_all_Brown '!E5</f>
        <v>7.0493323424402801E-2</v>
      </c>
      <c r="F25" s="5">
        <f>'[2]monthly_six_ghg_port_all_Brown '!F5</f>
        <v>1.4330150387590499</v>
      </c>
      <c r="G25" s="5">
        <f>'[2]monthly_six_ghg_port_all_Brown '!G5</f>
        <v>5.3171132616688803</v>
      </c>
      <c r="H25" s="5">
        <f>'[2]monthly_six_ghg_port_all_Brown '!H5</f>
        <v>-0.108291919828243</v>
      </c>
      <c r="I25" s="5">
        <f>'[2]monthly_six_ghg_port_all_Brown '!I5</f>
        <v>-0.14615669141297299</v>
      </c>
      <c r="J25" s="5">
        <f>'[2]monthly_six_ghg_port_all_Brown '!J5</f>
        <v>0.67748820796040099</v>
      </c>
      <c r="K25" s="5">
        <f>'[2]monthly_six_ghg_port_all_Brown '!K5</f>
        <v>-0.37188138749072303</v>
      </c>
    </row>
    <row r="26" spans="1:11" s="1" customFormat="1" x14ac:dyDescent="0.25">
      <c r="A26" s="1" t="str">
        <f>'[2]monthly_six_ghg_port_all_Brown '!A6</f>
        <v>bm_ex_ratio</v>
      </c>
      <c r="B26" s="4">
        <f>'[2]monthly_six_ghg_port_all_Brown '!B6</f>
        <v>1.2966010069184299</v>
      </c>
      <c r="C26" s="4">
        <f>'[2]monthly_six_ghg_port_all_Brown '!C6</f>
        <v>0.13645337626778001</v>
      </c>
      <c r="D26" s="4">
        <f>'[2]monthly_six_ghg_port_all_Brown '!D6</f>
        <v>0.11037534587199101</v>
      </c>
      <c r="E26" s="4">
        <f>'[2]monthly_six_ghg_port_all_Brown '!E6</f>
        <v>1.23626680568715</v>
      </c>
      <c r="F26" s="5">
        <f>'[2]monthly_six_ghg_port_all_Brown '!F6</f>
        <v>7.3093233483374695E-2</v>
      </c>
      <c r="G26" s="5">
        <f>'[2]monthly_six_ghg_port_all_Brown '!G6</f>
        <v>0.52678080067635102</v>
      </c>
      <c r="H26" s="4">
        <f>'[2]monthly_six_ghg_port_all_Brown '!H6</f>
        <v>-3.9862924906701298E-2</v>
      </c>
      <c r="I26" s="4">
        <f>'[2]monthly_six_ghg_port_all_Brown '!I6</f>
        <v>-5.4784322920639297E-2</v>
      </c>
      <c r="J26" s="4">
        <f>'[2]monthly_six_ghg_port_all_Brown '!J6</f>
        <v>0.149087315678851</v>
      </c>
      <c r="K26" s="4">
        <f>'[2]monthly_six_ghg_port_all_Brown '!K6</f>
        <v>-0.18061125679057599</v>
      </c>
    </row>
    <row r="27" spans="1:11" x14ac:dyDescent="0.25">
      <c r="A27" s="1" t="str">
        <f>'[2]monthly_six_ghg_port_all_Brown '!A7</f>
        <v>top_10_ratio_pct</v>
      </c>
      <c r="B27" s="4">
        <f>'[2]monthly_six_ghg_port_all_Brown '!B7</f>
        <v>0.77976322187232205</v>
      </c>
      <c r="C27" s="4">
        <f>'[2]monthly_six_ghg_port_all_Brown '!C7</f>
        <v>9.2741069425733597E-2</v>
      </c>
      <c r="D27" s="4">
        <f>'[2]monthly_six_ghg_port_all_Brown '!D7</f>
        <v>0.110976780431465</v>
      </c>
      <c r="E27" s="4">
        <f>'[2]monthly_six_ghg_port_all_Brown '!E7</f>
        <v>0.83567994192269002</v>
      </c>
      <c r="F27" s="5">
        <f>'[2]monthly_six_ghg_port_all_Brown '!F7</f>
        <v>-0.68027088827545601</v>
      </c>
      <c r="G27" s="5">
        <f>'[2]monthly_six_ghg_port_all_Brown '!G7</f>
        <v>0.93492764988047605</v>
      </c>
      <c r="H27" s="4">
        <f>'[2]monthly_six_ghg_port_all_Brown '!H7</f>
        <v>-4.9705032266588803E-2</v>
      </c>
      <c r="I27" s="4">
        <f>'[2]monthly_six_ghg_port_all_Brown '!I7</f>
        <v>-7.1497745838990698E-2</v>
      </c>
      <c r="J27" s="4">
        <f>'[2]monthly_six_ghg_port_all_Brown '!J7</f>
        <v>0.13295366234867501</v>
      </c>
      <c r="K27" s="4">
        <f>'[2]monthly_six_ghg_port_all_Brown '!K7</f>
        <v>-0.62226773643254296</v>
      </c>
    </row>
    <row r="28" spans="1:11" x14ac:dyDescent="0.25">
      <c r="A28" s="1" t="str">
        <f>'[2]monthly_six_ghg_port_all_Brown '!A8</f>
        <v>top_10_alpha_pct</v>
      </c>
      <c r="B28" s="2">
        <f>'[2]monthly_six_ghg_port_all_Brown '!B8</f>
        <v>0.68019917149747999</v>
      </c>
      <c r="C28" s="2">
        <f>'[2]monthly_six_ghg_port_all_Brown '!C8</f>
        <v>8.31058140570506E-2</v>
      </c>
      <c r="D28" s="2">
        <f>'[2]monthly_six_ghg_port_all_Brown '!D8</f>
        <v>0.15858145542373001</v>
      </c>
      <c r="E28" s="2">
        <f>'[2]monthly_six_ghg_port_all_Brown '!E8</f>
        <v>0.52405758185906204</v>
      </c>
      <c r="F28" s="7">
        <f>'[2]monthly_six_ghg_port_all_Brown '!F8</f>
        <v>0.23138110445441901</v>
      </c>
      <c r="G28" s="7">
        <f>'[2]monthly_six_ghg_port_all_Brown '!G8</f>
        <v>-6.2457748195110102E-2</v>
      </c>
      <c r="H28" s="2">
        <f>'[2]monthly_six_ghg_port_all_Brown '!H8</f>
        <v>-6.4137983100561499E-2</v>
      </c>
      <c r="I28" s="2">
        <f>'[2]monthly_six_ghg_port_all_Brown '!I8</f>
        <v>-7.9506619441174695E-2</v>
      </c>
      <c r="J28" s="2">
        <f>'[2]monthly_six_ghg_port_all_Brown '!J8</f>
        <v>0.26423878022819097</v>
      </c>
      <c r="K28" s="2">
        <f>'[2]monthly_six_ghg_port_all_Brown '!K8</f>
        <v>-0.608160264950937</v>
      </c>
    </row>
    <row r="29" spans="1:11" x14ac:dyDescent="0.25">
      <c r="A29" s="1" t="str">
        <f>'[2]monthly_six_ghg_port_all_Brown '!A9</f>
        <v>bot_10_ratio_pct</v>
      </c>
      <c r="B29" s="2">
        <f>'[2]monthly_six_ghg_port_all_Brown '!B9</f>
        <v>0.949393916968303</v>
      </c>
      <c r="C29" s="2">
        <f>'[2]monthly_six_ghg_port_all_Brown '!C9</f>
        <v>0.108153543357822</v>
      </c>
      <c r="D29" s="2">
        <f>'[2]monthly_six_ghg_port_all_Brown '!D9</f>
        <v>0.17285679103712301</v>
      </c>
      <c r="E29" s="2">
        <f>'[2]monthly_six_ghg_port_all_Brown '!E9</f>
        <v>0.62568292925555402</v>
      </c>
      <c r="F29" s="7">
        <f>'[2]monthly_six_ghg_port_all_Brown '!F9</f>
        <v>0.85991295317106997</v>
      </c>
      <c r="G29" s="7">
        <f>'[2]monthly_six_ghg_port_all_Brown '!G9</f>
        <v>3.7004941645718898</v>
      </c>
      <c r="H29" s="2">
        <f>'[2]monthly_six_ghg_port_all_Brown '!H9</f>
        <v>-5.5253950779586697E-2</v>
      </c>
      <c r="I29" s="2">
        <f>'[2]monthly_six_ghg_port_all_Brown '!I9</f>
        <v>-5.9931397193553497E-2</v>
      </c>
      <c r="J29" s="2">
        <f>'[2]monthly_six_ghg_port_all_Brown '!J9</f>
        <v>0.33896090500861897</v>
      </c>
      <c r="K29" s="2">
        <f>'[2]monthly_six_ghg_port_all_Brown '!K9</f>
        <v>-0.32496272920234198</v>
      </c>
    </row>
    <row r="30" spans="1:11" x14ac:dyDescent="0.25">
      <c r="A30" s="1" t="str">
        <f>'[2]monthly_six_ghg_port_all_Brown '!A10</f>
        <v>bot_10_alpha_pct</v>
      </c>
      <c r="B30" s="2">
        <f>'[2]monthly_six_ghg_port_all_Brown '!B10</f>
        <v>0.115350904593034</v>
      </c>
      <c r="C30" s="2">
        <f>'[2]monthly_six_ghg_port_all_Brown '!C10</f>
        <v>1.69370742282016E-2</v>
      </c>
      <c r="D30" s="2">
        <f>'[2]monthly_six_ghg_port_all_Brown '!D10</f>
        <v>0.37247561896116499</v>
      </c>
      <c r="E30" s="2">
        <f>'[2]monthly_six_ghg_port_all_Brown '!E10</f>
        <v>4.5471631876038199E-2</v>
      </c>
      <c r="F30" s="7">
        <f>'[2]monthly_six_ghg_port_all_Brown '!F10</f>
        <v>1.4951949295982601</v>
      </c>
      <c r="G30" s="7">
        <f>'[2]monthly_six_ghg_port_all_Brown '!G10</f>
        <v>5.63053900390008</v>
      </c>
      <c r="H30" s="2">
        <f>'[2]monthly_six_ghg_port_all_Brown '!H10</f>
        <v>-0.107024251933064</v>
      </c>
      <c r="I30" s="2">
        <f>'[2]monthly_six_ghg_port_all_Brown '!I10</f>
        <v>-0.153419638504386</v>
      </c>
      <c r="J30" s="2">
        <f>'[2]monthly_six_ghg_port_all_Brown '!J10</f>
        <v>0.65828148095342398</v>
      </c>
      <c r="K30" s="2">
        <f>'[2]monthly_six_ghg_port_all_Brown '!K10</f>
        <v>-0.39490162091327902</v>
      </c>
    </row>
    <row r="31" spans="1:11" x14ac:dyDescent="0.25">
      <c r="A31" s="1" t="str">
        <f>'[2]monthly_six_ghg_port_all_Brown '!A11</f>
        <v>bm_ex_ratio_pct</v>
      </c>
      <c r="B31" s="2">
        <f>'[2]monthly_six_ghg_port_all_Brown '!B11</f>
        <v>1.2677147480155699</v>
      </c>
      <c r="C31" s="2">
        <f>'[2]monthly_six_ghg_port_all_Brown '!C11</f>
        <v>0.13424248750724099</v>
      </c>
      <c r="D31" s="2">
        <f>'[2]monthly_six_ghg_port_all_Brown '!D11</f>
        <v>0.11778830802833</v>
      </c>
      <c r="E31" s="2">
        <f>'[2]monthly_six_ghg_port_all_Brown '!E11</f>
        <v>1.1396928078375499</v>
      </c>
      <c r="F31" s="7">
        <f>'[2]monthly_six_ghg_port_all_Brown '!F11</f>
        <v>8.7757107490676001E-2</v>
      </c>
      <c r="G31" s="7">
        <f>'[2]monthly_six_ghg_port_all_Brown '!G11</f>
        <v>0.229875455617543</v>
      </c>
      <c r="H31" s="2">
        <f>'[2]monthly_six_ghg_port_all_Brown '!H11</f>
        <v>-4.3448658596327398E-2</v>
      </c>
      <c r="I31" s="2">
        <f>'[2]monthly_six_ghg_port_all_Brown '!I11</f>
        <v>-5.7801027699097403E-2</v>
      </c>
      <c r="J31" s="2">
        <f>'[2]monthly_six_ghg_port_all_Brown '!J11</f>
        <v>0.17763496336228801</v>
      </c>
      <c r="K31" s="2">
        <f>'[2]monthly_six_ghg_port_all_Brown '!K11</f>
        <v>-0.19389714574713601</v>
      </c>
    </row>
    <row r="32" spans="1:11" x14ac:dyDescent="0.25">
      <c r="A32" s="1" t="str">
        <f>'[2]monthly_six_ghg_port_all_Brown '!A12</f>
        <v>sp500</v>
      </c>
      <c r="B32" s="2">
        <f>'[2]monthly_six_ghg_port_all_Brown '!B12</f>
        <v>1.47845249253277</v>
      </c>
      <c r="C32" s="2">
        <f>'[2]monthly_six_ghg_port_all_Brown '!C12</f>
        <v>0.14985524092401301</v>
      </c>
      <c r="D32" s="2">
        <f>'[2]monthly_six_ghg_port_all_Brown '!D12</f>
        <v>9.7168574000359206E-2</v>
      </c>
      <c r="E32" s="2">
        <f>'[2]monthly_six_ghg_port_all_Brown '!E12</f>
        <v>1.5422192047756</v>
      </c>
      <c r="F32" s="7">
        <f>'[2]monthly_six_ghg_port_all_Brown '!F12</f>
        <v>-0.29348042620704201</v>
      </c>
      <c r="G32" s="7">
        <f>'[2]monthly_six_ghg_port_all_Brown '!G12</f>
        <v>0.265214432208906</v>
      </c>
      <c r="H32" s="2">
        <f>'[2]monthly_six_ghg_port_all_Brown '!H12</f>
        <v>-3.5881930834616799E-2</v>
      </c>
      <c r="I32" s="2">
        <f>'[2]monthly_six_ghg_port_all_Brown '!I12</f>
        <v>-5.0689114651508098E-2</v>
      </c>
      <c r="J32" s="2">
        <f>'[2]monthly_six_ghg_port_all_Brown '!J12</f>
        <v>8.3584917835704806E-2</v>
      </c>
      <c r="K32" s="2" t="str">
        <f>'[2]monthly_six_ghg_port_all_Brown '!K12</f>
        <v>NA</v>
      </c>
    </row>
    <row r="33" spans="1:11" x14ac:dyDescent="0.25">
      <c r="A33" s="1" t="str">
        <f>'[2]monthly_six_ghg_port_all_Brown '!A13</f>
        <v>sp1500</v>
      </c>
      <c r="B33" s="2">
        <f>'[2]monthly_six_ghg_port_all_Brown '!B13</f>
        <v>1.48281756256856</v>
      </c>
      <c r="C33" s="2">
        <f>'[2]monthly_six_ghg_port_all_Brown '!C13</f>
        <v>0.15016656811669599</v>
      </c>
      <c r="D33" s="2">
        <f>'[2]monthly_six_ghg_port_all_Brown '!D13</f>
        <v>9.7486733205376902E-2</v>
      </c>
      <c r="E33" s="2">
        <f>'[2]monthly_six_ghg_port_all_Brown '!E13</f>
        <v>1.5403795283645201</v>
      </c>
      <c r="F33" s="7">
        <f>'[2]monthly_six_ghg_port_all_Brown '!F13</f>
        <v>-0.30411682741589402</v>
      </c>
      <c r="G33" s="7">
        <f>'[2]monthly_six_ghg_port_all_Brown '!G13</f>
        <v>0.18240842080997199</v>
      </c>
      <c r="H33" s="2">
        <f>'[2]monthly_six_ghg_port_all_Brown '!H13</f>
        <v>-3.6141512535316299E-2</v>
      </c>
      <c r="I33" s="2">
        <f>'[2]monthly_six_ghg_port_all_Brown '!I13</f>
        <v>-5.0513517917086199E-2</v>
      </c>
      <c r="J33" s="2">
        <f>'[2]monthly_six_ghg_port_all_Brown '!J13</f>
        <v>8.3825816485225593E-2</v>
      </c>
      <c r="K33" s="2">
        <f>'[2]monthly_six_ghg_port_all_Brown '!K13</f>
        <v>4.8640369134741901E-2</v>
      </c>
    </row>
    <row r="34" spans="1:11" x14ac:dyDescent="0.25">
      <c r="A34" s="1" t="str">
        <f>'[2]monthly_six_ghg_port_all_Brown '!A14</f>
        <v>long_short_ratio</v>
      </c>
      <c r="B34" s="2">
        <f>'[2]monthly_six_ghg_port_all_Brown '!B14</f>
        <v>-0.36877753862991902</v>
      </c>
      <c r="C34" s="2">
        <f>'[2]monthly_six_ghg_port_all_Brown '!C14</f>
        <v>-6.8337022940988798E-2</v>
      </c>
      <c r="D34" s="2">
        <f>'[2]monthly_six_ghg_port_all_Brown '!D14</f>
        <v>0.330757306773034</v>
      </c>
      <c r="E34" s="2">
        <f>'[2]monthly_six_ghg_port_all_Brown '!E14</f>
        <v>-0.20660774997748299</v>
      </c>
      <c r="F34" s="7">
        <f>'[2]monthly_six_ghg_port_all_Brown '!F14</f>
        <v>-1.2893907028613101</v>
      </c>
      <c r="G34" s="7">
        <f>'[2]monthly_six_ghg_port_all_Brown '!G14</f>
        <v>4.3168996274542799</v>
      </c>
      <c r="H34" s="2">
        <f>'[2]monthly_six_ghg_port_all_Brown '!H14</f>
        <v>-0.18040855358501201</v>
      </c>
      <c r="I34" s="2">
        <f>'[2]monthly_six_ghg_port_all_Brown '!I14</f>
        <v>-0.31703009576734398</v>
      </c>
      <c r="J34" s="2">
        <f>'[2]monthly_six_ghg_port_all_Brown '!J14</f>
        <v>0.66701324011872598</v>
      </c>
      <c r="K34" s="2">
        <f>'[2]monthly_six_ghg_port_all_Brown '!K14</f>
        <v>-0.58724879591646795</v>
      </c>
    </row>
    <row r="35" spans="1:11" x14ac:dyDescent="0.25">
      <c r="A35" s="1" t="str">
        <f>'[2]monthly_six_ghg_port_all_Brown '!A15</f>
        <v>long_short_ratio_pct</v>
      </c>
      <c r="B35" s="2">
        <f>'[2]monthly_six_ghg_port_all_Brown '!B15</f>
        <v>-0.17653449445300901</v>
      </c>
      <c r="C35" s="2">
        <f>'[2]monthly_six_ghg_port_all_Brown '!C15</f>
        <v>-2.9440039378868299E-2</v>
      </c>
      <c r="D35" s="2">
        <f>'[2]monthly_six_ghg_port_all_Brown '!D15</f>
        <v>0.12252950943393601</v>
      </c>
      <c r="E35" s="2">
        <f>'[2]monthly_six_ghg_port_all_Brown '!E15</f>
        <v>-0.24026897287743801</v>
      </c>
      <c r="F35" s="7">
        <f>'[2]monthly_six_ghg_port_all_Brown '!F15</f>
        <v>-0.56154325956579898</v>
      </c>
      <c r="G35" s="7">
        <f>'[2]monthly_six_ghg_port_all_Brown '!G15</f>
        <v>5.8799199391205601</v>
      </c>
      <c r="H35" s="2">
        <f>'[2]monthly_six_ghg_port_all_Brown '!H15</f>
        <v>-6.0894526466126198E-2</v>
      </c>
      <c r="I35" s="2">
        <f>'[2]monthly_six_ghg_port_all_Brown '!I15</f>
        <v>-0.116473288418403</v>
      </c>
      <c r="J35" s="2">
        <f>'[2]monthly_six_ghg_port_all_Brown '!J15</f>
        <v>0.34748066473155997</v>
      </c>
      <c r="K35" s="2">
        <f>'[2]monthly_six_ghg_port_all_Brown '!K15</f>
        <v>-0.97272081148184997</v>
      </c>
    </row>
    <row r="36" spans="1:11" x14ac:dyDescent="0.25">
      <c r="A36" s="1" t="str">
        <f>'[2]monthly_six_ghg_port_all_Brown '!A16</f>
        <v>long_short_alpha</v>
      </c>
      <c r="B36" s="2">
        <f>'[2]monthly_six_ghg_port_all_Brown '!B16</f>
        <v>-0.27468046544660102</v>
      </c>
      <c r="C36" s="2">
        <f>'[2]monthly_six_ghg_port_all_Brown '!C16</f>
        <v>-4.8205960737232802E-2</v>
      </c>
      <c r="D36" s="2">
        <f>'[2]monthly_six_ghg_port_all_Brown '!D16</f>
        <v>0.32924852986912501</v>
      </c>
      <c r="E36" s="2">
        <f>'[2]monthly_six_ghg_port_all_Brown '!E16</f>
        <v>-0.14641207587591801</v>
      </c>
      <c r="F36" s="7">
        <f>'[2]monthly_six_ghg_port_all_Brown '!F16</f>
        <v>-1.26115832678991</v>
      </c>
      <c r="G36" s="7">
        <f>'[2]monthly_six_ghg_port_all_Brown '!G16</f>
        <v>4.2701462592348802</v>
      </c>
      <c r="H36" s="2">
        <f>'[2]monthly_six_ghg_port_all_Brown '!H16</f>
        <v>-0.177345109108904</v>
      </c>
      <c r="I36" s="2">
        <f>'[2]monthly_six_ghg_port_all_Brown '!I16</f>
        <v>-0.313336742221273</v>
      </c>
      <c r="J36" s="2">
        <f>'[2]monthly_six_ghg_port_all_Brown '!J16</f>
        <v>0.63574479219312896</v>
      </c>
      <c r="K36" s="2">
        <f>'[2]monthly_six_ghg_port_all_Brown '!K16</f>
        <v>-0.54695940027525203</v>
      </c>
    </row>
    <row r="37" spans="1:11" x14ac:dyDescent="0.25">
      <c r="A37" s="1" t="str">
        <f>'[2]monthly_six_ghg_port_all_Brown '!A17</f>
        <v>long_short_alpha_pct</v>
      </c>
      <c r="B37" s="2">
        <f>'[2]monthly_six_ghg_port_all_Brown '!B17</f>
        <v>-0.27137923481632098</v>
      </c>
      <c r="C37" s="2">
        <f>'[2]monthly_six_ghg_port_all_Brown '!C17</f>
        <v>-4.7540777384292097E-2</v>
      </c>
      <c r="D37" s="2">
        <f>'[2]monthly_six_ghg_port_all_Brown '!D17</f>
        <v>0.33209157089299401</v>
      </c>
      <c r="E37" s="2">
        <f>'[2]monthly_six_ghg_port_all_Brown '!E17</f>
        <v>-0.143155627998793</v>
      </c>
      <c r="F37" s="7">
        <f>'[2]monthly_six_ghg_port_all_Brown '!F17</f>
        <v>-1.24968035344951</v>
      </c>
      <c r="G37" s="7">
        <f>'[2]monthly_six_ghg_port_all_Brown '!G17</f>
        <v>4.2396792674398096</v>
      </c>
      <c r="H37" s="2">
        <f>'[2]monthly_six_ghg_port_all_Brown '!H17</f>
        <v>-0.178536772059049</v>
      </c>
      <c r="I37" s="2">
        <f>'[2]monthly_six_ghg_port_all_Brown '!I17</f>
        <v>-0.31536643348443399</v>
      </c>
      <c r="J37" s="2">
        <f>'[2]monthly_six_ghg_port_all_Brown '!J17</f>
        <v>0.63659034109637702</v>
      </c>
      <c r="K37" s="2">
        <f>'[2]monthly_six_ghg_port_all_Brown '!K17</f>
        <v>-0.54316409855997005</v>
      </c>
    </row>
    <row r="39" spans="1:11" x14ac:dyDescent="0.25">
      <c r="A39" s="6" t="s">
        <v>1</v>
      </c>
      <c r="B39" s="6"/>
      <c r="C39" s="6"/>
      <c r="D39" s="6"/>
      <c r="E39" s="6"/>
      <c r="F39" s="8"/>
      <c r="G39" s="8"/>
      <c r="H39" s="6"/>
      <c r="I39" s="6"/>
      <c r="J39" s="6"/>
      <c r="K39" s="6"/>
    </row>
    <row r="40" spans="1:11" ht="75" x14ac:dyDescent="0.25">
      <c r="A40" s="1"/>
      <c r="B40" s="1" t="str">
        <f>'[3]monthly_six_env_port_all_Green '!B1</f>
        <v>Cumulative return</v>
      </c>
      <c r="C40" s="1" t="str">
        <f>'[3]monthly_six_env_port_all_Green '!C1</f>
        <v>Annualized return</v>
      </c>
      <c r="D40" s="1" t="str">
        <f>'[3]monthly_six_env_port_all_Green '!D1</f>
        <v>Annualized standard deviation</v>
      </c>
      <c r="E40" s="1" t="str">
        <f>'[3]monthly_six_env_port_all_Green '!E1</f>
        <v>Annualized sharpe ratio</v>
      </c>
      <c r="F40" s="9" t="str">
        <f>'[3]monthly_six_env_port_all_Green '!F1</f>
        <v>Monthly skewness</v>
      </c>
      <c r="G40" s="9" t="str">
        <f>'[3]monthly_six_env_port_all_Green '!G1</f>
        <v>Monthly excess kurtosis</v>
      </c>
      <c r="H40" s="1" t="str">
        <f>'[3]monthly_six_env_port_all_Green '!H1</f>
        <v>Value at risk</v>
      </c>
      <c r="I40" s="1" t="str">
        <f>'[3]monthly_six_env_port_all_Green '!I1</f>
        <v>Expected shortfall</v>
      </c>
      <c r="J40" s="1" t="str">
        <f>'[3]monthly_six_env_port_all_Green '!J1</f>
        <v>Max drawdown</v>
      </c>
      <c r="K40" s="1" t="str">
        <f>'[3]monthly_six_env_port_all_Green '!K1</f>
        <v>Information Ratio: sp500</v>
      </c>
    </row>
    <row r="41" spans="1:11" x14ac:dyDescent="0.25">
      <c r="A41" s="1" t="str">
        <f>'[3]monthly_six_env_port_all_Green '!A2</f>
        <v>top_10_ratio</v>
      </c>
      <c r="B41" s="2">
        <f>'[3]monthly_six_env_port_all_Green '!B2</f>
        <v>4.2371555577139999</v>
      </c>
      <c r="C41" s="2">
        <f>'[3]monthly_six_env_port_all_Green '!C2</f>
        <v>0.29011989599236099</v>
      </c>
      <c r="D41" s="2">
        <f>'[3]monthly_six_env_port_all_Green '!D2</f>
        <v>0.17292304118934801</v>
      </c>
      <c r="E41" s="2">
        <f>'[3]monthly_six_env_port_all_Green '!E2</f>
        <v>1.67773995875242</v>
      </c>
      <c r="F41" s="7">
        <f>'[3]monthly_six_env_port_all_Green '!F2</f>
        <v>-0.371257450319955</v>
      </c>
      <c r="G41" s="7">
        <f>'[3]monthly_six_env_port_all_Green '!G2</f>
        <v>2.1305608289396201</v>
      </c>
      <c r="H41" s="2">
        <f>'[3]monthly_six_env_port_all_Green '!H2</f>
        <v>-6.1875054502649698E-2</v>
      </c>
      <c r="I41" s="2">
        <f>'[3]monthly_six_env_port_all_Green '!I2</f>
        <v>-0.107693359023396</v>
      </c>
      <c r="J41" s="2">
        <f>'[3]monthly_six_env_port_all_Green '!J2</f>
        <v>0.1700459991064</v>
      </c>
      <c r="K41" s="2">
        <f>'[3]monthly_six_env_port_all_Green '!K2</f>
        <v>1.07593592996083</v>
      </c>
    </row>
    <row r="42" spans="1:11" x14ac:dyDescent="0.25">
      <c r="A42" s="1" t="str">
        <f>'[3]monthly_six_env_port_all_Green '!A3</f>
        <v>top_10_alpha</v>
      </c>
      <c r="B42" s="2">
        <f>'[3]monthly_six_env_port_all_Green '!B3</f>
        <v>3.86628271545763</v>
      </c>
      <c r="C42" s="2">
        <f>'[3]monthly_six_env_port_all_Green '!C3</f>
        <v>0.27562395753357699</v>
      </c>
      <c r="D42" s="2">
        <f>'[3]monthly_six_env_port_all_Green '!D3</f>
        <v>0.18142096943053401</v>
      </c>
      <c r="E42" s="2">
        <f>'[3]monthly_six_env_port_all_Green '!E3</f>
        <v>1.51925082529731</v>
      </c>
      <c r="F42" s="7">
        <f>'[3]monthly_six_env_port_all_Green '!F3</f>
        <v>-0.33788440007798198</v>
      </c>
      <c r="G42" s="7">
        <f>'[3]monthly_six_env_port_all_Green '!G3</f>
        <v>0.301045815059934</v>
      </c>
      <c r="H42" s="2">
        <f>'[3]monthly_six_env_port_all_Green '!H3</f>
        <v>-6.8321244020845801E-2</v>
      </c>
      <c r="I42" s="2">
        <f>'[3]monthly_six_env_port_all_Green '!I3</f>
        <v>-9.6611290253484E-2</v>
      </c>
      <c r="J42" s="2">
        <f>'[3]monthly_six_env_port_all_Green '!J3</f>
        <v>0.21015425060951201</v>
      </c>
      <c r="K42" s="2">
        <f>'[3]monthly_six_env_port_all_Green '!K3</f>
        <v>0.93658233576530303</v>
      </c>
    </row>
    <row r="43" spans="1:11" x14ac:dyDescent="0.25">
      <c r="A43" s="1" t="str">
        <f>'[3]monthly_six_env_port_all_Green '!A4</f>
        <v>bot_10_ratio</v>
      </c>
      <c r="B43" s="2">
        <f>'[3]monthly_six_env_port_all_Green '!B4</f>
        <v>1.2472368099772699</v>
      </c>
      <c r="C43" s="2">
        <f>'[3]monthly_six_env_port_all_Green '!C4</f>
        <v>0.13266067265714099</v>
      </c>
      <c r="D43" s="2">
        <f>'[3]monthly_six_env_port_all_Green '!D4</f>
        <v>0.29370103685558901</v>
      </c>
      <c r="E43" s="2">
        <f>'[3]monthly_six_env_port_all_Green '!E4</f>
        <v>0.45168608894755002</v>
      </c>
      <c r="F43" s="7">
        <f>'[3]monthly_six_env_port_all_Green '!F4</f>
        <v>0.70537385962434496</v>
      </c>
      <c r="G43" s="7">
        <f>'[3]monthly_six_env_port_all_Green '!G4</f>
        <v>0.10006986509937101</v>
      </c>
      <c r="H43" s="2">
        <f>'[3]monthly_six_env_port_all_Green '!H4</f>
        <v>-0.106886551783599</v>
      </c>
      <c r="I43" s="2">
        <f>'[3]monthly_six_env_port_all_Green '!I4</f>
        <v>-0.12975018703454799</v>
      </c>
      <c r="J43" s="2">
        <f>'[3]monthly_six_env_port_all_Green '!J4</f>
        <v>0.57531409276164103</v>
      </c>
      <c r="K43" s="2">
        <f>'[3]monthly_six_env_port_all_Green '!K4</f>
        <v>-6.9526471759949304E-2</v>
      </c>
    </row>
    <row r="44" spans="1:11" x14ac:dyDescent="0.25">
      <c r="A44" s="1" t="str">
        <f>'[3]monthly_six_env_port_all_Green '!A5</f>
        <v>bot_10_alpha</v>
      </c>
      <c r="B44" s="5">
        <f>'[3]monthly_six_env_port_all_Green '!B5</f>
        <v>0.60506356850976395</v>
      </c>
      <c r="C44" s="5">
        <f>'[3]monthly_six_env_port_all_Green '!C5</f>
        <v>7.5509350128079897E-2</v>
      </c>
      <c r="D44" s="5">
        <f>'[3]monthly_six_env_port_all_Green '!D5</f>
        <v>0.27038117530218803</v>
      </c>
      <c r="E44" s="5">
        <f>'[3]monthly_six_env_port_all_Green '!E5</f>
        <v>0.27926999741637998</v>
      </c>
      <c r="F44" s="5">
        <f>'[3]monthly_six_env_port_all_Green '!F5</f>
        <v>0.50662878817069901</v>
      </c>
      <c r="G44" s="5">
        <f>'[3]monthly_six_env_port_all_Green '!G5</f>
        <v>0.17928307535226601</v>
      </c>
      <c r="H44" s="5">
        <f>'[3]monthly_six_env_port_all_Green '!H5</f>
        <v>-0.106727094247148</v>
      </c>
      <c r="I44" s="5">
        <f>'[3]monthly_six_env_port_all_Green '!I5</f>
        <v>-0.12875137621837801</v>
      </c>
      <c r="J44" s="5">
        <f>'[3]monthly_six_env_port_all_Green '!J5</f>
        <v>0.58956247628955805</v>
      </c>
      <c r="K44" s="5">
        <f>'[3]monthly_six_env_port_all_Green '!K5</f>
        <v>-0.33381724605709601</v>
      </c>
    </row>
    <row r="45" spans="1:11" x14ac:dyDescent="0.25">
      <c r="A45" s="1" t="str">
        <f>'[3]monthly_six_env_port_all_Green '!A6</f>
        <v>bm_ex_ratio</v>
      </c>
      <c r="B45" s="4">
        <f>'[3]monthly_six_env_port_all_Green '!B6</f>
        <v>2.1232140390826899</v>
      </c>
      <c r="C45" s="4">
        <f>'[3]monthly_six_env_port_all_Green '!C6</f>
        <v>0.19149596690835299</v>
      </c>
      <c r="D45" s="4">
        <f>'[3]monthly_six_env_port_all_Green '!D6</f>
        <v>0.125622708218396</v>
      </c>
      <c r="E45" s="4">
        <f>'[3]monthly_six_env_port_all_Green '!E6</f>
        <v>1.52437381444951</v>
      </c>
      <c r="F45" s="5">
        <f>'[3]monthly_six_env_port_all_Green '!F6</f>
        <v>-6.3725981411407798E-2</v>
      </c>
      <c r="G45" s="5">
        <f>'[3]monthly_six_env_port_all_Green '!G6</f>
        <v>0.27325350649501201</v>
      </c>
      <c r="H45" s="4">
        <f>'[3]monthly_six_env_port_all_Green '!H6</f>
        <v>-4.4367573732356301E-2</v>
      </c>
      <c r="I45" s="4">
        <f>'[3]monthly_six_env_port_all_Green '!I6</f>
        <v>-6.1763080393345798E-2</v>
      </c>
      <c r="J45" s="4">
        <f>'[3]monthly_six_env_port_all_Green '!J6</f>
        <v>0.120374354736526</v>
      </c>
      <c r="K45" s="4">
        <f>'[3]monthly_six_env_port_all_Green '!K6</f>
        <v>0.58241505100785496</v>
      </c>
    </row>
    <row r="46" spans="1:11" x14ac:dyDescent="0.25">
      <c r="A46" s="1" t="str">
        <f>'[3]monthly_six_env_port_all_Green '!A7</f>
        <v>top_10_ratio_pct</v>
      </c>
      <c r="B46" s="4">
        <f>'[3]monthly_six_env_port_all_Green '!B7</f>
        <v>2.8617012377336102</v>
      </c>
      <c r="C46" s="4">
        <f>'[3]monthly_six_env_port_all_Green '!C7</f>
        <v>0.231044187013553</v>
      </c>
      <c r="D46" s="4">
        <f>'[3]monthly_six_env_port_all_Green '!D7</f>
        <v>0.12318326103310601</v>
      </c>
      <c r="E46" s="4">
        <f>'[3]monthly_six_env_port_all_Green '!E7</f>
        <v>1.8756134971249101</v>
      </c>
      <c r="F46" s="5">
        <f>'[3]monthly_six_env_port_all_Green '!F7</f>
        <v>-0.24696648039733099</v>
      </c>
      <c r="G46" s="5">
        <f>'[3]monthly_six_env_port_all_Green '!G7</f>
        <v>0.139809599775467</v>
      </c>
      <c r="H46" s="4">
        <f>'[3]monthly_six_env_port_all_Green '!H7</f>
        <v>-4.2364569697596E-2</v>
      </c>
      <c r="I46" s="4">
        <f>'[3]monthly_six_env_port_all_Green '!I7</f>
        <v>-5.9967355748217398E-2</v>
      </c>
      <c r="J46" s="4">
        <f>'[3]monthly_six_env_port_all_Green '!J7</f>
        <v>0.104816919775595</v>
      </c>
      <c r="K46" s="4">
        <f>'[3]monthly_six_env_port_all_Green '!K7</f>
        <v>1.1806385473743499</v>
      </c>
    </row>
    <row r="47" spans="1:11" x14ac:dyDescent="0.25">
      <c r="A47" s="1" t="str">
        <f>'[3]monthly_six_env_port_all_Green '!A8</f>
        <v>top_10_alpha_pct</v>
      </c>
      <c r="B47" s="2">
        <f>'[3]monthly_six_env_port_all_Green '!B8</f>
        <v>4.4690719796691702</v>
      </c>
      <c r="C47" s="2">
        <f>'[3]monthly_six_env_port_all_Green '!C8</f>
        <v>0.29874884778339</v>
      </c>
      <c r="D47" s="2">
        <f>'[3]monthly_six_env_port_all_Green '!D8</f>
        <v>0.14815479454497099</v>
      </c>
      <c r="E47" s="2">
        <f>'[3]monthly_six_env_port_all_Green '!E8</f>
        <v>2.0164642575418599</v>
      </c>
      <c r="F47" s="7">
        <f>'[3]monthly_six_env_port_all_Green '!F8</f>
        <v>-0.38079377428434402</v>
      </c>
      <c r="G47" s="7">
        <f>'[3]monthly_six_env_port_all_Green '!G8</f>
        <v>0.45951212955815901</v>
      </c>
      <c r="H47" s="2">
        <f>'[3]monthly_six_env_port_all_Green '!H8</f>
        <v>-5.1068826510105997E-2</v>
      </c>
      <c r="I47" s="2">
        <f>'[3]monthly_six_env_port_all_Green '!I8</f>
        <v>-7.5850182423820994E-2</v>
      </c>
      <c r="J47" s="2">
        <f>'[3]monthly_six_env_port_all_Green '!J8</f>
        <v>0.11924022486958701</v>
      </c>
      <c r="K47" s="2">
        <f>'[3]monthly_six_env_port_all_Green '!K8</f>
        <v>1.56858991121161</v>
      </c>
    </row>
    <row r="48" spans="1:11" x14ac:dyDescent="0.25">
      <c r="A48" s="1" t="str">
        <f>'[3]monthly_six_env_port_all_Green '!A9</f>
        <v>bot_10_ratio_pct</v>
      </c>
      <c r="B48" s="2">
        <f>'[3]monthly_six_env_port_all_Green '!B9</f>
        <v>1.6124041571127801</v>
      </c>
      <c r="C48" s="2">
        <f>'[3]monthly_six_env_port_all_Green '!C9</f>
        <v>0.15920449452800001</v>
      </c>
      <c r="D48" s="2">
        <f>'[3]monthly_six_env_port_all_Green '!D9</f>
        <v>0.15370406704523301</v>
      </c>
      <c r="E48" s="2">
        <f>'[3]monthly_six_env_port_all_Green '!E9</f>
        <v>1.03578582914887</v>
      </c>
      <c r="F48" s="7">
        <f>'[3]monthly_six_env_port_all_Green '!F9</f>
        <v>4.1190553726253701E-2</v>
      </c>
      <c r="G48" s="7">
        <f>'[3]monthly_six_env_port_all_Green '!G9</f>
        <v>0.40745918927397801</v>
      </c>
      <c r="H48" s="2">
        <f>'[3]monthly_six_env_port_all_Green '!H9</f>
        <v>-5.8285930395431999E-2</v>
      </c>
      <c r="I48" s="2">
        <f>'[3]monthly_six_env_port_all_Green '!I9</f>
        <v>-7.8899657654696698E-2</v>
      </c>
      <c r="J48" s="2">
        <f>'[3]monthly_six_env_port_all_Green '!J9</f>
        <v>0.23348076997992201</v>
      </c>
      <c r="K48" s="2">
        <f>'[3]monthly_six_env_port_all_Green '!K9</f>
        <v>9.2153316709335395E-2</v>
      </c>
    </row>
    <row r="49" spans="1:11" x14ac:dyDescent="0.25">
      <c r="A49" s="1" t="str">
        <f>'[3]monthly_six_env_port_all_Green '!A10</f>
        <v>bot_10_alpha_pct</v>
      </c>
      <c r="B49" s="2">
        <f>'[3]monthly_six_env_port_all_Green '!B10</f>
        <v>1.2092749120328501</v>
      </c>
      <c r="C49" s="2">
        <f>'[3]monthly_six_env_port_all_Green '!C10</f>
        <v>0.12969576758033999</v>
      </c>
      <c r="D49" s="2">
        <f>'[3]monthly_six_env_port_all_Green '!D10</f>
        <v>0.21265212524511501</v>
      </c>
      <c r="E49" s="2">
        <f>'[3]monthly_six_env_port_all_Green '!E10</f>
        <v>0.60989640912756304</v>
      </c>
      <c r="F49" s="7">
        <f>'[3]monthly_six_env_port_all_Green '!F10</f>
        <v>0.18750241747465299</v>
      </c>
      <c r="G49" s="7">
        <f>'[3]monthly_six_env_port_all_Green '!G10</f>
        <v>0.128038136826474</v>
      </c>
      <c r="H49" s="2">
        <f>'[3]monthly_six_env_port_all_Green '!H10</f>
        <v>-8.4828333124408295E-2</v>
      </c>
      <c r="I49" s="2">
        <f>'[3]monthly_six_env_port_all_Green '!I10</f>
        <v>-0.10773370997015499</v>
      </c>
      <c r="J49" s="2">
        <f>'[3]monthly_six_env_port_all_Green '!J10</f>
        <v>0.43480997269479299</v>
      </c>
      <c r="K49" s="2">
        <f>'[3]monthly_six_env_port_all_Green '!K10</f>
        <v>-0.12601389659919801</v>
      </c>
    </row>
    <row r="50" spans="1:11" x14ac:dyDescent="0.25">
      <c r="A50" s="1" t="str">
        <f>'[3]monthly_six_env_port_all_Green '!A11</f>
        <v>bm_ex_ratio_pct</v>
      </c>
      <c r="B50" s="2">
        <f>'[3]monthly_six_env_port_all_Green '!B11</f>
        <v>2.1002130691816099</v>
      </c>
      <c r="C50" s="2">
        <f>'[3]monthly_six_env_port_all_Green '!C11</f>
        <v>0.19014177311175401</v>
      </c>
      <c r="D50" s="2">
        <f>'[3]monthly_six_env_port_all_Green '!D11</f>
        <v>0.127537032486781</v>
      </c>
      <c r="E50" s="2">
        <f>'[3]monthly_six_env_port_all_Green '!E11</f>
        <v>1.4908749984555401</v>
      </c>
      <c r="F50" s="7">
        <f>'[3]monthly_six_env_port_all_Green '!F11</f>
        <v>-1.9537247900396099E-2</v>
      </c>
      <c r="G50" s="7">
        <f>'[3]monthly_six_env_port_all_Green '!G11</f>
        <v>0.27137925928109002</v>
      </c>
      <c r="H50" s="2">
        <f>'[3]monthly_six_env_port_all_Green '!H11</f>
        <v>-4.4899074384958299E-2</v>
      </c>
      <c r="I50" s="2">
        <f>'[3]monthly_six_env_port_all_Green '!I11</f>
        <v>-6.2035093987955398E-2</v>
      </c>
      <c r="J50" s="2">
        <f>'[3]monthly_six_env_port_all_Green '!J11</f>
        <v>0.11753270097514</v>
      </c>
      <c r="K50" s="2">
        <f>'[3]monthly_six_env_port_all_Green '!K11</f>
        <v>0.53810099849087301</v>
      </c>
    </row>
    <row r="51" spans="1:11" x14ac:dyDescent="0.25">
      <c r="A51" s="1" t="str">
        <f>'[3]monthly_six_env_port_all_Green '!A12</f>
        <v>sp500</v>
      </c>
      <c r="B51" s="2">
        <f>'[3]monthly_six_env_port_all_Green '!B12</f>
        <v>1.47845249253277</v>
      </c>
      <c r="C51" s="2">
        <f>'[3]monthly_six_env_port_all_Green '!C12</f>
        <v>0.14985524092401301</v>
      </c>
      <c r="D51" s="2">
        <f>'[3]monthly_six_env_port_all_Green '!D12</f>
        <v>9.7168574000359206E-2</v>
      </c>
      <c r="E51" s="2">
        <f>'[3]monthly_six_env_port_all_Green '!E12</f>
        <v>1.5422192047756</v>
      </c>
      <c r="F51" s="7">
        <f>'[3]monthly_six_env_port_all_Green '!F12</f>
        <v>-0.29348042620704201</v>
      </c>
      <c r="G51" s="7">
        <f>'[3]monthly_six_env_port_all_Green '!G12</f>
        <v>0.265214432208906</v>
      </c>
      <c r="H51" s="2">
        <f>'[3]monthly_six_env_port_all_Green '!H12</f>
        <v>-3.5881930834616799E-2</v>
      </c>
      <c r="I51" s="2">
        <f>'[3]monthly_six_env_port_all_Green '!I12</f>
        <v>-5.0689114651508098E-2</v>
      </c>
      <c r="J51" s="2">
        <f>'[3]monthly_six_env_port_all_Green '!J12</f>
        <v>8.3584917835704806E-2</v>
      </c>
      <c r="K51" s="2" t="str">
        <f>'[3]monthly_six_env_port_all_Green '!K12</f>
        <v>NA</v>
      </c>
    </row>
    <row r="52" spans="1:11" x14ac:dyDescent="0.25">
      <c r="A52" s="1" t="str">
        <f>'[3]monthly_six_env_port_all_Green '!A13</f>
        <v>sp1500</v>
      </c>
      <c r="B52" s="2">
        <f>'[3]monthly_six_env_port_all_Green '!B13</f>
        <v>1.48281756256856</v>
      </c>
      <c r="C52" s="2">
        <f>'[3]monthly_six_env_port_all_Green '!C13</f>
        <v>0.15016656811669599</v>
      </c>
      <c r="D52" s="2">
        <f>'[3]monthly_six_env_port_all_Green '!D13</f>
        <v>9.7486733205376902E-2</v>
      </c>
      <c r="E52" s="2">
        <f>'[3]monthly_six_env_port_all_Green '!E13</f>
        <v>1.5403795283645201</v>
      </c>
      <c r="F52" s="7">
        <f>'[3]monthly_six_env_port_all_Green '!F13</f>
        <v>-0.30411682741589402</v>
      </c>
      <c r="G52" s="7">
        <f>'[3]monthly_six_env_port_all_Green '!G13</f>
        <v>0.18240842080997199</v>
      </c>
      <c r="H52" s="2">
        <f>'[3]monthly_six_env_port_all_Green '!H13</f>
        <v>-3.6141512535316299E-2</v>
      </c>
      <c r="I52" s="2">
        <f>'[3]monthly_six_env_port_all_Green '!I13</f>
        <v>-5.0513517917086199E-2</v>
      </c>
      <c r="J52" s="2">
        <f>'[3]monthly_six_env_port_all_Green '!J13</f>
        <v>8.3825816485225593E-2</v>
      </c>
      <c r="K52" s="2">
        <f>'[3]monthly_six_env_port_all_Green '!K13</f>
        <v>4.8640369134741901E-2</v>
      </c>
    </row>
    <row r="53" spans="1:11" x14ac:dyDescent="0.25">
      <c r="A53" s="1" t="str">
        <f>'[3]monthly_six_env_port_all_Green '!A14</f>
        <v>long_short_ratio</v>
      </c>
      <c r="B53" s="2">
        <f>'[3]monthly_six_env_port_all_Green '!B14</f>
        <v>0.573322867228933</v>
      </c>
      <c r="C53" s="2">
        <f>'[3]monthly_six_env_port_all_Green '!C14</f>
        <v>7.2209547249259196E-2</v>
      </c>
      <c r="D53" s="2">
        <f>'[3]monthly_six_env_port_all_Green '!D14</f>
        <v>0.26665536021719399</v>
      </c>
      <c r="E53" s="2">
        <f>'[3]monthly_six_env_port_all_Green '!E14</f>
        <v>0.27079728376899498</v>
      </c>
      <c r="F53" s="7">
        <f>'[3]monthly_six_env_port_all_Green '!F14</f>
        <v>-0.66299939139155895</v>
      </c>
      <c r="G53" s="7">
        <f>'[3]monthly_six_env_port_all_Green '!G14</f>
        <v>0.60599981357641697</v>
      </c>
      <c r="H53" s="2">
        <f>'[3]monthly_six_env_port_all_Green '!H14</f>
        <v>-0.129795755319872</v>
      </c>
      <c r="I53" s="2">
        <f>'[3]monthly_six_env_port_all_Green '!I14</f>
        <v>-0.17545565336399399</v>
      </c>
      <c r="J53" s="2">
        <f>'[3]monthly_six_env_port_all_Green '!J14</f>
        <v>0.525534198326566</v>
      </c>
      <c r="K53" s="2">
        <f>'[3]monthly_six_env_port_all_Green '!K14</f>
        <v>-0.25496999012293098</v>
      </c>
    </row>
    <row r="54" spans="1:11" x14ac:dyDescent="0.25">
      <c r="A54" s="1" t="str">
        <f>'[3]monthly_six_env_port_all_Green '!A15</f>
        <v>long_short_ratio_pct</v>
      </c>
      <c r="B54" s="2">
        <f>'[3]monthly_six_env_port_all_Green '!B15</f>
        <v>0.41943853556899202</v>
      </c>
      <c r="C54" s="2">
        <f>'[3]monthly_six_env_port_all_Green '!C15</f>
        <v>5.5364672781960597E-2</v>
      </c>
      <c r="D54" s="2">
        <f>'[3]monthly_six_env_port_all_Green '!D15</f>
        <v>7.70843834734046E-2</v>
      </c>
      <c r="E54" s="2">
        <f>'[3]monthly_six_env_port_all_Green '!E15</f>
        <v>0.71823461883252004</v>
      </c>
      <c r="F54" s="7">
        <f>'[3]monthly_six_env_port_all_Green '!F15</f>
        <v>0.40583576906008401</v>
      </c>
      <c r="G54" s="7">
        <f>'[3]monthly_six_env_port_all_Green '!G15</f>
        <v>1.5682281091468799</v>
      </c>
      <c r="H54" s="2">
        <f>'[3]monthly_six_env_port_all_Green '!H15</f>
        <v>-2.8305124965792999E-2</v>
      </c>
      <c r="I54" s="2">
        <f>'[3]monthly_six_env_port_all_Green '!I15</f>
        <v>-3.67349704456814E-2</v>
      </c>
      <c r="J54" s="2">
        <f>'[3]monthly_six_env_port_all_Green '!J15</f>
        <v>9.9929574833516902E-2</v>
      </c>
      <c r="K54" s="2">
        <f>'[3]monthly_six_env_port_all_Green '!K15</f>
        <v>-0.69905435165058705</v>
      </c>
    </row>
    <row r="55" spans="1:11" x14ac:dyDescent="0.25">
      <c r="A55" s="1" t="str">
        <f>'[3]monthly_six_env_port_all_Green '!A16</f>
        <v>long_short_alpha</v>
      </c>
      <c r="B55" s="2">
        <f>'[3]monthly_six_env_port_all_Green '!B16</f>
        <v>1.2591394000469001</v>
      </c>
      <c r="C55" s="2">
        <f>'[3]monthly_six_env_port_all_Green '!C16</f>
        <v>0.13358156315051301</v>
      </c>
      <c r="D55" s="2">
        <f>'[3]monthly_six_env_port_all_Green '!D16</f>
        <v>0.23579401824618501</v>
      </c>
      <c r="E55" s="2">
        <f>'[3]monthly_six_env_port_all_Green '!E16</f>
        <v>0.56651803189954097</v>
      </c>
      <c r="F55" s="7">
        <f>'[3]monthly_six_env_port_all_Green '!F16</f>
        <v>-0.48932380323358698</v>
      </c>
      <c r="G55" s="7">
        <f>'[3]monthly_six_env_port_all_Green '!G16</f>
        <v>0.93288117899643996</v>
      </c>
      <c r="H55" s="2">
        <f>'[3]monthly_six_env_port_all_Green '!H16</f>
        <v>-0.106241805475634</v>
      </c>
      <c r="I55" s="2">
        <f>'[3]monthly_six_env_port_all_Green '!I16</f>
        <v>-0.153595337761505</v>
      </c>
      <c r="J55" s="2">
        <f>'[3]monthly_six_env_port_all_Green '!J16</f>
        <v>0.38667493509941903</v>
      </c>
      <c r="K55" s="2">
        <f>'[3]monthly_six_env_port_all_Green '!K16</f>
        <v>-5.9959641557775299E-2</v>
      </c>
    </row>
    <row r="56" spans="1:11" x14ac:dyDescent="0.25">
      <c r="A56" s="1" t="str">
        <f>'[3]monthly_six_env_port_all_Green '!A17</f>
        <v>long_short_alpha_pct</v>
      </c>
      <c r="B56" s="2">
        <f>'[3]monthly_six_env_port_all_Green '!B17</f>
        <v>1.1552854691082699</v>
      </c>
      <c r="C56" s="2">
        <f>'[3]monthly_six_env_port_all_Green '!C17</f>
        <v>0.12540393906886399</v>
      </c>
      <c r="D56" s="2">
        <f>'[3]monthly_six_env_port_all_Green '!D17</f>
        <v>0.15448983323673099</v>
      </c>
      <c r="E56" s="2">
        <f>'[3]monthly_six_env_port_all_Green '!E17</f>
        <v>0.81172939630728203</v>
      </c>
      <c r="F56" s="7">
        <f>'[3]monthly_six_env_port_all_Green '!F17</f>
        <v>-7.06423334631993E-2</v>
      </c>
      <c r="G56" s="7">
        <f>'[3]monthly_six_env_port_all_Green '!G17</f>
        <v>0.60213727919330995</v>
      </c>
      <c r="H56" s="2">
        <f>'[3]monthly_six_env_port_all_Green '!H17</f>
        <v>-6.2361721255620901E-2</v>
      </c>
      <c r="I56" s="2">
        <f>'[3]monthly_six_env_port_all_Green '!I17</f>
        <v>-8.6290806199341694E-2</v>
      </c>
      <c r="J56" s="2">
        <f>'[3]monthly_six_env_port_all_Green '!J17</f>
        <v>0.25954805738745601</v>
      </c>
      <c r="K56" s="2">
        <f>'[3]monthly_six_env_port_all_Green '!K17</f>
        <v>-0.12226096795385299</v>
      </c>
    </row>
    <row r="57" spans="1:11" x14ac:dyDescent="0.25">
      <c r="A57" s="1"/>
      <c r="B57" s="1"/>
      <c r="C57" s="1"/>
      <c r="D57" s="1"/>
      <c r="E57" s="1"/>
      <c r="F57" s="9"/>
      <c r="G57" s="9"/>
      <c r="H57" s="1"/>
      <c r="I57" s="1"/>
      <c r="J57" s="1"/>
      <c r="K57" s="1"/>
    </row>
    <row r="58" spans="1:11" x14ac:dyDescent="0.25">
      <c r="A58" s="6" t="s">
        <v>2</v>
      </c>
      <c r="B58" s="6"/>
      <c r="C58" s="6"/>
      <c r="D58" s="6"/>
      <c r="E58" s="6"/>
      <c r="F58" s="8"/>
      <c r="G58" s="8"/>
      <c r="H58" s="6"/>
      <c r="I58" s="6"/>
      <c r="J58" s="6"/>
      <c r="K58" s="6"/>
    </row>
    <row r="59" spans="1:11" ht="75" x14ac:dyDescent="0.25">
      <c r="A59" s="1"/>
      <c r="B59" s="1" t="str">
        <f>'[4]monthly_six_env_port_all_Brown '!B1</f>
        <v>Cumulative return</v>
      </c>
      <c r="C59" s="1" t="str">
        <f>'[4]monthly_six_env_port_all_Brown '!C1</f>
        <v>Annualized return</v>
      </c>
      <c r="D59" s="1" t="str">
        <f>'[4]monthly_six_env_port_all_Brown '!D1</f>
        <v>Annualized standard deviation</v>
      </c>
      <c r="E59" s="1" t="str">
        <f>'[4]monthly_six_env_port_all_Brown '!E1</f>
        <v>Annualized sharpe ratio</v>
      </c>
      <c r="F59" s="9" t="str">
        <f>'[4]monthly_six_env_port_all_Brown '!F1</f>
        <v>Monthly skewness</v>
      </c>
      <c r="G59" s="9" t="str">
        <f>'[4]monthly_six_env_port_all_Brown '!G1</f>
        <v>Monthly excess kurtosis</v>
      </c>
      <c r="H59" s="1" t="str">
        <f>'[4]monthly_six_env_port_all_Brown '!H1</f>
        <v>Value at risk</v>
      </c>
      <c r="I59" s="1" t="str">
        <f>'[4]monthly_six_env_port_all_Brown '!I1</f>
        <v>Expected shortfall</v>
      </c>
      <c r="J59" s="1" t="str">
        <f>'[4]monthly_six_env_port_all_Brown '!J1</f>
        <v>Max drawdown</v>
      </c>
      <c r="K59" s="1" t="str">
        <f>'[4]monthly_six_env_port_all_Brown '!K1</f>
        <v>Information Ratio: sp500</v>
      </c>
    </row>
    <row r="60" spans="1:11" x14ac:dyDescent="0.25">
      <c r="A60" s="1" t="str">
        <f>'[4]monthly_six_env_port_all_Brown '!A2</f>
        <v>top_10_ratio</v>
      </c>
      <c r="B60" s="2">
        <f>'[4]monthly_six_env_port_all_Brown '!B2</f>
        <v>1.82896146297073</v>
      </c>
      <c r="C60" s="2">
        <f>'[4]monthly_six_env_port_all_Brown '!C2</f>
        <v>0.17349456293077101</v>
      </c>
      <c r="D60" s="2">
        <f>'[4]monthly_six_env_port_all_Brown '!D2</f>
        <v>0.14359352675492101</v>
      </c>
      <c r="E60" s="2">
        <f>'[4]monthly_six_env_port_all_Brown '!E2</f>
        <v>1.20823387273497</v>
      </c>
      <c r="F60" s="7">
        <f>'[4]monthly_six_env_port_all_Brown '!F2</f>
        <v>-0.39439668337344302</v>
      </c>
      <c r="G60" s="7">
        <f>'[4]monthly_six_env_port_all_Brown '!G2</f>
        <v>0.67161895403734995</v>
      </c>
      <c r="H60" s="2">
        <f>'[4]monthly_six_env_port_all_Brown '!H2</f>
        <v>-5.7413689925568098E-2</v>
      </c>
      <c r="I60" s="2">
        <f>'[4]monthly_six_env_port_all_Brown '!I2</f>
        <v>-8.3484134953925301E-2</v>
      </c>
      <c r="J60" s="2">
        <f>'[4]monthly_six_env_port_all_Brown '!J2</f>
        <v>0.243394828112413</v>
      </c>
      <c r="K60" s="2">
        <f>'[4]monthly_six_env_port_all_Brown '!K2</f>
        <v>0.26837269191565799</v>
      </c>
    </row>
    <row r="61" spans="1:11" x14ac:dyDescent="0.25">
      <c r="A61" s="1" t="str">
        <f>'[4]monthly_six_env_port_all_Brown '!A3</f>
        <v>top_10_alpha</v>
      </c>
      <c r="B61" s="2">
        <f>'[4]monthly_six_env_port_all_Brown '!B3</f>
        <v>1.69642587100391</v>
      </c>
      <c r="C61" s="2">
        <f>'[4]monthly_six_env_port_all_Brown '!C3</f>
        <v>0.16486380673286799</v>
      </c>
      <c r="D61" s="2">
        <f>'[4]monthly_six_env_port_all_Brown '!D3</f>
        <v>0.15713420945727599</v>
      </c>
      <c r="E61" s="2">
        <f>'[4]monthly_six_env_port_all_Brown '!E3</f>
        <v>1.0491910533186199</v>
      </c>
      <c r="F61" s="7">
        <f>'[4]monthly_six_env_port_all_Brown '!F3</f>
        <v>-0.173981395469851</v>
      </c>
      <c r="G61" s="7">
        <f>'[4]monthly_six_env_port_all_Brown '!G3</f>
        <v>0.526681084804411</v>
      </c>
      <c r="H61" s="2">
        <f>'[4]monthly_six_env_port_all_Brown '!H3</f>
        <v>-6.20479367126653E-2</v>
      </c>
      <c r="I61" s="2">
        <f>'[4]monthly_six_env_port_all_Brown '!I3</f>
        <v>-8.7315059837157094E-2</v>
      </c>
      <c r="J61" s="2">
        <f>'[4]monthly_six_env_port_all_Brown '!J3</f>
        <v>0.25299595219697701</v>
      </c>
      <c r="K61" s="2">
        <f>'[4]monthly_six_env_port_all_Brown '!K3</f>
        <v>0.15512529355375801</v>
      </c>
    </row>
    <row r="62" spans="1:11" x14ac:dyDescent="0.25">
      <c r="A62" s="1" t="str">
        <f>'[4]monthly_six_env_port_all_Brown '!A4</f>
        <v>bot_10_ratio</v>
      </c>
      <c r="B62" s="2">
        <f>'[4]monthly_six_env_port_all_Brown '!B4</f>
        <v>1.575792795593</v>
      </c>
      <c r="C62" s="2">
        <f>'[4]monthly_six_env_port_all_Brown '!C4</f>
        <v>0.15669022449174999</v>
      </c>
      <c r="D62" s="2">
        <f>'[4]monthly_six_env_port_all_Brown '!D4</f>
        <v>0.21860795881981401</v>
      </c>
      <c r="E62" s="2">
        <f>'[4]monthly_six_env_port_all_Brown '!E4</f>
        <v>0.71676358599963197</v>
      </c>
      <c r="F62" s="7">
        <f>'[4]monthly_six_env_port_all_Brown '!F4</f>
        <v>0.239031835304473</v>
      </c>
      <c r="G62" s="7">
        <f>'[4]monthly_six_env_port_all_Brown '!G4</f>
        <v>-0.142759235715963</v>
      </c>
      <c r="H62" s="2">
        <f>'[4]monthly_six_env_port_all_Brown '!H4</f>
        <v>-8.4854866827723294E-2</v>
      </c>
      <c r="I62" s="2">
        <f>'[4]monthly_six_env_port_all_Brown '!I4</f>
        <v>-0.1052905269845</v>
      </c>
      <c r="J62" s="2">
        <f>'[4]monthly_six_env_port_all_Brown '!J4</f>
        <v>0.26957826571023902</v>
      </c>
      <c r="K62" s="2">
        <f>'[4]monthly_six_env_port_all_Brown '!K4</f>
        <v>4.0720210389833401E-2</v>
      </c>
    </row>
    <row r="63" spans="1:11" x14ac:dyDescent="0.25">
      <c r="A63" s="1" t="str">
        <f>'[4]monthly_six_env_port_all_Brown '!A5</f>
        <v>bot_10_alpha</v>
      </c>
      <c r="B63" s="5">
        <f>'[4]monthly_six_env_port_all_Brown '!B5</f>
        <v>1.6931256740543099</v>
      </c>
      <c r="C63" s="5">
        <f>'[4]monthly_six_env_port_all_Brown '!C5</f>
        <v>0.16464435543102501</v>
      </c>
      <c r="D63" s="5">
        <f>'[4]monthly_six_env_port_all_Brown '!D5</f>
        <v>0.22585111643014799</v>
      </c>
      <c r="E63" s="5">
        <f>'[4]monthly_six_env_port_all_Brown '!E5</f>
        <v>0.72899509213604596</v>
      </c>
      <c r="F63" s="5">
        <f>'[4]monthly_six_env_port_all_Brown '!F5</f>
        <v>0.30121973268882102</v>
      </c>
      <c r="G63" s="5">
        <f>'[4]monthly_six_env_port_all_Brown '!G5</f>
        <v>-0.31739529941969602</v>
      </c>
      <c r="H63" s="5">
        <f>'[4]monthly_six_env_port_all_Brown '!H5</f>
        <v>-8.6476602609818695E-2</v>
      </c>
      <c r="I63" s="5">
        <f>'[4]monthly_six_env_port_all_Brown '!I5</f>
        <v>-0.10519021112816</v>
      </c>
      <c r="J63" s="5">
        <f>'[4]monthly_six_env_port_all_Brown '!J5</f>
        <v>0.29423567780108201</v>
      </c>
      <c r="K63" s="5">
        <f>'[4]monthly_six_env_port_all_Brown '!K5</f>
        <v>8.3461751378941199E-2</v>
      </c>
    </row>
    <row r="64" spans="1:11" x14ac:dyDescent="0.25">
      <c r="A64" s="1" t="str">
        <f>'[4]monthly_six_env_port_all_Brown '!A6</f>
        <v>bm_ex_ratio</v>
      </c>
      <c r="B64" s="4">
        <f>'[4]monthly_six_env_port_all_Brown '!B6</f>
        <v>1.48705522391742</v>
      </c>
      <c r="C64" s="4">
        <f>'[4]monthly_six_env_port_all_Brown '!C6</f>
        <v>0.150468365472997</v>
      </c>
      <c r="D64" s="4">
        <f>'[4]monthly_six_env_port_all_Brown '!D6</f>
        <v>0.104950911370029</v>
      </c>
      <c r="E64" s="4">
        <f>'[4]monthly_six_env_port_all_Brown '!E6</f>
        <v>1.4337023233889301</v>
      </c>
      <c r="F64" s="5">
        <f>'[4]monthly_six_env_port_all_Brown '!F6</f>
        <v>-0.15164326258024599</v>
      </c>
      <c r="G64" s="5">
        <f>'[4]monthly_six_env_port_all_Brown '!G6</f>
        <v>7.1523235248638403E-3</v>
      </c>
      <c r="H64" s="4">
        <f>'[4]monthly_six_env_port_all_Brown '!H6</f>
        <v>-3.8594708720757501E-2</v>
      </c>
      <c r="I64" s="4">
        <f>'[4]monthly_six_env_port_all_Brown '!I6</f>
        <v>-5.23008323393023E-2</v>
      </c>
      <c r="J64" s="4">
        <f>'[4]monthly_six_env_port_all_Brown '!J6</f>
        <v>9.3545519400447905E-2</v>
      </c>
      <c r="K64" s="4">
        <f>'[4]monthly_six_env_port_all_Brown '!K6</f>
        <v>1.9159624164583E-2</v>
      </c>
    </row>
    <row r="65" spans="1:11" x14ac:dyDescent="0.25">
      <c r="A65" s="1" t="str">
        <f>'[4]monthly_six_env_port_all_Brown '!A7</f>
        <v>top_10_ratio_pct</v>
      </c>
      <c r="B65" s="4">
        <f>'[4]monthly_six_env_port_all_Brown '!B7</f>
        <v>1.6956239848182699</v>
      </c>
      <c r="C65" s="4">
        <f>'[4]monthly_six_env_port_all_Brown '!C7</f>
        <v>0.164810505078336</v>
      </c>
      <c r="D65" s="4">
        <f>'[4]monthly_six_env_port_all_Brown '!D7</f>
        <v>0.107110543335865</v>
      </c>
      <c r="E65" s="4">
        <f>'[4]monthly_six_env_port_all_Brown '!E7</f>
        <v>1.5386954444021601</v>
      </c>
      <c r="F65" s="5">
        <f>'[4]monthly_six_env_port_all_Brown '!F7</f>
        <v>-0.20264161992629601</v>
      </c>
      <c r="G65" s="5">
        <f>'[4]monthly_six_env_port_all_Brown '!G7</f>
        <v>0.52455237999104598</v>
      </c>
      <c r="H65" s="4">
        <f>'[4]monthly_six_env_port_all_Brown '!H7</f>
        <v>-3.8690114382636302E-2</v>
      </c>
      <c r="I65" s="4">
        <f>'[4]monthly_six_env_port_all_Brown '!I7</f>
        <v>-5.6136413512366597E-2</v>
      </c>
      <c r="J65" s="4">
        <f>'[4]monthly_six_env_port_all_Brown '!J7</f>
        <v>9.8632506763245198E-2</v>
      </c>
      <c r="K65" s="4">
        <f>'[4]monthly_six_env_port_all_Brown '!K7</f>
        <v>0.46205631235749101</v>
      </c>
    </row>
    <row r="66" spans="1:11" x14ac:dyDescent="0.25">
      <c r="A66" s="1" t="str">
        <f>'[4]monthly_six_env_port_all_Brown '!A8</f>
        <v>top_10_alpha_pct</v>
      </c>
      <c r="B66" s="2">
        <f>'[4]monthly_six_env_port_all_Brown '!B8</f>
        <v>1.58951001575968</v>
      </c>
      <c r="C66" s="2">
        <f>'[4]monthly_six_env_port_all_Brown '!C8</f>
        <v>0.15763577013107799</v>
      </c>
      <c r="D66" s="2">
        <f>'[4]monthly_six_env_port_all_Brown '!D8</f>
        <v>0.12959729705459599</v>
      </c>
      <c r="E66" s="2">
        <f>'[4]monthly_six_env_port_all_Brown '!E8</f>
        <v>1.21635075509847</v>
      </c>
      <c r="F66" s="7">
        <f>'[4]monthly_six_env_port_all_Brown '!F8</f>
        <v>-0.201832423035747</v>
      </c>
      <c r="G66" s="7">
        <f>'[4]monthly_six_env_port_all_Brown '!G8</f>
        <v>0.37923407966646999</v>
      </c>
      <c r="H66" s="2">
        <f>'[4]monthly_six_env_port_all_Brown '!H8</f>
        <v>-5.0000642007409002E-2</v>
      </c>
      <c r="I66" s="2">
        <f>'[4]monthly_six_env_port_all_Brown '!I8</f>
        <v>-7.0048436036418096E-2</v>
      </c>
      <c r="J66" s="2">
        <f>'[4]monthly_six_env_port_all_Brown '!J8</f>
        <v>0.15327876576025601</v>
      </c>
      <c r="K66" s="2">
        <f>'[4]monthly_six_env_port_all_Brown '!K8</f>
        <v>0.10958364820285001</v>
      </c>
    </row>
    <row r="67" spans="1:11" x14ac:dyDescent="0.25">
      <c r="A67" s="1" t="str">
        <f>'[4]monthly_six_env_port_all_Brown '!A9</f>
        <v>bot_10_ratio_pct</v>
      </c>
      <c r="B67" s="2">
        <f>'[4]monthly_six_env_port_all_Brown '!B9</f>
        <v>1.4350774925205501</v>
      </c>
      <c r="C67" s="2">
        <f>'[4]monthly_six_env_port_all_Brown '!C9</f>
        <v>0.14673615550375399</v>
      </c>
      <c r="D67" s="2">
        <f>'[4]monthly_six_env_port_all_Brown '!D9</f>
        <v>0.13205125470673701</v>
      </c>
      <c r="E67" s="2">
        <f>'[4]monthly_six_env_port_all_Brown '!E9</f>
        <v>1.11120606789864</v>
      </c>
      <c r="F67" s="7">
        <f>'[4]monthly_six_env_port_all_Brown '!F9</f>
        <v>8.8185733410453299E-2</v>
      </c>
      <c r="G67" s="7">
        <f>'[4]monthly_six_env_port_all_Brown '!G9</f>
        <v>-0.204662415288515</v>
      </c>
      <c r="H67" s="2">
        <f>'[4]monthly_six_env_port_all_Brown '!H9</f>
        <v>-4.9316412511928497E-2</v>
      </c>
      <c r="I67" s="2">
        <f>'[4]monthly_six_env_port_all_Brown '!I9</f>
        <v>-6.2970945230684999E-2</v>
      </c>
      <c r="J67" s="2">
        <f>'[4]monthly_six_env_port_all_Brown '!J9</f>
        <v>0.15251480441264001</v>
      </c>
      <c r="K67" s="2">
        <f>'[4]monthly_six_env_port_all_Brown '!K9</f>
        <v>-4.2588690155011197E-2</v>
      </c>
    </row>
    <row r="68" spans="1:11" x14ac:dyDescent="0.25">
      <c r="A68" s="1" t="str">
        <f>'[4]monthly_six_env_port_all_Brown '!A10</f>
        <v>bot_10_alpha_pct</v>
      </c>
      <c r="B68" s="2">
        <f>'[4]monthly_six_env_port_all_Brown '!B10</f>
        <v>1.21122042582381</v>
      </c>
      <c r="C68" s="2">
        <f>'[4]monthly_six_env_port_all_Brown '!C10</f>
        <v>0.12984876036583501</v>
      </c>
      <c r="D68" s="2">
        <f>'[4]monthly_six_env_port_all_Brown '!D10</f>
        <v>0.18001642664553399</v>
      </c>
      <c r="E68" s="2">
        <f>'[4]monthly_six_env_port_all_Brown '!E10</f>
        <v>0.72131617533724801</v>
      </c>
      <c r="F68" s="7">
        <f>'[4]monthly_six_env_port_all_Brown '!F10</f>
        <v>0.20843520878597899</v>
      </c>
      <c r="G68" s="7">
        <f>'[4]monthly_six_env_port_all_Brown '!G10</f>
        <v>-0.34505828240066</v>
      </c>
      <c r="H68" s="2">
        <f>'[4]monthly_six_env_port_all_Brown '!H10</f>
        <v>-7.0647851018072194E-2</v>
      </c>
      <c r="I68" s="2">
        <f>'[4]monthly_six_env_port_all_Brown '!I10</f>
        <v>-8.6573710653712402E-2</v>
      </c>
      <c r="J68" s="2">
        <f>'[4]monthly_six_env_port_all_Brown '!J10</f>
        <v>0.25546356618701899</v>
      </c>
      <c r="K68" s="2">
        <f>'[4]monthly_six_env_port_all_Brown '!K10</f>
        <v>-0.15328069632865701</v>
      </c>
    </row>
    <row r="69" spans="1:11" x14ac:dyDescent="0.25">
      <c r="A69" s="1" t="str">
        <f>'[4]monthly_six_env_port_all_Brown '!A11</f>
        <v>bm_ex_ratio_pct</v>
      </c>
      <c r="B69" s="2">
        <f>'[4]monthly_six_env_port_all_Brown '!B11</f>
        <v>1.5237926554088099</v>
      </c>
      <c r="C69" s="2">
        <f>'[4]monthly_six_env_port_all_Brown '!C11</f>
        <v>0.15306664953657401</v>
      </c>
      <c r="D69" s="2">
        <f>'[4]monthly_six_env_port_all_Brown '!D11</f>
        <v>0.10588144985697601</v>
      </c>
      <c r="E69" s="2">
        <f>'[4]monthly_six_env_port_all_Brown '!E11</f>
        <v>1.4456417979101599</v>
      </c>
      <c r="F69" s="7">
        <f>'[4]monthly_six_env_port_all_Brown '!F11</f>
        <v>-0.24272599374674</v>
      </c>
      <c r="G69" s="7">
        <f>'[4]monthly_six_env_port_all_Brown '!G11</f>
        <v>7.3340726026097397E-2</v>
      </c>
      <c r="H69" s="2">
        <f>'[4]monthly_six_env_port_all_Brown '!H11</f>
        <v>-3.9571283510646198E-2</v>
      </c>
      <c r="I69" s="2">
        <f>'[4]monthly_six_env_port_all_Brown '!I11</f>
        <v>-5.4251529899366803E-2</v>
      </c>
      <c r="J69" s="2">
        <f>'[4]monthly_six_env_port_all_Brown '!J11</f>
        <v>0.102140772096132</v>
      </c>
      <c r="K69" s="2">
        <f>'[4]monthly_six_env_port_all_Brown '!K11</f>
        <v>9.6753468609364499E-2</v>
      </c>
    </row>
    <row r="70" spans="1:11" x14ac:dyDescent="0.25">
      <c r="A70" s="1" t="str">
        <f>'[4]monthly_six_env_port_all_Brown '!A12</f>
        <v>sp500</v>
      </c>
      <c r="B70" s="2">
        <f>'[4]monthly_six_env_port_all_Brown '!B12</f>
        <v>1.47845249253277</v>
      </c>
      <c r="C70" s="2">
        <f>'[4]monthly_six_env_port_all_Brown '!C12</f>
        <v>0.14985524092401301</v>
      </c>
      <c r="D70" s="2">
        <f>'[4]monthly_six_env_port_all_Brown '!D12</f>
        <v>9.7168574000359206E-2</v>
      </c>
      <c r="E70" s="2">
        <f>'[4]monthly_six_env_port_all_Brown '!E12</f>
        <v>1.5422192047756</v>
      </c>
      <c r="F70" s="7">
        <f>'[4]monthly_six_env_port_all_Brown '!F12</f>
        <v>-0.29348042620704201</v>
      </c>
      <c r="G70" s="7">
        <f>'[4]monthly_six_env_port_all_Brown '!G12</f>
        <v>0.265214432208906</v>
      </c>
      <c r="H70" s="2">
        <f>'[4]monthly_six_env_port_all_Brown '!H12</f>
        <v>-3.5881930834616799E-2</v>
      </c>
      <c r="I70" s="2">
        <f>'[4]monthly_six_env_port_all_Brown '!I12</f>
        <v>-5.0689114651508098E-2</v>
      </c>
      <c r="J70" s="2">
        <f>'[4]monthly_six_env_port_all_Brown '!J12</f>
        <v>8.3584917835704806E-2</v>
      </c>
      <c r="K70" s="2" t="str">
        <f>'[4]monthly_six_env_port_all_Brown '!K12</f>
        <v>NA</v>
      </c>
    </row>
    <row r="71" spans="1:11" x14ac:dyDescent="0.25">
      <c r="A71" s="1" t="str">
        <f>'[4]monthly_six_env_port_all_Brown '!A13</f>
        <v>sp1500</v>
      </c>
      <c r="B71" s="2">
        <f>'[4]monthly_six_env_port_all_Brown '!B13</f>
        <v>1.48281756256856</v>
      </c>
      <c r="C71" s="2">
        <f>'[4]monthly_six_env_port_all_Brown '!C13</f>
        <v>0.15016656811669599</v>
      </c>
      <c r="D71" s="2">
        <f>'[4]monthly_six_env_port_all_Brown '!D13</f>
        <v>9.7486733205376902E-2</v>
      </c>
      <c r="E71" s="2">
        <f>'[4]monthly_six_env_port_all_Brown '!E13</f>
        <v>1.5403795283645201</v>
      </c>
      <c r="F71" s="7">
        <f>'[4]monthly_six_env_port_all_Brown '!F13</f>
        <v>-0.30411682741589402</v>
      </c>
      <c r="G71" s="7">
        <f>'[4]monthly_six_env_port_all_Brown '!G13</f>
        <v>0.18240842080997199</v>
      </c>
      <c r="H71" s="2">
        <f>'[4]monthly_six_env_port_all_Brown '!H13</f>
        <v>-3.6141512535316299E-2</v>
      </c>
      <c r="I71" s="2">
        <f>'[4]monthly_six_env_port_all_Brown '!I13</f>
        <v>-5.0513517917086199E-2</v>
      </c>
      <c r="J71" s="2">
        <f>'[4]monthly_six_env_port_all_Brown '!J13</f>
        <v>8.3825816485225593E-2</v>
      </c>
      <c r="K71" s="2">
        <f>'[4]monthly_six_env_port_all_Brown '!K13</f>
        <v>4.8640369134741901E-2</v>
      </c>
    </row>
    <row r="72" spans="1:11" x14ac:dyDescent="0.25">
      <c r="A72" s="1" t="str">
        <f>'[4]monthly_six_env_port_all_Brown '!A14</f>
        <v>long_short_ratio</v>
      </c>
      <c r="B72" s="2">
        <f>'[4]monthly_six_env_port_all_Brown '!B14</f>
        <v>-9.4480174013971796E-2</v>
      </c>
      <c r="C72" s="2">
        <f>'[4]monthly_six_env_port_all_Brown '!C14</f>
        <v>-1.5152657268743701E-2</v>
      </c>
      <c r="D72" s="2">
        <f>'[4]monthly_six_env_port_all_Brown '!D14</f>
        <v>0.183318146978801</v>
      </c>
      <c r="E72" s="2">
        <f>'[4]monthly_six_env_port_all_Brown '!E14</f>
        <v>-8.2657704752470404E-2</v>
      </c>
      <c r="F72" s="7">
        <f>'[4]monthly_six_env_port_all_Brown '!F14</f>
        <v>-0.43352144607320098</v>
      </c>
      <c r="G72" s="7">
        <f>'[4]monthly_six_env_port_all_Brown '!G14</f>
        <v>0.179177928686097</v>
      </c>
      <c r="H72" s="2">
        <f>'[4]monthly_six_env_port_all_Brown '!H14</f>
        <v>-9.2451587284864897E-2</v>
      </c>
      <c r="I72" s="2">
        <f>'[4]monthly_six_env_port_all_Brown '!I14</f>
        <v>-0.11958640330321101</v>
      </c>
      <c r="J72" s="2">
        <f>'[4]monthly_six_env_port_all_Brown '!J14</f>
        <v>0.38818106647483303</v>
      </c>
      <c r="K72" s="2">
        <f>'[4]monthly_six_env_port_all_Brown '!K14</f>
        <v>-0.73940339866153604</v>
      </c>
    </row>
    <row r="73" spans="1:11" x14ac:dyDescent="0.25">
      <c r="A73" s="1" t="str">
        <f>'[4]monthly_six_env_port_all_Brown '!A15</f>
        <v>long_short_ratio_pct</v>
      </c>
      <c r="B73" s="2">
        <f>'[4]monthly_six_env_port_all_Brown '!B15</f>
        <v>6.7495638217974094E-2</v>
      </c>
      <c r="C73" s="2">
        <f>'[4]monthly_six_env_port_all_Brown '!C15</f>
        <v>1.00991759280145E-2</v>
      </c>
      <c r="D73" s="2">
        <f>'[4]monthly_six_env_port_all_Brown '!D15</f>
        <v>7.6550232237260402E-2</v>
      </c>
      <c r="E73" s="2">
        <f>'[4]monthly_six_env_port_all_Brown '!E15</f>
        <v>0.13192874316452699</v>
      </c>
      <c r="F73" s="7">
        <f>'[4]monthly_six_env_port_all_Brown '!F15</f>
        <v>-0.105972008990145</v>
      </c>
      <c r="G73" s="7">
        <f>'[4]monthly_six_env_port_all_Brown '!G15</f>
        <v>1.9974603745365</v>
      </c>
      <c r="H73" s="2">
        <f>'[4]monthly_six_env_port_all_Brown '!H15</f>
        <v>-3.4807034199266902E-2</v>
      </c>
      <c r="I73" s="2">
        <f>'[4]monthly_six_env_port_all_Brown '!I15</f>
        <v>-5.1454327933302103E-2</v>
      </c>
      <c r="J73" s="2">
        <f>'[4]monthly_six_env_port_all_Brown '!J15</f>
        <v>0.15005999443201601</v>
      </c>
      <c r="K73" s="2">
        <f>'[4]monthly_six_env_port_all_Brown '!K15</f>
        <v>-1.0734464515397699</v>
      </c>
    </row>
    <row r="74" spans="1:11" x14ac:dyDescent="0.25">
      <c r="A74" s="1" t="str">
        <f>'[4]monthly_six_env_port_all_Brown '!A16</f>
        <v>long_short_alpha</v>
      </c>
      <c r="B74" s="2">
        <f>'[4]monthly_six_env_port_all_Brown '!B16</f>
        <v>-0.18427899068175299</v>
      </c>
      <c r="C74" s="2">
        <f>'[4]monthly_six_env_port_all_Brown '!C16</f>
        <v>-3.0849949426847299E-2</v>
      </c>
      <c r="D74" s="2">
        <f>'[4]monthly_six_env_port_all_Brown '!D16</f>
        <v>0.193752203922887</v>
      </c>
      <c r="E74" s="2">
        <f>'[4]monthly_six_env_port_all_Brown '!E16</f>
        <v>-0.15922373424524</v>
      </c>
      <c r="F74" s="7">
        <f>'[4]monthly_six_env_port_all_Brown '!F16</f>
        <v>-0.52753426644466594</v>
      </c>
      <c r="G74" s="7">
        <f>'[4]monthly_six_env_port_all_Brown '!G16</f>
        <v>0.55759685336993703</v>
      </c>
      <c r="H74" s="2">
        <f>'[4]monthly_six_env_port_all_Brown '!H16</f>
        <v>-9.9848807208049506E-2</v>
      </c>
      <c r="I74" s="2">
        <f>'[4]monthly_six_env_port_all_Brown '!I16</f>
        <v>-0.133525051180965</v>
      </c>
      <c r="J74" s="2">
        <f>'[4]monthly_six_env_port_all_Brown '!J16</f>
        <v>0.417152580971339</v>
      </c>
      <c r="K74" s="2">
        <f>'[4]monthly_six_env_port_all_Brown '!K16</f>
        <v>-0.79813256101636798</v>
      </c>
    </row>
    <row r="75" spans="1:11" x14ac:dyDescent="0.25">
      <c r="A75" s="1" t="str">
        <f>'[4]monthly_six_env_port_all_Brown '!A17</f>
        <v>long_short_alpha_pct</v>
      </c>
      <c r="B75" s="2">
        <f>'[4]monthly_six_env_port_all_Brown '!B17</f>
        <v>4.2770268794653198E-2</v>
      </c>
      <c r="C75" s="2">
        <f>'[4]monthly_six_env_port_all_Brown '!C17</f>
        <v>6.4640162704889797E-3</v>
      </c>
      <c r="D75" s="2">
        <f>'[4]monthly_six_env_port_all_Brown '!D17</f>
        <v>0.14658913025058401</v>
      </c>
      <c r="E75" s="2">
        <f>'[4]monthly_six_env_port_all_Brown '!E17</f>
        <v>4.4096149963092003E-2</v>
      </c>
      <c r="F75" s="7">
        <f>'[4]monthly_six_env_port_all_Brown '!F17</f>
        <v>-2.6918640393305601E-2</v>
      </c>
      <c r="G75" s="7">
        <f>'[4]monthly_six_env_port_all_Brown '!G17</f>
        <v>-0.19540612025409601</v>
      </c>
      <c r="H75" s="2">
        <f>'[4]monthly_six_env_port_all_Brown '!H17</f>
        <v>-6.8221843378775002E-2</v>
      </c>
      <c r="I75" s="2">
        <f>'[4]monthly_six_env_port_all_Brown '!I17</f>
        <v>-8.4658663650775706E-2</v>
      </c>
      <c r="J75" s="2">
        <f>'[4]monthly_six_env_port_all_Brown '!J17</f>
        <v>0.29161555517369597</v>
      </c>
      <c r="K75" s="2">
        <f>'[4]monthly_six_env_port_all_Brown '!K17</f>
        <v>-0.77148135913226301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592C-5F72-4BCB-B828-7FD09A99AD46}">
  <dimension ref="A1:W148"/>
  <sheetViews>
    <sheetView tabSelected="1" topLeftCell="A64" workbookViewId="0">
      <selection activeCell="T120" sqref="T120"/>
    </sheetView>
  </sheetViews>
  <sheetFormatPr defaultRowHeight="15" x14ac:dyDescent="0.25"/>
  <cols>
    <col min="1" max="1" width="30.140625" bestFit="1" customWidth="1"/>
    <col min="2" max="5" width="9.140625" style="3"/>
    <col min="6" max="7" width="9.140625" style="10"/>
    <col min="8" max="11" width="9.140625" style="3"/>
    <col min="13" max="13" width="20.28515625" bestFit="1" customWidth="1"/>
    <col min="14" max="16" width="11.7109375" customWidth="1"/>
    <col min="17" max="17" width="11.7109375" style="11" customWidth="1"/>
    <col min="18" max="22" width="11.7109375" customWidth="1"/>
    <col min="23" max="23" width="11.7109375" style="11" customWidth="1"/>
  </cols>
  <sheetData>
    <row r="1" spans="1:18" x14ac:dyDescent="0.25">
      <c r="A1" s="6" t="s">
        <v>0</v>
      </c>
      <c r="B1" s="6"/>
      <c r="C1" s="6"/>
      <c r="D1" s="6"/>
      <c r="E1" s="6"/>
      <c r="F1" s="8"/>
      <c r="G1" s="8"/>
      <c r="H1" s="6"/>
      <c r="I1" s="6"/>
      <c r="J1" s="6"/>
      <c r="K1" s="6"/>
      <c r="O1" s="15">
        <f>SQRT(12)</f>
        <v>3.4641016151377544</v>
      </c>
      <c r="P1" s="15">
        <f>SQRT(12)</f>
        <v>3.4641016151377544</v>
      </c>
      <c r="Q1" s="15">
        <f>1/SQRT(12)</f>
        <v>0.28867513459481292</v>
      </c>
      <c r="R1" s="15">
        <f>1/12</f>
        <v>8.3333333333333329E-2</v>
      </c>
    </row>
    <row r="2" spans="1:18" ht="56.25" customHeight="1" x14ac:dyDescent="0.25">
      <c r="A2" s="1"/>
      <c r="B2" s="1" t="str">
        <f>'[1]monthly_six_ghg_port_all_Green '!B1</f>
        <v>Cumulative return</v>
      </c>
      <c r="C2" s="1" t="str">
        <f>'[1]monthly_six_ghg_port_all_Green '!C1</f>
        <v>Annualized return</v>
      </c>
      <c r="D2" s="1" t="str">
        <f>'[1]monthly_six_ghg_port_all_Green '!D1</f>
        <v>Annualized standard deviation</v>
      </c>
      <c r="E2" s="1" t="str">
        <f>'[1]monthly_six_ghg_port_all_Green '!E1</f>
        <v>Annualized sharpe ratio</v>
      </c>
      <c r="F2" s="9" t="str">
        <f>'[1]monthly_six_ghg_port_all_Green '!F1</f>
        <v>Monthly skewness</v>
      </c>
      <c r="G2" s="9" t="str">
        <f>'[1]monthly_six_ghg_port_all_Green '!G1</f>
        <v>Monthly excess kurtosis</v>
      </c>
      <c r="H2" s="1" t="str">
        <f>'[1]monthly_six_ghg_port_all_Green '!H1</f>
        <v>Value at risk</v>
      </c>
      <c r="I2" s="1" t="str">
        <f>'[1]monthly_six_ghg_port_all_Green '!I1</f>
        <v>Expected shortfall</v>
      </c>
      <c r="J2" s="1" t="str">
        <f>'[1]monthly_six_ghg_port_all_Green '!J1</f>
        <v>Max drawdown</v>
      </c>
      <c r="K2" s="1" t="str">
        <f>'[1]monthly_six_ghg_port_all_Green '!K1</f>
        <v>Information Ratio: sp500</v>
      </c>
      <c r="L2" s="1"/>
      <c r="M2" s="24" t="s">
        <v>4</v>
      </c>
      <c r="N2" s="23" t="s">
        <v>13</v>
      </c>
      <c r="O2" s="23" t="s">
        <v>14</v>
      </c>
      <c r="P2" s="23" t="s">
        <v>9</v>
      </c>
      <c r="Q2" s="23" t="s">
        <v>10</v>
      </c>
      <c r="R2" s="23" t="s">
        <v>12</v>
      </c>
    </row>
    <row r="3" spans="1:18" x14ac:dyDescent="0.25">
      <c r="A3" s="1" t="str">
        <f>'[1]monthly_six_ghg_port_all_Green '!A2</f>
        <v>top_10_ratio</v>
      </c>
      <c r="B3" s="2">
        <f>'[1]monthly_six_ghg_port_all_Green '!B2</f>
        <v>3.0901275489584599</v>
      </c>
      <c r="C3" s="2">
        <f>'[1]monthly_six_ghg_port_all_Green '!C2</f>
        <v>0.24197645234452</v>
      </c>
      <c r="D3" s="2">
        <f>'[1]monthly_six_ghg_port_all_Green '!D2</f>
        <v>0.15878136867268899</v>
      </c>
      <c r="E3" s="2">
        <f>'[1]monthly_six_ghg_port_all_Green '!E2</f>
        <v>1.5239599857797499</v>
      </c>
      <c r="F3" s="7">
        <f>'[1]monthly_six_ghg_port_all_Green '!F2</f>
        <v>0.13262294141257</v>
      </c>
      <c r="G3" s="7">
        <f>'[1]monthly_six_ghg_port_all_Green '!G2</f>
        <v>0.17816616566236601</v>
      </c>
      <c r="H3" s="2">
        <f>'[1]monthly_six_ghg_port_all_Green '!H2</f>
        <v>-5.3774516921106401E-2</v>
      </c>
      <c r="I3" s="2">
        <f>'[1]monthly_six_ghg_port_all_Green '!I2</f>
        <v>-7.2061337224845007E-2</v>
      </c>
      <c r="J3" s="2">
        <f>'[1]monthly_six_ghg_port_all_Green '!J2</f>
        <v>0.133612384037713</v>
      </c>
      <c r="K3" s="2">
        <f>'[1]monthly_six_ghg_port_all_Green '!K2</f>
        <v>0.81191342780440701</v>
      </c>
      <c r="M3" s="18" t="str">
        <f t="shared" ref="M3:M18" si="0">A3</f>
        <v>top_10_ratio</v>
      </c>
      <c r="N3" s="19">
        <f t="shared" ref="N3:N18" si="1">B3</f>
        <v>3.0901275489584599</v>
      </c>
      <c r="O3" s="19">
        <f t="shared" ref="O3:O18" si="2">C3</f>
        <v>0.24197645234452</v>
      </c>
      <c r="P3" s="19">
        <f t="shared" ref="P3:P18" si="3">D3</f>
        <v>0.15878136867268899</v>
      </c>
      <c r="Q3" s="20">
        <f t="shared" ref="Q3:Q18" si="4">F3*Q$1</f>
        <v>3.8284945462633634E-2</v>
      </c>
      <c r="R3" s="20">
        <f t="shared" ref="R3:R18" si="5">G3*R$1</f>
        <v>1.4847180471863834E-2</v>
      </c>
    </row>
    <row r="4" spans="1:18" x14ac:dyDescent="0.25">
      <c r="A4" s="1" t="str">
        <f>'[1]monthly_six_ghg_port_all_Green '!A3</f>
        <v>top_10_alpha</v>
      </c>
      <c r="B4" s="2">
        <f>'[1]monthly_six_ghg_port_all_Green '!B3</f>
        <v>3.0988545920411799</v>
      </c>
      <c r="C4" s="2">
        <f>'[1]monthly_six_ghg_port_all_Green '!C3</f>
        <v>0.24238377500125799</v>
      </c>
      <c r="D4" s="2">
        <f>'[1]monthly_six_ghg_port_all_Green '!D3</f>
        <v>0.179142688021353</v>
      </c>
      <c r="E4" s="2">
        <f>'[1]monthly_six_ghg_port_all_Green '!E3</f>
        <v>1.35302075501048</v>
      </c>
      <c r="F4" s="7">
        <f>'[1]monthly_six_ghg_port_all_Green '!F3</f>
        <v>0.23851114964207301</v>
      </c>
      <c r="G4" s="7">
        <f>'[1]monthly_six_ghg_port_all_Green '!G3</f>
        <v>0.60899022050137996</v>
      </c>
      <c r="H4" s="2">
        <f>'[1]monthly_six_ghg_port_all_Green '!H3</f>
        <v>-6.0805025607491403E-2</v>
      </c>
      <c r="I4" s="2">
        <f>'[1]monthly_six_ghg_port_all_Green '!I3</f>
        <v>-8.1752272260512196E-2</v>
      </c>
      <c r="J4" s="2">
        <f>'[1]monthly_six_ghg_port_all_Green '!J3</f>
        <v>0.20198947171956599</v>
      </c>
      <c r="K4" s="2">
        <f>'[1]monthly_six_ghg_port_all_Green '!K3</f>
        <v>0.69195729706720499</v>
      </c>
      <c r="M4" s="18" t="str">
        <f t="shared" si="0"/>
        <v>top_10_alpha</v>
      </c>
      <c r="N4" s="19">
        <f t="shared" si="1"/>
        <v>3.0988545920411799</v>
      </c>
      <c r="O4" s="19">
        <f t="shared" si="2"/>
        <v>0.24238377500125799</v>
      </c>
      <c r="P4" s="19">
        <f t="shared" si="3"/>
        <v>0.179142688021353</v>
      </c>
      <c r="Q4" s="20">
        <f t="shared" si="4"/>
        <v>6.8852238225288992E-2</v>
      </c>
      <c r="R4" s="20">
        <f t="shared" si="5"/>
        <v>5.0749185041781664E-2</v>
      </c>
    </row>
    <row r="5" spans="1:18" x14ac:dyDescent="0.25">
      <c r="A5" s="1" t="str">
        <f>'[1]monthly_six_ghg_port_all_Green '!A4</f>
        <v>bot_10_ratio</v>
      </c>
      <c r="B5" s="2">
        <f>'[1]monthly_six_ghg_port_all_Green '!B4</f>
        <v>0.79469809779626799</v>
      </c>
      <c r="C5" s="2">
        <f>'[1]monthly_six_ghg_port_all_Green '!C4</f>
        <v>9.4146814746020699E-2</v>
      </c>
      <c r="D5" s="2">
        <f>'[1]monthly_six_ghg_port_all_Green '!D4</f>
        <v>0.19775316140257501</v>
      </c>
      <c r="E5" s="2">
        <f>'[1]monthly_six_ghg_port_all_Green '!E4</f>
        <v>0.47608247614490501</v>
      </c>
      <c r="F5" s="7">
        <f>'[1]monthly_six_ghg_port_all_Green '!F4</f>
        <v>0.10035617856478</v>
      </c>
      <c r="G5" s="7">
        <f>'[1]monthly_six_ghg_port_all_Green '!G4</f>
        <v>-8.8832955821435397E-2</v>
      </c>
      <c r="H5" s="2">
        <f>'[1]monthly_six_ghg_port_all_Green '!H4</f>
        <v>-8.2647732836463594E-2</v>
      </c>
      <c r="I5" s="2">
        <f>'[1]monthly_six_ghg_port_all_Green '!I4</f>
        <v>-0.103895940094728</v>
      </c>
      <c r="J5" s="2">
        <f>'[1]monthly_six_ghg_port_all_Green '!J4</f>
        <v>0.31038642467894401</v>
      </c>
      <c r="K5" s="2">
        <f>'[1]monthly_six_ghg_port_all_Green '!K4</f>
        <v>-0.399325348260541</v>
      </c>
      <c r="M5" s="18" t="str">
        <f t="shared" si="0"/>
        <v>bot_10_ratio</v>
      </c>
      <c r="N5" s="19">
        <f t="shared" si="1"/>
        <v>0.79469809779626799</v>
      </c>
      <c r="O5" s="19">
        <f t="shared" si="2"/>
        <v>9.4146814746020699E-2</v>
      </c>
      <c r="P5" s="19">
        <f t="shared" si="3"/>
        <v>0.19775316140257501</v>
      </c>
      <c r="Q5" s="20">
        <f t="shared" si="4"/>
        <v>2.8970333354608947E-2</v>
      </c>
      <c r="R5" s="20">
        <f t="shared" si="5"/>
        <v>-7.4027463184529498E-3</v>
      </c>
    </row>
    <row r="6" spans="1:18" x14ac:dyDescent="0.25">
      <c r="A6" s="1" t="str">
        <f>'[1]monthly_six_ghg_port_all_Green '!A5</f>
        <v>bot_10_alpha</v>
      </c>
      <c r="B6" s="2">
        <f>'[1]monthly_six_ghg_port_all_Green '!B5</f>
        <v>0.77183482391338498</v>
      </c>
      <c r="C6" s="2">
        <f>'[1]monthly_six_ghg_port_all_Green '!C5</f>
        <v>9.1990748404296802E-2</v>
      </c>
      <c r="D6" s="2">
        <f>'[1]monthly_six_ghg_port_all_Green '!D5</f>
        <v>0.20612266584358299</v>
      </c>
      <c r="E6" s="2">
        <f>'[1]monthly_six_ghg_port_all_Green '!E5</f>
        <v>0.44629128013560698</v>
      </c>
      <c r="F6" s="7">
        <f>'[1]monthly_six_ghg_port_all_Green '!F5</f>
        <v>0.10787978660723201</v>
      </c>
      <c r="G6" s="7">
        <f>'[1]monthly_six_ghg_port_all_Green '!G5</f>
        <v>-0.453245331696428</v>
      </c>
      <c r="H6" s="2">
        <f>'[1]monthly_six_ghg_port_all_Green '!H5</f>
        <v>-8.6867273532250003E-2</v>
      </c>
      <c r="I6" s="2">
        <f>'[1]monthly_six_ghg_port_all_Green '!I5</f>
        <v>-0.10559109334846301</v>
      </c>
      <c r="J6" s="2">
        <f>'[1]monthly_six_ghg_port_all_Green '!J5</f>
        <v>0.32088752529134801</v>
      </c>
      <c r="K6" s="2">
        <f>'[1]monthly_six_ghg_port_all_Green '!K5</f>
        <v>-0.39501992797979402</v>
      </c>
      <c r="M6" s="18" t="str">
        <f t="shared" si="0"/>
        <v>bot_10_alpha</v>
      </c>
      <c r="N6" s="19">
        <f t="shared" si="1"/>
        <v>0.77183482391338498</v>
      </c>
      <c r="O6" s="19">
        <f t="shared" si="2"/>
        <v>9.1990748404296802E-2</v>
      </c>
      <c r="P6" s="19">
        <f t="shared" si="3"/>
        <v>0.20612266584358299</v>
      </c>
      <c r="Q6" s="20">
        <f t="shared" si="4"/>
        <v>3.1142211918902395E-2</v>
      </c>
      <c r="R6" s="20">
        <f t="shared" si="5"/>
        <v>-3.7770444308035667E-2</v>
      </c>
    </row>
    <row r="7" spans="1:18" x14ac:dyDescent="0.25">
      <c r="A7" s="1" t="str">
        <f>'[1]monthly_six_ghg_port_all_Green '!A6</f>
        <v>bm_ex_ratio</v>
      </c>
      <c r="B7" s="2">
        <f>'[1]monthly_six_ghg_port_all_Green '!B6</f>
        <v>1.9938114206377999</v>
      </c>
      <c r="C7" s="2">
        <f>'[1]monthly_six_ghg_port_all_Green '!C6</f>
        <v>0.18376446412689601</v>
      </c>
      <c r="D7" s="2">
        <f>'[1]monthly_six_ghg_port_all_Green '!D6</f>
        <v>0.135298674589516</v>
      </c>
      <c r="E7" s="2">
        <f>'[1]monthly_six_ghg_port_all_Green '!E6</f>
        <v>1.3582133356769399</v>
      </c>
      <c r="F7" s="7">
        <f>'[1]monthly_six_ghg_port_all_Green '!F6</f>
        <v>-0.380799766104023</v>
      </c>
      <c r="G7" s="7">
        <f>'[1]monthly_six_ghg_port_all_Green '!G6</f>
        <v>0.54207525220655906</v>
      </c>
      <c r="H7" s="2">
        <f>'[1]monthly_six_ghg_port_all_Green '!H6</f>
        <v>-5.2592456019981998E-2</v>
      </c>
      <c r="I7" s="2">
        <f>'[1]monthly_six_ghg_port_all_Green '!I6</f>
        <v>-7.5961580609992294E-2</v>
      </c>
      <c r="J7" s="2">
        <f>'[1]monthly_six_ghg_port_all_Green '!J6</f>
        <v>0.13371344667013299</v>
      </c>
      <c r="K7" s="2">
        <f>'[1]monthly_six_ghg_port_all_Green '!K6</f>
        <v>0.55077878908812705</v>
      </c>
      <c r="M7" s="18" t="str">
        <f t="shared" si="0"/>
        <v>bm_ex_ratio</v>
      </c>
      <c r="N7" s="19">
        <f t="shared" si="1"/>
        <v>1.9938114206377999</v>
      </c>
      <c r="O7" s="19">
        <f t="shared" si="2"/>
        <v>0.18376446412689601</v>
      </c>
      <c r="P7" s="19">
        <f t="shared" si="3"/>
        <v>0.135298674589516</v>
      </c>
      <c r="Q7" s="20">
        <f t="shared" si="4"/>
        <v>-0.10992742373375211</v>
      </c>
      <c r="R7" s="20">
        <f t="shared" si="5"/>
        <v>4.5172937683879921E-2</v>
      </c>
    </row>
    <row r="8" spans="1:18" x14ac:dyDescent="0.25">
      <c r="A8" s="1" t="str">
        <f>'[1]monthly_six_ghg_port_all_Green '!A7</f>
        <v>top_10_ratio_pct</v>
      </c>
      <c r="B8" s="2">
        <f>'[1]monthly_six_ghg_port_all_Green '!B7</f>
        <v>2.49030859869002</v>
      </c>
      <c r="C8" s="2">
        <f>'[1]monthly_six_ghg_port_all_Green '!C7</f>
        <v>0.21204156043351999</v>
      </c>
      <c r="D8" s="2">
        <f>'[1]monthly_six_ghg_port_all_Green '!D7</f>
        <v>0.13092565605629899</v>
      </c>
      <c r="E8" s="2">
        <f>'[1]monthly_six_ghg_port_all_Green '!E7</f>
        <v>1.6195569823407301</v>
      </c>
      <c r="F8" s="7">
        <f>'[1]monthly_six_ghg_port_all_Green '!F7</f>
        <v>-0.55426740474460101</v>
      </c>
      <c r="G8" s="7">
        <f>'[1]monthly_six_ghg_port_all_Green '!G7</f>
        <v>1.0731368986949601</v>
      </c>
      <c r="H8" s="2">
        <f>'[1]monthly_six_ghg_port_all_Green '!H7</f>
        <v>-4.9794701709943601E-2</v>
      </c>
      <c r="I8" s="2">
        <f>'[1]monthly_six_ghg_port_all_Green '!I7</f>
        <v>-7.7391311394807899E-2</v>
      </c>
      <c r="J8" s="2">
        <f>'[1]monthly_six_ghg_port_all_Green '!J7</f>
        <v>0.13263715566527101</v>
      </c>
      <c r="K8" s="2">
        <f>'[1]monthly_six_ghg_port_all_Green '!K7</f>
        <v>0.99089382155661099</v>
      </c>
      <c r="M8" s="18" t="str">
        <f t="shared" si="0"/>
        <v>top_10_ratio_pct</v>
      </c>
      <c r="N8" s="19">
        <f t="shared" si="1"/>
        <v>2.49030859869002</v>
      </c>
      <c r="O8" s="19">
        <f t="shared" si="2"/>
        <v>0.21204156043351999</v>
      </c>
      <c r="P8" s="19">
        <f t="shared" si="3"/>
        <v>0.13092565605629899</v>
      </c>
      <c r="Q8" s="20">
        <f t="shared" si="4"/>
        <v>-0.16000321766616535</v>
      </c>
      <c r="R8" s="20">
        <f t="shared" si="5"/>
        <v>8.942807489124667E-2</v>
      </c>
    </row>
    <row r="9" spans="1:18" x14ac:dyDescent="0.25">
      <c r="A9" s="1" t="str">
        <f>'[1]monthly_six_ghg_port_all_Green '!A8</f>
        <v>top_10_alpha_pct</v>
      </c>
      <c r="B9" s="2">
        <f>'[1]monthly_six_ghg_port_all_Green '!B8</f>
        <v>2.87903815711682</v>
      </c>
      <c r="C9" s="2">
        <f>'[1]monthly_six_ghg_port_all_Green '!C8</f>
        <v>0.23189283999921001</v>
      </c>
      <c r="D9" s="2">
        <f>'[1]monthly_six_ghg_port_all_Green '!D8</f>
        <v>0.182973546661054</v>
      </c>
      <c r="E9" s="2">
        <f>'[1]monthly_six_ghg_port_all_Green '!E8</f>
        <v>1.26735719031984</v>
      </c>
      <c r="F9" s="7">
        <f>'[1]monthly_six_ghg_port_all_Green '!F8</f>
        <v>0.21410330949432599</v>
      </c>
      <c r="G9" s="7">
        <f>'[1]monthly_six_ghg_port_all_Green '!G8</f>
        <v>0.55822992619373801</v>
      </c>
      <c r="H9" s="2">
        <f>'[1]monthly_six_ghg_port_all_Green '!H8</f>
        <v>-6.3613547120463396E-2</v>
      </c>
      <c r="I9" s="2">
        <f>'[1]monthly_six_ghg_port_all_Green '!I8</f>
        <v>-8.5314667438348299E-2</v>
      </c>
      <c r="J9" s="2">
        <f>'[1]monthly_six_ghg_port_all_Green '!J8</f>
        <v>0.21991538401768801</v>
      </c>
      <c r="K9" s="2">
        <f>'[1]monthly_six_ghg_port_all_Green '!K8</f>
        <v>0.59942142869789194</v>
      </c>
      <c r="M9" s="18" t="str">
        <f t="shared" si="0"/>
        <v>top_10_alpha_pct</v>
      </c>
      <c r="N9" s="19">
        <f t="shared" si="1"/>
        <v>2.87903815711682</v>
      </c>
      <c r="O9" s="19">
        <f t="shared" si="2"/>
        <v>0.23189283999921001</v>
      </c>
      <c r="P9" s="19">
        <f t="shared" si="3"/>
        <v>0.182973546661054</v>
      </c>
      <c r="Q9" s="20">
        <f t="shared" si="4"/>
        <v>6.1806301685469439E-2</v>
      </c>
      <c r="R9" s="20">
        <f t="shared" si="5"/>
        <v>4.6519160516144832E-2</v>
      </c>
    </row>
    <row r="10" spans="1:18" x14ac:dyDescent="0.25">
      <c r="A10" s="1" t="str">
        <f>'[1]monthly_six_ghg_port_all_Green '!A9</f>
        <v>bot_10_ratio_pct</v>
      </c>
      <c r="B10" s="2">
        <f>'[1]monthly_six_ghg_port_all_Green '!B9</f>
        <v>1.8015207710397301</v>
      </c>
      <c r="C10" s="2">
        <f>'[1]monthly_six_ghg_port_all_Green '!C9</f>
        <v>0.171736133127072</v>
      </c>
      <c r="D10" s="2">
        <f>'[1]monthly_six_ghg_port_all_Green '!D9</f>
        <v>0.15656023965622801</v>
      </c>
      <c r="E10" s="2">
        <f>'[1]monthly_six_ghg_port_all_Green '!E9</f>
        <v>1.0969332539613299</v>
      </c>
      <c r="F10" s="7">
        <f>'[1]monthly_six_ghg_port_all_Green '!F9</f>
        <v>7.4690820313899703E-2</v>
      </c>
      <c r="G10" s="7">
        <f>'[1]monthly_six_ghg_port_all_Green '!G9</f>
        <v>-8.4291417836737104E-3</v>
      </c>
      <c r="H10" s="2">
        <f>'[1]monthly_six_ghg_port_all_Green '!H9</f>
        <v>-5.86216477235003E-2</v>
      </c>
      <c r="I10" s="2">
        <f>'[1]monthly_six_ghg_port_all_Green '!I9</f>
        <v>-7.6333571118675406E-2</v>
      </c>
      <c r="J10" s="2">
        <f>'[1]monthly_six_ghg_port_all_Green '!J9</f>
        <v>0.14099346681732</v>
      </c>
      <c r="K10" s="2">
        <f>'[1]monthly_six_ghg_port_all_Green '!K9</f>
        <v>0.23422737889985201</v>
      </c>
      <c r="M10" s="18" t="str">
        <f t="shared" si="0"/>
        <v>bot_10_ratio_pct</v>
      </c>
      <c r="N10" s="19">
        <f t="shared" si="1"/>
        <v>1.8015207710397301</v>
      </c>
      <c r="O10" s="19">
        <f t="shared" si="2"/>
        <v>0.171736133127072</v>
      </c>
      <c r="P10" s="19">
        <f t="shared" si="3"/>
        <v>0.15656023965622801</v>
      </c>
      <c r="Q10" s="20">
        <f t="shared" si="4"/>
        <v>2.1561382607111983E-2</v>
      </c>
      <c r="R10" s="20">
        <f t="shared" si="5"/>
        <v>-7.0242848197280916E-4</v>
      </c>
    </row>
    <row r="11" spans="1:18" x14ac:dyDescent="0.25">
      <c r="A11" s="1" t="str">
        <f>'[1]monthly_six_ghg_port_all_Green '!A10</f>
        <v>bot_10_alpha_pct</v>
      </c>
      <c r="B11" s="2">
        <f>'[1]monthly_six_ghg_port_all_Green '!B10</f>
        <v>0.75261488210531602</v>
      </c>
      <c r="C11" s="2">
        <f>'[1]monthly_six_ghg_port_all_Green '!C10</f>
        <v>9.0159967640965205E-2</v>
      </c>
      <c r="D11" s="2">
        <f>'[1]monthly_six_ghg_port_all_Green '!D10</f>
        <v>0.207655578863984</v>
      </c>
      <c r="E11" s="2">
        <f>'[1]monthly_six_ghg_port_all_Green '!E10</f>
        <v>0.43418032943877999</v>
      </c>
      <c r="F11" s="7">
        <f>'[1]monthly_six_ghg_port_all_Green '!F10</f>
        <v>0.10962118380930901</v>
      </c>
      <c r="G11" s="7">
        <f>'[1]monthly_six_ghg_port_all_Green '!G10</f>
        <v>-0.41015491220384698</v>
      </c>
      <c r="H11" s="2">
        <f>'[1]monthly_six_ghg_port_all_Green '!H10</f>
        <v>-8.7613967555234207E-2</v>
      </c>
      <c r="I11" s="2">
        <f>'[1]monthly_six_ghg_port_all_Green '!I10</f>
        <v>-0.10685852225877</v>
      </c>
      <c r="J11" s="2">
        <f>'[1]monthly_six_ghg_port_all_Green '!J10</f>
        <v>0.32715554537006197</v>
      </c>
      <c r="K11" s="2">
        <f>'[1]monthly_six_ghg_port_all_Green '!K10</f>
        <v>-0.40294009236602601</v>
      </c>
      <c r="M11" s="18" t="str">
        <f t="shared" si="0"/>
        <v>bot_10_alpha_pct</v>
      </c>
      <c r="N11" s="19">
        <f t="shared" si="1"/>
        <v>0.75261488210531602</v>
      </c>
      <c r="O11" s="19">
        <f t="shared" si="2"/>
        <v>9.0159967640965205E-2</v>
      </c>
      <c r="P11" s="19">
        <f t="shared" si="3"/>
        <v>0.207655578863984</v>
      </c>
      <c r="Q11" s="20">
        <f t="shared" si="4"/>
        <v>3.1644909990595008E-2</v>
      </c>
      <c r="R11" s="20">
        <f t="shared" si="5"/>
        <v>-3.4179576016987248E-2</v>
      </c>
    </row>
    <row r="12" spans="1:18" x14ac:dyDescent="0.25">
      <c r="A12" s="1" t="str">
        <f>'[1]monthly_six_ghg_port_all_Green '!A11</f>
        <v>bm_ex_ratio_pct</v>
      </c>
      <c r="B12" s="2">
        <f>'[1]monthly_six_ghg_port_all_Green '!B11</f>
        <v>1.7794814578025799</v>
      </c>
      <c r="C12" s="2">
        <f>'[1]monthly_six_ghg_port_all_Green '!C11</f>
        <v>0.17031324499801201</v>
      </c>
      <c r="D12" s="2">
        <f>'[1]monthly_six_ghg_port_all_Green '!D11</f>
        <v>0.13636330485594</v>
      </c>
      <c r="E12" s="2">
        <f>'[1]monthly_six_ghg_port_all_Green '!E11</f>
        <v>1.24896683296095</v>
      </c>
      <c r="F12" s="7">
        <f>'[1]monthly_six_ghg_port_all_Green '!F11</f>
        <v>-0.41016245267805701</v>
      </c>
      <c r="G12" s="7">
        <f>'[1]monthly_six_ghg_port_all_Green '!G11</f>
        <v>0.26171864475040302</v>
      </c>
      <c r="H12" s="2">
        <f>'[1]monthly_six_ghg_port_all_Green '!H11</f>
        <v>-5.4606565493488801E-2</v>
      </c>
      <c r="I12" s="2">
        <f>'[1]monthly_six_ghg_port_all_Green '!I11</f>
        <v>-7.5612526719755005E-2</v>
      </c>
      <c r="J12" s="2">
        <f>'[1]monthly_six_ghg_port_all_Green '!J11</f>
        <v>0.15528766698369301</v>
      </c>
      <c r="K12" s="2">
        <f>'[1]monthly_six_ghg_port_all_Green '!K11</f>
        <v>0.32580243883361598</v>
      </c>
      <c r="M12" s="18" t="str">
        <f t="shared" si="0"/>
        <v>bm_ex_ratio_pct</v>
      </c>
      <c r="N12" s="19">
        <f t="shared" si="1"/>
        <v>1.7794814578025799</v>
      </c>
      <c r="O12" s="19">
        <f t="shared" si="2"/>
        <v>0.17031324499801201</v>
      </c>
      <c r="P12" s="19">
        <f t="shared" si="3"/>
        <v>0.13636330485594</v>
      </c>
      <c r="Q12" s="20">
        <f t="shared" si="4"/>
        <v>-0.11840370123257669</v>
      </c>
      <c r="R12" s="20">
        <f t="shared" si="5"/>
        <v>2.1809887062533583E-2</v>
      </c>
    </row>
    <row r="13" spans="1:18" x14ac:dyDescent="0.25">
      <c r="A13" s="1" t="str">
        <f>'[1]monthly_six_ghg_port_all_Green '!A12</f>
        <v>sp500</v>
      </c>
      <c r="B13" s="2">
        <f>'[1]monthly_six_ghg_port_all_Green '!B12</f>
        <v>1.47845249253277</v>
      </c>
      <c r="C13" s="2">
        <f>'[1]monthly_six_ghg_port_all_Green '!C12</f>
        <v>0.14985524092401301</v>
      </c>
      <c r="D13" s="2">
        <f>'[1]monthly_six_ghg_port_all_Green '!D12</f>
        <v>9.7168574000359206E-2</v>
      </c>
      <c r="E13" s="2">
        <f>'[1]monthly_six_ghg_port_all_Green '!E12</f>
        <v>1.5422192047756</v>
      </c>
      <c r="F13" s="7">
        <f>'[1]monthly_six_ghg_port_all_Green '!F12</f>
        <v>-0.29348042620704201</v>
      </c>
      <c r="G13" s="7">
        <f>'[1]monthly_six_ghg_port_all_Green '!G12</f>
        <v>0.265214432208906</v>
      </c>
      <c r="H13" s="2">
        <f>'[1]monthly_six_ghg_port_all_Green '!H12</f>
        <v>-3.5881930834616799E-2</v>
      </c>
      <c r="I13" s="2">
        <f>'[1]monthly_six_ghg_port_all_Green '!I12</f>
        <v>-5.0689114651508098E-2</v>
      </c>
      <c r="J13" s="2">
        <f>'[1]monthly_six_ghg_port_all_Green '!J12</f>
        <v>8.3584917835704806E-2</v>
      </c>
      <c r="K13" s="2" t="str">
        <f>'[1]monthly_six_ghg_port_all_Green '!K12</f>
        <v>NA</v>
      </c>
      <c r="M13" s="18" t="str">
        <f t="shared" si="0"/>
        <v>sp500</v>
      </c>
      <c r="N13" s="19">
        <f t="shared" si="1"/>
        <v>1.47845249253277</v>
      </c>
      <c r="O13" s="19">
        <f t="shared" si="2"/>
        <v>0.14985524092401301</v>
      </c>
      <c r="P13" s="19">
        <f t="shared" si="3"/>
        <v>9.7168574000359206E-2</v>
      </c>
      <c r="Q13" s="20">
        <f t="shared" si="4"/>
        <v>-8.4720501536260914E-2</v>
      </c>
      <c r="R13" s="20">
        <f t="shared" si="5"/>
        <v>2.2101202684075498E-2</v>
      </c>
    </row>
    <row r="14" spans="1:18" x14ac:dyDescent="0.25">
      <c r="A14" s="1" t="str">
        <f>'[1]monthly_six_ghg_port_all_Green '!A13</f>
        <v>sp1500</v>
      </c>
      <c r="B14" s="2">
        <f>'[1]monthly_six_ghg_port_all_Green '!B13</f>
        <v>1.48281756256856</v>
      </c>
      <c r="C14" s="2">
        <f>'[1]monthly_six_ghg_port_all_Green '!C13</f>
        <v>0.15016656811669599</v>
      </c>
      <c r="D14" s="2">
        <f>'[1]monthly_six_ghg_port_all_Green '!D13</f>
        <v>9.7486733205376902E-2</v>
      </c>
      <c r="E14" s="2">
        <f>'[1]monthly_six_ghg_port_all_Green '!E13</f>
        <v>1.5403795283645201</v>
      </c>
      <c r="F14" s="7">
        <f>'[1]monthly_six_ghg_port_all_Green '!F13</f>
        <v>-0.30411682741589402</v>
      </c>
      <c r="G14" s="7">
        <f>'[1]monthly_six_ghg_port_all_Green '!G13</f>
        <v>0.18240842080997199</v>
      </c>
      <c r="H14" s="2">
        <f>'[1]monthly_six_ghg_port_all_Green '!H13</f>
        <v>-3.6141512535316299E-2</v>
      </c>
      <c r="I14" s="2">
        <f>'[1]monthly_six_ghg_port_all_Green '!I13</f>
        <v>-5.0513517917086199E-2</v>
      </c>
      <c r="J14" s="2">
        <f>'[1]monthly_six_ghg_port_all_Green '!J13</f>
        <v>8.3825816485225593E-2</v>
      </c>
      <c r="K14" s="2">
        <f>'[1]monthly_six_ghg_port_all_Green '!K13</f>
        <v>4.8640369134741901E-2</v>
      </c>
      <c r="M14" s="18" t="str">
        <f t="shared" si="0"/>
        <v>sp1500</v>
      </c>
      <c r="N14" s="19">
        <f t="shared" si="1"/>
        <v>1.48281756256856</v>
      </c>
      <c r="O14" s="19">
        <f t="shared" si="2"/>
        <v>0.15016656811669599</v>
      </c>
      <c r="P14" s="19">
        <f t="shared" si="3"/>
        <v>9.7486733205376902E-2</v>
      </c>
      <c r="Q14" s="20">
        <f t="shared" si="4"/>
        <v>-8.7790966086830693E-2</v>
      </c>
      <c r="R14" s="20">
        <f t="shared" si="5"/>
        <v>1.5200701734164332E-2</v>
      </c>
    </row>
    <row r="15" spans="1:18" x14ac:dyDescent="0.25">
      <c r="A15" s="1" t="str">
        <f>'[1]monthly_six_ghg_port_all_Green '!A14</f>
        <v>long_short_ratio</v>
      </c>
      <c r="B15" s="2">
        <f>'[1]monthly_six_ghg_port_all_Green '!B14</f>
        <v>1.00301355385444</v>
      </c>
      <c r="C15" s="2">
        <f>'[1]monthly_six_ghg_port_all_Green '!C14</f>
        <v>0.11278920980624001</v>
      </c>
      <c r="D15" s="2">
        <f>'[1]monthly_six_ghg_port_all_Green '!D14</f>
        <v>0.169130222875508</v>
      </c>
      <c r="E15" s="2">
        <f>'[1]monthly_six_ghg_port_all_Green '!E14</f>
        <v>0.66687791152064302</v>
      </c>
      <c r="F15" s="7">
        <f>'[1]monthly_six_ghg_port_all_Green '!F14</f>
        <v>-9.4647441529440393E-2</v>
      </c>
      <c r="G15" s="7">
        <f>'[1]monthly_six_ghg_port_all_Green '!G14</f>
        <v>0.90441825394114195</v>
      </c>
      <c r="H15" s="2">
        <f>'[1]monthly_six_ghg_port_all_Green '!H14</f>
        <v>-7.0084205627170701E-2</v>
      </c>
      <c r="I15" s="2">
        <f>'[1]monthly_six_ghg_port_all_Green '!I14</f>
        <v>-9.9088509864996205E-2</v>
      </c>
      <c r="J15" s="2">
        <f>'[1]monthly_six_ghg_port_all_Green '!J14</f>
        <v>0.2013280697572</v>
      </c>
      <c r="K15" s="2">
        <f>'[1]monthly_six_ghg_port_all_Green '!K14</f>
        <v>-0.174049381005348</v>
      </c>
      <c r="M15" s="18" t="str">
        <f t="shared" si="0"/>
        <v>long_short_ratio</v>
      </c>
      <c r="N15" s="19">
        <f t="shared" si="1"/>
        <v>1.00301355385444</v>
      </c>
      <c r="O15" s="19">
        <f t="shared" si="2"/>
        <v>0.11278920980624001</v>
      </c>
      <c r="P15" s="19">
        <f t="shared" si="3"/>
        <v>0.169130222875508</v>
      </c>
      <c r="Q15" s="20">
        <f t="shared" si="4"/>
        <v>-2.7322362922565891E-2</v>
      </c>
      <c r="R15" s="20">
        <f t="shared" si="5"/>
        <v>7.5368187828428496E-2</v>
      </c>
    </row>
    <row r="16" spans="1:18" x14ac:dyDescent="0.25">
      <c r="A16" s="1" t="str">
        <f>'[1]monthly_six_ghg_port_all_Green '!A15</f>
        <v>long_short_ratio_pct</v>
      </c>
      <c r="B16" s="2">
        <f>'[1]monthly_six_ghg_port_all_Green '!B15</f>
        <v>0.202893946504351</v>
      </c>
      <c r="C16" s="2">
        <f>'[1]monthly_six_ghg_port_all_Green '!C15</f>
        <v>2.8827744946350299E-2</v>
      </c>
      <c r="D16" s="2">
        <f>'[1]monthly_six_ghg_port_all_Green '!D15</f>
        <v>6.9799366567390803E-2</v>
      </c>
      <c r="E16" s="2">
        <f>'[1]monthly_six_ghg_port_all_Green '!E15</f>
        <v>0.41300868996450502</v>
      </c>
      <c r="F16" s="7">
        <f>'[1]monthly_six_ghg_port_all_Green '!F15</f>
        <v>0.35218731640669598</v>
      </c>
      <c r="G16" s="7">
        <f>'[1]monthly_six_ghg_port_all_Green '!G15</f>
        <v>4.9879135973371902E-3</v>
      </c>
      <c r="H16" s="2">
        <f>'[1]monthly_six_ghg_port_all_Green '!H15</f>
        <v>-2.83065221729366E-2</v>
      </c>
      <c r="I16" s="2">
        <f>'[1]monthly_six_ghg_port_all_Green '!I15</f>
        <v>-3.44893327284789E-2</v>
      </c>
      <c r="J16" s="2">
        <f>'[1]monthly_six_ghg_port_all_Green '!J15</f>
        <v>0.116547861457739</v>
      </c>
      <c r="K16" s="2">
        <f>'[1]monthly_six_ghg_port_all_Green '!K15</f>
        <v>-0.93111815150065902</v>
      </c>
      <c r="M16" s="18" t="str">
        <f t="shared" si="0"/>
        <v>long_short_ratio_pct</v>
      </c>
      <c r="N16" s="19">
        <f t="shared" si="1"/>
        <v>0.202893946504351</v>
      </c>
      <c r="O16" s="19">
        <f t="shared" si="2"/>
        <v>2.8827744946350299E-2</v>
      </c>
      <c r="P16" s="19">
        <f t="shared" si="3"/>
        <v>6.9799366567390803E-2</v>
      </c>
      <c r="Q16" s="20">
        <f t="shared" si="4"/>
        <v>0.10166772096628893</v>
      </c>
      <c r="R16" s="20">
        <f t="shared" si="5"/>
        <v>4.1565946644476581E-4</v>
      </c>
    </row>
    <row r="17" spans="1:23" x14ac:dyDescent="0.25">
      <c r="A17" s="1" t="str">
        <f>'[1]monthly_six_ghg_port_all_Green '!A16</f>
        <v>long_short_alpha</v>
      </c>
      <c r="B17" s="2">
        <f>'[1]monthly_six_ghg_port_all_Green '!B16</f>
        <v>1.0263775896840499</v>
      </c>
      <c r="C17" s="2">
        <f>'[1]monthly_six_ghg_port_all_Green '!C16</f>
        <v>0.114776358327021</v>
      </c>
      <c r="D17" s="2">
        <f>'[1]monthly_six_ghg_port_all_Green '!D16</f>
        <v>0.18234244785700399</v>
      </c>
      <c r="E17" s="2">
        <f>'[1]monthly_six_ghg_port_all_Green '!E16</f>
        <v>0.62945496057522798</v>
      </c>
      <c r="F17" s="7">
        <f>'[1]monthly_six_ghg_port_all_Green '!F16</f>
        <v>0.110013570665671</v>
      </c>
      <c r="G17" s="7">
        <f>'[1]monthly_six_ghg_port_all_Green '!G16</f>
        <v>0.212411684372458</v>
      </c>
      <c r="H17" s="2">
        <f>'[1]monthly_six_ghg_port_all_Green '!H16</f>
        <v>-7.3704052932122205E-2</v>
      </c>
      <c r="I17" s="2">
        <f>'[1]monthly_six_ghg_port_all_Green '!I16</f>
        <v>-9.5373324289916905E-2</v>
      </c>
      <c r="J17" s="2">
        <f>'[1]monthly_six_ghg_port_all_Green '!J16</f>
        <v>0.23718184342260701</v>
      </c>
      <c r="K17" s="2">
        <f>'[1]monthly_six_ghg_port_all_Green '!K16</f>
        <v>-0.15765489501222399</v>
      </c>
      <c r="M17" s="18" t="str">
        <f t="shared" si="0"/>
        <v>long_short_alpha</v>
      </c>
      <c r="N17" s="19">
        <f t="shared" si="1"/>
        <v>1.0263775896840499</v>
      </c>
      <c r="O17" s="19">
        <f t="shared" si="2"/>
        <v>0.114776358327021</v>
      </c>
      <c r="P17" s="19">
        <f t="shared" si="3"/>
        <v>0.18234244785700399</v>
      </c>
      <c r="Q17" s="20">
        <f t="shared" si="4"/>
        <v>3.1758182319168535E-2</v>
      </c>
      <c r="R17" s="20">
        <f t="shared" si="5"/>
        <v>1.7700973697704833E-2</v>
      </c>
    </row>
    <row r="18" spans="1:23" x14ac:dyDescent="0.25">
      <c r="A18" s="1" t="str">
        <f>'[1]monthly_six_ghg_port_all_Green '!A17</f>
        <v>long_short_alpha_pct</v>
      </c>
      <c r="B18" s="2">
        <f>'[1]monthly_six_ghg_port_all_Green '!B17</f>
        <v>0.940289900261154</v>
      </c>
      <c r="C18" s="2">
        <f>'[1]monthly_six_ghg_port_all_Green '!C17</f>
        <v>0.107355769605192</v>
      </c>
      <c r="D18" s="2">
        <f>'[1]monthly_six_ghg_port_all_Green '!D17</f>
        <v>0.183249959380021</v>
      </c>
      <c r="E18" s="2">
        <f>'[1]monthly_six_ghg_port_all_Green '!E17</f>
        <v>0.58584334735135901</v>
      </c>
      <c r="F18" s="7">
        <f>'[1]monthly_six_ghg_port_all_Green '!F17</f>
        <v>0.103156941798889</v>
      </c>
      <c r="G18" s="7">
        <f>'[1]monthly_six_ghg_port_all_Green '!G17</f>
        <v>0.221506229538179</v>
      </c>
      <c r="H18" s="2">
        <f>'[1]monthly_six_ghg_port_all_Green '!H17</f>
        <v>-7.4763984749568899E-2</v>
      </c>
      <c r="I18" s="2">
        <f>'[1]monthly_six_ghg_port_all_Green '!I17</f>
        <v>-9.6737684382519604E-2</v>
      </c>
      <c r="J18" s="2">
        <f>'[1]monthly_six_ghg_port_all_Green '!J17</f>
        <v>0.24088818327947001</v>
      </c>
      <c r="K18" s="2">
        <f>'[1]monthly_six_ghg_port_all_Green '!K17</f>
        <v>-0.191124006112418</v>
      </c>
      <c r="M18" s="18" t="str">
        <f t="shared" si="0"/>
        <v>long_short_alpha_pct</v>
      </c>
      <c r="N18" s="19">
        <f t="shared" si="1"/>
        <v>0.940289900261154</v>
      </c>
      <c r="O18" s="19">
        <f t="shared" si="2"/>
        <v>0.107355769605192</v>
      </c>
      <c r="P18" s="19">
        <f t="shared" si="3"/>
        <v>0.183249959380021</v>
      </c>
      <c r="Q18" s="20">
        <f t="shared" si="4"/>
        <v>2.9778844058183564E-2</v>
      </c>
      <c r="R18" s="20">
        <f t="shared" si="5"/>
        <v>1.8458852461514914E-2</v>
      </c>
    </row>
    <row r="19" spans="1:23" x14ac:dyDescent="0.25">
      <c r="A19" s="1"/>
      <c r="B19" s="2"/>
      <c r="C19" s="2"/>
      <c r="D19" s="2"/>
      <c r="E19" s="2"/>
      <c r="F19" s="7"/>
      <c r="G19" s="7"/>
      <c r="H19" s="2"/>
      <c r="I19" s="2"/>
      <c r="J19" s="2"/>
      <c r="K19" s="2"/>
      <c r="N19" s="2"/>
      <c r="O19" s="2"/>
      <c r="P19" s="2"/>
      <c r="Q19" s="7"/>
      <c r="R19" s="7"/>
      <c r="S19" s="7"/>
      <c r="T19" s="2"/>
      <c r="U19" s="2"/>
      <c r="V19" s="2"/>
      <c r="W19" s="7"/>
    </row>
    <row r="20" spans="1:23" ht="30" x14ac:dyDescent="0.25">
      <c r="A20" s="1"/>
      <c r="B20" s="2"/>
      <c r="C20" s="2"/>
      <c r="D20" s="2"/>
      <c r="E20" s="2"/>
      <c r="F20" s="7"/>
      <c r="G20" s="7"/>
      <c r="H20" s="2"/>
      <c r="I20" s="2"/>
      <c r="J20" s="2"/>
      <c r="K20" s="2"/>
      <c r="M20" s="16" t="s">
        <v>4</v>
      </c>
      <c r="N20" s="21" t="s">
        <v>11</v>
      </c>
      <c r="O20" s="22" t="s">
        <v>5</v>
      </c>
      <c r="P20" s="22" t="s">
        <v>6</v>
      </c>
      <c r="Q20" s="17" t="s">
        <v>7</v>
      </c>
      <c r="R20" s="21" t="s">
        <v>8</v>
      </c>
      <c r="S20" s="7"/>
      <c r="T20" s="2"/>
      <c r="U20" s="2"/>
      <c r="V20" s="2"/>
      <c r="W20" s="7"/>
    </row>
    <row r="21" spans="1:23" x14ac:dyDescent="0.25">
      <c r="A21" s="1"/>
      <c r="B21" s="2"/>
      <c r="C21" s="2"/>
      <c r="D21" s="2"/>
      <c r="E21" s="2"/>
      <c r="F21" s="7"/>
      <c r="G21" s="7"/>
      <c r="H21" s="2"/>
      <c r="I21" s="2"/>
      <c r="J21" s="2"/>
      <c r="K21" s="2"/>
      <c r="M21" s="18" t="str">
        <f t="shared" ref="M21:M36" si="6">M3</f>
        <v>top_10_ratio</v>
      </c>
      <c r="N21" s="20">
        <f t="shared" ref="N21:N36" si="7">E3</f>
        <v>1.5239599857797499</v>
      </c>
      <c r="O21" s="19">
        <f t="shared" ref="O21:O36" si="8">H3*O$1</f>
        <v>-0.18628039091965717</v>
      </c>
      <c r="P21" s="19">
        <f t="shared" ref="P21:P36" si="9">I3*P$1</f>
        <v>-0.24962779466957197</v>
      </c>
      <c r="Q21" s="19">
        <f t="shared" ref="Q21:Q36" si="10">J3</f>
        <v>0.133612384037713</v>
      </c>
      <c r="R21" s="20">
        <f t="shared" ref="R21:R36" si="11">K3</f>
        <v>0.81191342780440701</v>
      </c>
      <c r="S21" s="7"/>
      <c r="T21" s="2"/>
      <c r="U21" s="2"/>
      <c r="V21" s="2"/>
      <c r="W21" s="7"/>
    </row>
    <row r="22" spans="1:23" x14ac:dyDescent="0.25">
      <c r="A22" s="1"/>
      <c r="B22" s="2"/>
      <c r="C22" s="2"/>
      <c r="D22" s="2"/>
      <c r="E22" s="2"/>
      <c r="F22" s="7"/>
      <c r="G22" s="7"/>
      <c r="H22" s="2"/>
      <c r="I22" s="2"/>
      <c r="J22" s="2"/>
      <c r="K22" s="2"/>
      <c r="M22" s="18" t="str">
        <f t="shared" si="6"/>
        <v>top_10_alpha</v>
      </c>
      <c r="N22" s="20">
        <f t="shared" si="7"/>
        <v>1.35302075501048</v>
      </c>
      <c r="O22" s="19">
        <f t="shared" si="8"/>
        <v>-0.21063478741540348</v>
      </c>
      <c r="P22" s="19">
        <f t="shared" si="9"/>
        <v>-0.28319817837882172</v>
      </c>
      <c r="Q22" s="19">
        <f t="shared" si="10"/>
        <v>0.20198947171956599</v>
      </c>
      <c r="R22" s="20">
        <f t="shared" si="11"/>
        <v>0.69195729706720499</v>
      </c>
      <c r="S22" s="7"/>
      <c r="T22" s="2"/>
      <c r="U22" s="2"/>
      <c r="V22" s="2"/>
      <c r="W22" s="7"/>
    </row>
    <row r="23" spans="1:23" x14ac:dyDescent="0.25">
      <c r="A23" s="1"/>
      <c r="B23" s="2"/>
      <c r="C23" s="2"/>
      <c r="D23" s="2"/>
      <c r="E23" s="2"/>
      <c r="F23" s="7"/>
      <c r="G23" s="7"/>
      <c r="H23" s="2"/>
      <c r="I23" s="2"/>
      <c r="J23" s="2"/>
      <c r="K23" s="2"/>
      <c r="M23" s="18" t="str">
        <f t="shared" si="6"/>
        <v>bot_10_ratio</v>
      </c>
      <c r="N23" s="20">
        <f t="shared" si="7"/>
        <v>0.47608247614490501</v>
      </c>
      <c r="O23" s="19">
        <f t="shared" si="8"/>
        <v>-0.28630014480626714</v>
      </c>
      <c r="P23" s="19">
        <f t="shared" si="9"/>
        <v>-0.35990609388840261</v>
      </c>
      <c r="Q23" s="19">
        <f t="shared" si="10"/>
        <v>0.31038642467894401</v>
      </c>
      <c r="R23" s="20">
        <f t="shared" si="11"/>
        <v>-0.399325348260541</v>
      </c>
      <c r="S23" s="7"/>
      <c r="T23" s="2"/>
      <c r="U23" s="2"/>
      <c r="V23" s="2"/>
      <c r="W23" s="7"/>
    </row>
    <row r="24" spans="1:23" x14ac:dyDescent="0.25">
      <c r="A24" s="1"/>
      <c r="B24" s="2"/>
      <c r="C24" s="2"/>
      <c r="D24" s="2"/>
      <c r="E24" s="2"/>
      <c r="F24" s="7"/>
      <c r="G24" s="7"/>
      <c r="H24" s="2"/>
      <c r="I24" s="2"/>
      <c r="J24" s="2"/>
      <c r="K24" s="2"/>
      <c r="M24" s="18" t="str">
        <f t="shared" si="6"/>
        <v>bot_10_alpha</v>
      </c>
      <c r="N24" s="20">
        <f t="shared" si="7"/>
        <v>0.44629128013560698</v>
      </c>
      <c r="O24" s="19">
        <f t="shared" si="8"/>
        <v>-0.30091706254568035</v>
      </c>
      <c r="P24" s="19">
        <f t="shared" si="9"/>
        <v>-0.3657782770125721</v>
      </c>
      <c r="Q24" s="19">
        <f t="shared" si="10"/>
        <v>0.32088752529134801</v>
      </c>
      <c r="R24" s="20">
        <f t="shared" si="11"/>
        <v>-0.39501992797979402</v>
      </c>
      <c r="S24" s="7"/>
      <c r="T24" s="2"/>
      <c r="U24" s="2"/>
      <c r="V24" s="2"/>
      <c r="W24" s="7"/>
    </row>
    <row r="25" spans="1:23" x14ac:dyDescent="0.25">
      <c r="A25" s="1"/>
      <c r="B25" s="2"/>
      <c r="C25" s="2"/>
      <c r="D25" s="2"/>
      <c r="E25" s="2"/>
      <c r="F25" s="7"/>
      <c r="G25" s="7"/>
      <c r="H25" s="2"/>
      <c r="I25" s="2"/>
      <c r="J25" s="2"/>
      <c r="K25" s="2"/>
      <c r="M25" s="18" t="str">
        <f t="shared" si="6"/>
        <v>bm_ex_ratio</v>
      </c>
      <c r="N25" s="20">
        <f t="shared" si="7"/>
        <v>1.3582133356769399</v>
      </c>
      <c r="O25" s="19">
        <f t="shared" si="8"/>
        <v>-0.18218561184288096</v>
      </c>
      <c r="P25" s="19">
        <f t="shared" si="9"/>
        <v>-0.26313863407949101</v>
      </c>
      <c r="Q25" s="19">
        <f t="shared" si="10"/>
        <v>0.13371344667013299</v>
      </c>
      <c r="R25" s="20">
        <f t="shared" si="11"/>
        <v>0.55077878908812705</v>
      </c>
      <c r="S25" s="7"/>
      <c r="T25" s="2"/>
      <c r="U25" s="2"/>
      <c r="V25" s="2"/>
      <c r="W25" s="7"/>
    </row>
    <row r="26" spans="1:23" x14ac:dyDescent="0.25">
      <c r="A26" s="1"/>
      <c r="B26" s="2"/>
      <c r="C26" s="2"/>
      <c r="D26" s="2"/>
      <c r="E26" s="2"/>
      <c r="F26" s="7"/>
      <c r="G26" s="7"/>
      <c r="H26" s="2"/>
      <c r="I26" s="2"/>
      <c r="J26" s="2"/>
      <c r="K26" s="2"/>
      <c r="M26" s="18" t="str">
        <f t="shared" si="6"/>
        <v>top_10_ratio_pct</v>
      </c>
      <c r="N26" s="20">
        <f t="shared" si="7"/>
        <v>1.6195569823407301</v>
      </c>
      <c r="O26" s="19">
        <f t="shared" si="8"/>
        <v>-0.17249390661871833</v>
      </c>
      <c r="P26" s="19">
        <f t="shared" si="9"/>
        <v>-0.26809136680038292</v>
      </c>
      <c r="Q26" s="19">
        <f t="shared" si="10"/>
        <v>0.13263715566527101</v>
      </c>
      <c r="R26" s="20">
        <f t="shared" si="11"/>
        <v>0.99089382155661099</v>
      </c>
      <c r="S26" s="7"/>
      <c r="T26" s="2"/>
      <c r="U26" s="2"/>
      <c r="V26" s="2"/>
      <c r="W26" s="7"/>
    </row>
    <row r="27" spans="1:23" x14ac:dyDescent="0.25">
      <c r="A27" s="1"/>
      <c r="B27" s="2"/>
      <c r="C27" s="2"/>
      <c r="D27" s="2"/>
      <c r="E27" s="2"/>
      <c r="F27" s="7"/>
      <c r="G27" s="7"/>
      <c r="H27" s="2"/>
      <c r="I27" s="2"/>
      <c r="J27" s="2"/>
      <c r="K27" s="2"/>
      <c r="M27" s="18" t="str">
        <f t="shared" si="6"/>
        <v>top_10_alpha_pct</v>
      </c>
      <c r="N27" s="20">
        <f t="shared" si="7"/>
        <v>1.26735719031984</v>
      </c>
      <c r="O27" s="19">
        <f t="shared" si="8"/>
        <v>-0.2203637913246389</v>
      </c>
      <c r="P27" s="19">
        <f t="shared" si="9"/>
        <v>-0.29553867726812272</v>
      </c>
      <c r="Q27" s="19">
        <f t="shared" si="10"/>
        <v>0.21991538401768801</v>
      </c>
      <c r="R27" s="20">
        <f t="shared" si="11"/>
        <v>0.59942142869789194</v>
      </c>
      <c r="S27" s="7"/>
      <c r="T27" s="2"/>
      <c r="U27" s="2"/>
      <c r="V27" s="2"/>
      <c r="W27" s="7"/>
    </row>
    <row r="28" spans="1:23" x14ac:dyDescent="0.25">
      <c r="A28" s="1"/>
      <c r="B28" s="2"/>
      <c r="C28" s="2"/>
      <c r="D28" s="2"/>
      <c r="E28" s="2"/>
      <c r="F28" s="7"/>
      <c r="G28" s="7"/>
      <c r="H28" s="2"/>
      <c r="I28" s="2"/>
      <c r="J28" s="2"/>
      <c r="K28" s="2"/>
      <c r="M28" s="18" t="str">
        <f t="shared" si="6"/>
        <v>bot_10_ratio_pct</v>
      </c>
      <c r="N28" s="20">
        <f t="shared" si="7"/>
        <v>1.0969332539613299</v>
      </c>
      <c r="O28" s="19">
        <f t="shared" si="8"/>
        <v>-0.20307134456101386</v>
      </c>
      <c r="P28" s="19">
        <f t="shared" si="9"/>
        <v>-0.26442724700143611</v>
      </c>
      <c r="Q28" s="19">
        <f t="shared" si="10"/>
        <v>0.14099346681732</v>
      </c>
      <c r="R28" s="20">
        <f t="shared" si="11"/>
        <v>0.23422737889985201</v>
      </c>
      <c r="S28" s="7"/>
      <c r="T28" s="2"/>
      <c r="U28" s="2"/>
      <c r="V28" s="2"/>
      <c r="W28" s="7"/>
    </row>
    <row r="29" spans="1:23" x14ac:dyDescent="0.25">
      <c r="A29" s="1"/>
      <c r="B29" s="2"/>
      <c r="C29" s="2"/>
      <c r="D29" s="2"/>
      <c r="E29" s="2"/>
      <c r="F29" s="7"/>
      <c r="G29" s="7"/>
      <c r="H29" s="2"/>
      <c r="I29" s="2"/>
      <c r="J29" s="2"/>
      <c r="K29" s="2"/>
      <c r="M29" s="18" t="str">
        <f t="shared" si="6"/>
        <v>bot_10_alpha_pct</v>
      </c>
      <c r="N29" s="20">
        <f t="shared" si="7"/>
        <v>0.43418032943877999</v>
      </c>
      <c r="O29" s="19">
        <f t="shared" si="8"/>
        <v>-0.30350368651671361</v>
      </c>
      <c r="P29" s="19">
        <f t="shared" si="9"/>
        <v>-0.37016877954783883</v>
      </c>
      <c r="Q29" s="19">
        <f t="shared" si="10"/>
        <v>0.32715554537006197</v>
      </c>
      <c r="R29" s="20">
        <f t="shared" si="11"/>
        <v>-0.40294009236602601</v>
      </c>
      <c r="S29" s="7"/>
      <c r="T29" s="2"/>
      <c r="U29" s="2"/>
      <c r="V29" s="2"/>
      <c r="W29" s="7"/>
    </row>
    <row r="30" spans="1:23" x14ac:dyDescent="0.25">
      <c r="A30" s="1"/>
      <c r="B30" s="2"/>
      <c r="C30" s="2"/>
      <c r="D30" s="2"/>
      <c r="E30" s="2"/>
      <c r="F30" s="7"/>
      <c r="G30" s="7"/>
      <c r="H30" s="2"/>
      <c r="I30" s="2"/>
      <c r="J30" s="2"/>
      <c r="K30" s="2"/>
      <c r="M30" s="18" t="str">
        <f t="shared" si="6"/>
        <v>bm_ex_ratio_pct</v>
      </c>
      <c r="N30" s="20">
        <f t="shared" si="7"/>
        <v>1.24896683296095</v>
      </c>
      <c r="O30" s="19">
        <f t="shared" si="8"/>
        <v>-0.18916269172312011</v>
      </c>
      <c r="P30" s="19">
        <f t="shared" si="9"/>
        <v>-0.2619294759345499</v>
      </c>
      <c r="Q30" s="19">
        <f t="shared" si="10"/>
        <v>0.15528766698369301</v>
      </c>
      <c r="R30" s="20">
        <f t="shared" si="11"/>
        <v>0.32580243883361598</v>
      </c>
      <c r="S30" s="7"/>
      <c r="T30" s="2"/>
      <c r="U30" s="2"/>
      <c r="V30" s="2"/>
      <c r="W30" s="7"/>
    </row>
    <row r="31" spans="1:23" x14ac:dyDescent="0.25">
      <c r="A31" s="1"/>
      <c r="B31" s="2"/>
      <c r="C31" s="2"/>
      <c r="D31" s="2"/>
      <c r="E31" s="2"/>
      <c r="F31" s="7"/>
      <c r="G31" s="7"/>
      <c r="H31" s="2"/>
      <c r="I31" s="2"/>
      <c r="J31" s="2"/>
      <c r="K31" s="2"/>
      <c r="M31" s="18" t="str">
        <f t="shared" si="6"/>
        <v>sp500</v>
      </c>
      <c r="N31" s="20">
        <f t="shared" si="7"/>
        <v>1.5422192047756</v>
      </c>
      <c r="O31" s="19">
        <f t="shared" si="8"/>
        <v>-0.12429865455845725</v>
      </c>
      <c r="P31" s="19">
        <f t="shared" si="9"/>
        <v>-0.17559224393419201</v>
      </c>
      <c r="Q31" s="19">
        <f t="shared" si="10"/>
        <v>8.3584917835704806E-2</v>
      </c>
      <c r="R31" s="20" t="str">
        <f t="shared" si="11"/>
        <v>NA</v>
      </c>
      <c r="S31" s="7"/>
      <c r="T31" s="2"/>
      <c r="U31" s="2"/>
      <c r="V31" s="2"/>
      <c r="W31" s="7"/>
    </row>
    <row r="32" spans="1:23" x14ac:dyDescent="0.25">
      <c r="A32" s="1"/>
      <c r="B32" s="2"/>
      <c r="C32" s="2"/>
      <c r="D32" s="2"/>
      <c r="E32" s="2"/>
      <c r="F32" s="7"/>
      <c r="G32" s="7"/>
      <c r="H32" s="2"/>
      <c r="I32" s="2"/>
      <c r="J32" s="2"/>
      <c r="K32" s="2"/>
      <c r="M32" s="18" t="str">
        <f t="shared" si="6"/>
        <v>sp1500</v>
      </c>
      <c r="N32" s="20">
        <f t="shared" si="7"/>
        <v>1.5403795283645201</v>
      </c>
      <c r="O32" s="19">
        <f t="shared" si="8"/>
        <v>-0.1251978719471106</v>
      </c>
      <c r="P32" s="19">
        <f t="shared" si="9"/>
        <v>-0.1749839590028682</v>
      </c>
      <c r="Q32" s="19">
        <f t="shared" si="10"/>
        <v>8.3825816485225593E-2</v>
      </c>
      <c r="R32" s="20">
        <f t="shared" si="11"/>
        <v>4.8640369134741901E-2</v>
      </c>
      <c r="S32" s="7"/>
      <c r="T32" s="2"/>
      <c r="U32" s="2"/>
      <c r="V32" s="2"/>
      <c r="W32" s="7"/>
    </row>
    <row r="33" spans="1:23" x14ac:dyDescent="0.25">
      <c r="A33" s="1"/>
      <c r="B33" s="2"/>
      <c r="C33" s="2"/>
      <c r="D33" s="2"/>
      <c r="E33" s="2"/>
      <c r="F33" s="7"/>
      <c r="G33" s="7"/>
      <c r="H33" s="2"/>
      <c r="I33" s="2"/>
      <c r="J33" s="2"/>
      <c r="K33" s="2"/>
      <c r="M33" s="18" t="str">
        <f t="shared" si="6"/>
        <v>long_short_ratio</v>
      </c>
      <c r="N33" s="20">
        <f t="shared" si="7"/>
        <v>0.66687791152064302</v>
      </c>
      <c r="O33" s="19">
        <f t="shared" si="8"/>
        <v>-0.24277880990872852</v>
      </c>
      <c r="P33" s="19">
        <f t="shared" si="9"/>
        <v>-0.34325266706492669</v>
      </c>
      <c r="Q33" s="19">
        <f t="shared" si="10"/>
        <v>0.2013280697572</v>
      </c>
      <c r="R33" s="20">
        <f t="shared" si="11"/>
        <v>-0.174049381005348</v>
      </c>
      <c r="S33" s="7"/>
      <c r="T33" s="2"/>
      <c r="U33" s="2"/>
      <c r="V33" s="2"/>
      <c r="W33" s="7"/>
    </row>
    <row r="34" spans="1:23" x14ac:dyDescent="0.25">
      <c r="A34" s="1"/>
      <c r="B34" s="2"/>
      <c r="C34" s="2"/>
      <c r="D34" s="2"/>
      <c r="E34" s="2"/>
      <c r="F34" s="7"/>
      <c r="G34" s="7"/>
      <c r="H34" s="2"/>
      <c r="I34" s="2"/>
      <c r="J34" s="2"/>
      <c r="K34" s="2"/>
      <c r="M34" s="18" t="str">
        <f t="shared" si="6"/>
        <v>long_short_ratio_pct</v>
      </c>
      <c r="N34" s="20">
        <f t="shared" si="7"/>
        <v>0.41300868996450502</v>
      </c>
      <c r="O34" s="19">
        <f t="shared" si="8"/>
        <v>-9.8056669178202327E-2</v>
      </c>
      <c r="P34" s="19">
        <f t="shared" si="9"/>
        <v>-0.11947455320974718</v>
      </c>
      <c r="Q34" s="19">
        <f t="shared" si="10"/>
        <v>0.116547861457739</v>
      </c>
      <c r="R34" s="20">
        <f t="shared" si="11"/>
        <v>-0.93111815150065902</v>
      </c>
      <c r="S34" s="7"/>
      <c r="T34" s="2"/>
      <c r="U34" s="2"/>
      <c r="V34" s="2"/>
      <c r="W34" s="7"/>
    </row>
    <row r="35" spans="1:23" x14ac:dyDescent="0.25">
      <c r="A35" s="1"/>
      <c r="B35" s="2"/>
      <c r="C35" s="2"/>
      <c r="D35" s="2"/>
      <c r="E35" s="2"/>
      <c r="F35" s="7"/>
      <c r="G35" s="7"/>
      <c r="H35" s="2"/>
      <c r="I35" s="2"/>
      <c r="J35" s="2"/>
      <c r="K35" s="2"/>
      <c r="M35" s="18" t="str">
        <f t="shared" si="6"/>
        <v>long_short_alpha</v>
      </c>
      <c r="N35" s="20">
        <f t="shared" si="7"/>
        <v>0.62945496057522798</v>
      </c>
      <c r="O35" s="19">
        <f t="shared" si="8"/>
        <v>-0.25531832880436306</v>
      </c>
      <c r="P35" s="19">
        <f t="shared" si="9"/>
        <v>-0.33038288671375798</v>
      </c>
      <c r="Q35" s="19">
        <f t="shared" si="10"/>
        <v>0.23718184342260701</v>
      </c>
      <c r="R35" s="20">
        <f t="shared" si="11"/>
        <v>-0.15765489501222399</v>
      </c>
      <c r="S35" s="7"/>
      <c r="T35" s="2"/>
      <c r="U35" s="2"/>
      <c r="V35" s="2"/>
      <c r="W35" s="7"/>
    </row>
    <row r="36" spans="1:23" x14ac:dyDescent="0.25">
      <c r="A36" s="1"/>
      <c r="B36" s="2"/>
      <c r="C36" s="2"/>
      <c r="D36" s="2"/>
      <c r="E36" s="2"/>
      <c r="F36" s="7"/>
      <c r="G36" s="7"/>
      <c r="H36" s="2"/>
      <c r="I36" s="2"/>
      <c r="J36" s="2"/>
      <c r="K36" s="2"/>
      <c r="M36" s="18" t="str">
        <f t="shared" si="6"/>
        <v>long_short_alpha_pct</v>
      </c>
      <c r="N36" s="20">
        <f t="shared" si="7"/>
        <v>0.58584334735135901</v>
      </c>
      <c r="O36" s="19">
        <f t="shared" si="8"/>
        <v>-0.25899004032511608</v>
      </c>
      <c r="P36" s="19">
        <f t="shared" si="9"/>
        <v>-0.33510916871417246</v>
      </c>
      <c r="Q36" s="19">
        <f t="shared" si="10"/>
        <v>0.24088818327947001</v>
      </c>
      <c r="R36" s="20">
        <f t="shared" si="11"/>
        <v>-0.191124006112418</v>
      </c>
      <c r="S36" s="7"/>
      <c r="T36" s="2"/>
      <c r="U36" s="2"/>
      <c r="V36" s="2"/>
      <c r="W36" s="7"/>
    </row>
    <row r="37" spans="1:23" x14ac:dyDescent="0.25">
      <c r="A37" s="1"/>
      <c r="B37" s="1"/>
      <c r="C37" s="1"/>
      <c r="D37" s="1"/>
      <c r="E37" s="1"/>
      <c r="F37" s="9"/>
      <c r="G37" s="9"/>
      <c r="H37" s="1"/>
      <c r="I37" s="1"/>
      <c r="J37" s="1"/>
      <c r="K37" s="1"/>
    </row>
    <row r="38" spans="1:23" x14ac:dyDescent="0.25">
      <c r="A38" s="6" t="s">
        <v>3</v>
      </c>
      <c r="B38" s="6"/>
      <c r="C38" s="6"/>
      <c r="D38" s="6"/>
      <c r="E38" s="6"/>
      <c r="F38" s="8"/>
      <c r="G38" s="8"/>
      <c r="H38" s="6"/>
      <c r="I38" s="6"/>
      <c r="J38" s="6"/>
      <c r="K38" s="6"/>
    </row>
    <row r="39" spans="1:23" ht="75" x14ac:dyDescent="0.25">
      <c r="A39" s="1"/>
      <c r="B39" s="1" t="str">
        <f>'[2]monthly_six_ghg_port_all_Brown '!B1</f>
        <v>Cumulative return</v>
      </c>
      <c r="C39" s="1" t="str">
        <f>'[2]monthly_six_ghg_port_all_Brown '!C1</f>
        <v>Annualized return</v>
      </c>
      <c r="D39" s="1" t="str">
        <f>'[2]monthly_six_ghg_port_all_Brown '!D1</f>
        <v>Annualized standard deviation</v>
      </c>
      <c r="E39" s="1" t="str">
        <f>'[2]monthly_six_ghg_port_all_Brown '!E1</f>
        <v>Annualized sharpe ratio</v>
      </c>
      <c r="F39" s="9" t="str">
        <f>'[2]monthly_six_ghg_port_all_Brown '!F1</f>
        <v>Monthly skewness</v>
      </c>
      <c r="G39" s="9" t="str">
        <f>'[2]monthly_six_ghg_port_all_Brown '!G1</f>
        <v>Monthly excess kurtosis</v>
      </c>
      <c r="H39" s="1" t="str">
        <f>'[2]monthly_six_ghg_port_all_Brown '!H1</f>
        <v>Value at risk</v>
      </c>
      <c r="I39" s="1" t="str">
        <f>'[2]monthly_six_ghg_port_all_Brown '!I1</f>
        <v>Expected shortfall</v>
      </c>
      <c r="J39" s="1" t="str">
        <f>'[2]monthly_six_ghg_port_all_Brown '!J1</f>
        <v>Max drawdown</v>
      </c>
      <c r="K39" s="1" t="str">
        <f>'[2]monthly_six_ghg_port_all_Brown '!K1</f>
        <v>Information Ratio: sp500</v>
      </c>
      <c r="M39" s="24" t="s">
        <v>4</v>
      </c>
      <c r="N39" s="23" t="s">
        <v>13</v>
      </c>
      <c r="O39" s="23" t="s">
        <v>14</v>
      </c>
      <c r="P39" s="23" t="s">
        <v>9</v>
      </c>
      <c r="Q39" s="23" t="s">
        <v>10</v>
      </c>
      <c r="R39" s="23" t="s">
        <v>12</v>
      </c>
      <c r="S39" s="12"/>
      <c r="T39" s="14"/>
      <c r="U39" s="14"/>
      <c r="V39" s="12"/>
      <c r="W39" s="13"/>
    </row>
    <row r="40" spans="1:23" x14ac:dyDescent="0.25">
      <c r="A40" s="1" t="str">
        <f>'[2]monthly_six_ghg_port_all_Brown '!A2</f>
        <v>top_10_ratio</v>
      </c>
      <c r="B40" s="2">
        <f>'[2]monthly_six_ghg_port_all_Brown '!B2</f>
        <v>0.45588141881482103</v>
      </c>
      <c r="C40" s="2">
        <f>'[2]monthly_six_ghg_port_all_Brown '!C2</f>
        <v>5.9488649004168399E-2</v>
      </c>
      <c r="D40" s="2">
        <f>'[2]monthly_six_ghg_port_all_Brown '!D2</f>
        <v>0.117422850448177</v>
      </c>
      <c r="E40" s="2">
        <f>'[2]monthly_six_ghg_port_all_Brown '!E2</f>
        <v>0.50661901646155905</v>
      </c>
      <c r="F40" s="7">
        <f>'[2]monthly_six_ghg_port_all_Brown '!F2</f>
        <v>-0.39145216472185701</v>
      </c>
      <c r="G40" s="7">
        <f>'[2]monthly_six_ghg_port_all_Brown '!G2</f>
        <v>9.7414979180933295E-2</v>
      </c>
      <c r="H40" s="2">
        <f>'[2]monthly_six_ghg_port_all_Brown '!H2</f>
        <v>-5.3584537437870297E-2</v>
      </c>
      <c r="I40" s="2">
        <f>'[2]monthly_six_ghg_port_all_Brown '!I2</f>
        <v>-7.0330984662852702E-2</v>
      </c>
      <c r="J40" s="2">
        <f>'[2]monthly_six_ghg_port_all_Brown '!J2</f>
        <v>0.18109460341424</v>
      </c>
      <c r="K40" s="2">
        <f>'[2]monthly_six_ghg_port_all_Brown '!K2</f>
        <v>-0.96715289210232303</v>
      </c>
      <c r="M40" s="18" t="str">
        <f>A40</f>
        <v>top_10_ratio</v>
      </c>
      <c r="N40" s="19">
        <f>B40</f>
        <v>0.45588141881482103</v>
      </c>
      <c r="O40" s="19">
        <f>C40</f>
        <v>5.9488649004168399E-2</v>
      </c>
      <c r="P40" s="19">
        <f>D40</f>
        <v>0.117422850448177</v>
      </c>
      <c r="Q40" s="20">
        <f t="shared" ref="Q40:Q55" si="12">F40*Q$1</f>
        <v>-0.11300250633851296</v>
      </c>
      <c r="R40" s="20">
        <f t="shared" ref="R40:R55" si="13">G40*R$1</f>
        <v>8.1179149317444407E-3</v>
      </c>
      <c r="S40" s="7"/>
      <c r="T40" s="2"/>
      <c r="U40" s="2"/>
      <c r="V40" s="2"/>
      <c r="W40" s="7"/>
    </row>
    <row r="41" spans="1:23" x14ac:dyDescent="0.25">
      <c r="A41" s="1" t="str">
        <f>'[2]monthly_six_ghg_port_all_Brown '!A3</f>
        <v>top_10_alpha</v>
      </c>
      <c r="B41" s="2">
        <f>'[2]monthly_six_ghg_port_all_Brown '!B3</f>
        <v>0.76390164253683301</v>
      </c>
      <c r="C41" s="2">
        <f>'[2]monthly_six_ghg_port_all_Brown '!C3</f>
        <v>9.1237125796381102E-2</v>
      </c>
      <c r="D41" s="2">
        <f>'[2]monthly_six_ghg_port_all_Brown '!D3</f>
        <v>0.150286932829928</v>
      </c>
      <c r="E41" s="2">
        <f>'[2]monthly_six_ghg_port_all_Brown '!E3</f>
        <v>0.60708621886394898</v>
      </c>
      <c r="F41" s="7">
        <f>'[2]monthly_six_ghg_port_all_Brown '!F3</f>
        <v>0.186332643914805</v>
      </c>
      <c r="G41" s="7">
        <f>'[2]monthly_six_ghg_port_all_Brown '!G3</f>
        <v>-6.4327472512336795E-2</v>
      </c>
      <c r="H41" s="2">
        <f>'[2]monthly_six_ghg_port_all_Brown '!H3</f>
        <v>-6.0425174752326401E-2</v>
      </c>
      <c r="I41" s="2">
        <f>'[2]monthly_six_ghg_port_all_Brown '!I3</f>
        <v>-7.5584056517887702E-2</v>
      </c>
      <c r="J41" s="2">
        <f>'[2]monthly_six_ghg_port_all_Brown '!J3</f>
        <v>0.24012171108066999</v>
      </c>
      <c r="K41" s="2">
        <f>'[2]monthly_six_ghg_port_all_Brown '!K3</f>
        <v>-0.57656223035947995</v>
      </c>
      <c r="M41" s="18" t="str">
        <f t="shared" ref="M41:M55" si="14">A41</f>
        <v>top_10_alpha</v>
      </c>
      <c r="N41" s="19">
        <f t="shared" ref="N41:N55" si="15">B41</f>
        <v>0.76390164253683301</v>
      </c>
      <c r="O41" s="19">
        <f t="shared" ref="O41:O55" si="16">C41</f>
        <v>9.1237125796381102E-2</v>
      </c>
      <c r="P41" s="19">
        <f t="shared" ref="P41:P55" si="17">D41</f>
        <v>0.150286932829928</v>
      </c>
      <c r="Q41" s="20">
        <f t="shared" si="12"/>
        <v>5.3789601061513682E-2</v>
      </c>
      <c r="R41" s="20">
        <f t="shared" si="13"/>
        <v>-5.3606227093613993E-3</v>
      </c>
      <c r="S41" s="7"/>
      <c r="T41" s="2"/>
      <c r="U41" s="2"/>
      <c r="V41" s="2"/>
      <c r="W41" s="7"/>
    </row>
    <row r="42" spans="1:23" x14ac:dyDescent="0.25">
      <c r="A42" s="1" t="str">
        <f>'[2]monthly_six_ghg_port_all_Brown '!A4</f>
        <v>bot_10_ratio</v>
      </c>
      <c r="B42" s="2">
        <f>'[2]monthly_six_ghg_port_all_Brown '!B4</f>
        <v>0.157208066195962</v>
      </c>
      <c r="C42" s="2">
        <f>'[2]monthly_six_ghg_port_all_Brown '!C4</f>
        <v>2.2717313221505501E-2</v>
      </c>
      <c r="D42" s="2">
        <f>'[2]monthly_six_ghg_port_all_Brown '!D4</f>
        <v>0.33753141626309002</v>
      </c>
      <c r="E42" s="2">
        <f>'[2]monthly_six_ghg_port_all_Brown '!E4</f>
        <v>6.7304292658193293E-2</v>
      </c>
      <c r="F42" s="7">
        <f>'[2]monthly_six_ghg_port_all_Brown '!F4</f>
        <v>1.4918316686603399</v>
      </c>
      <c r="G42" s="7">
        <f>'[2]monthly_six_ghg_port_all_Brown '!G4</f>
        <v>5.3828385055589196</v>
      </c>
      <c r="H42" s="2">
        <f>'[2]monthly_six_ghg_port_all_Brown '!H4</f>
        <v>-9.7402625029057499E-2</v>
      </c>
      <c r="I42" s="2">
        <f>'[2]monthly_six_ghg_port_all_Brown '!I4</f>
        <v>-0.14365949275921699</v>
      </c>
      <c r="J42" s="2">
        <f>'[2]monthly_six_ghg_port_all_Brown '!J4</f>
        <v>0.62182366016949697</v>
      </c>
      <c r="K42" s="2">
        <f>'[2]monthly_six_ghg_port_all_Brown '!K4</f>
        <v>-0.42459038032009899</v>
      </c>
      <c r="M42" s="18" t="str">
        <f t="shared" si="14"/>
        <v>bot_10_ratio</v>
      </c>
      <c r="N42" s="19">
        <f t="shared" si="15"/>
        <v>0.157208066195962</v>
      </c>
      <c r="O42" s="19">
        <f t="shared" si="16"/>
        <v>2.2717313221505501E-2</v>
      </c>
      <c r="P42" s="19">
        <f t="shared" si="17"/>
        <v>0.33753141626309002</v>
      </c>
      <c r="Q42" s="20">
        <f t="shared" si="12"/>
        <v>0.43065470774332798</v>
      </c>
      <c r="R42" s="20">
        <f t="shared" si="13"/>
        <v>0.44856987546324328</v>
      </c>
      <c r="S42" s="7"/>
      <c r="T42" s="2"/>
      <c r="U42" s="2"/>
      <c r="V42" s="2"/>
      <c r="W42" s="7"/>
    </row>
    <row r="43" spans="1:23" x14ac:dyDescent="0.25">
      <c r="A43" s="1" t="str">
        <f>'[2]monthly_six_ghg_port_all_Brown '!A5</f>
        <v>bot_10_alpha</v>
      </c>
      <c r="B43" s="5">
        <f>'[2]monthly_six_ghg_port_all_Brown '!B5</f>
        <v>0.181820131217936</v>
      </c>
      <c r="C43" s="5">
        <f>'[2]monthly_six_ghg_port_all_Brown '!C5</f>
        <v>2.6033997513356801E-2</v>
      </c>
      <c r="D43" s="5">
        <f>'[2]monthly_six_ghg_port_all_Brown '!D5</f>
        <v>0.36931153545733603</v>
      </c>
      <c r="E43" s="5">
        <f>'[2]monthly_six_ghg_port_all_Brown '!E5</f>
        <v>7.0493323424402801E-2</v>
      </c>
      <c r="F43" s="5">
        <f>'[2]monthly_six_ghg_port_all_Brown '!F5</f>
        <v>1.4330150387590499</v>
      </c>
      <c r="G43" s="5">
        <f>'[2]monthly_six_ghg_port_all_Brown '!G5</f>
        <v>5.3171132616688803</v>
      </c>
      <c r="H43" s="5">
        <f>'[2]monthly_six_ghg_port_all_Brown '!H5</f>
        <v>-0.108291919828243</v>
      </c>
      <c r="I43" s="5">
        <f>'[2]monthly_six_ghg_port_all_Brown '!I5</f>
        <v>-0.14615669141297299</v>
      </c>
      <c r="J43" s="5">
        <f>'[2]monthly_six_ghg_port_all_Brown '!J5</f>
        <v>0.67748820796040099</v>
      </c>
      <c r="K43" s="5">
        <f>'[2]monthly_six_ghg_port_all_Brown '!K5</f>
        <v>-0.37188138749072303</v>
      </c>
      <c r="M43" s="18" t="str">
        <f t="shared" si="14"/>
        <v>bot_10_alpha</v>
      </c>
      <c r="N43" s="19">
        <f t="shared" si="15"/>
        <v>0.181820131217936</v>
      </c>
      <c r="O43" s="19">
        <f t="shared" si="16"/>
        <v>2.6033997513356801E-2</v>
      </c>
      <c r="P43" s="19">
        <f t="shared" si="17"/>
        <v>0.36931153545733603</v>
      </c>
      <c r="Q43" s="20">
        <f t="shared" si="12"/>
        <v>0.41367580919015978</v>
      </c>
      <c r="R43" s="20">
        <f t="shared" si="13"/>
        <v>0.44309277180574003</v>
      </c>
      <c r="S43" s="7"/>
      <c r="T43" s="2"/>
      <c r="U43" s="2"/>
      <c r="V43" s="2"/>
      <c r="W43" s="7"/>
    </row>
    <row r="44" spans="1:23" s="1" customFormat="1" x14ac:dyDescent="0.25">
      <c r="A44" s="1" t="str">
        <f>'[2]monthly_six_ghg_port_all_Brown '!A6</f>
        <v>bm_ex_ratio</v>
      </c>
      <c r="B44" s="4">
        <f>'[2]monthly_six_ghg_port_all_Brown '!B6</f>
        <v>1.2966010069184299</v>
      </c>
      <c r="C44" s="4">
        <f>'[2]monthly_six_ghg_port_all_Brown '!C6</f>
        <v>0.13645337626778001</v>
      </c>
      <c r="D44" s="4">
        <f>'[2]monthly_six_ghg_port_all_Brown '!D6</f>
        <v>0.11037534587199101</v>
      </c>
      <c r="E44" s="4">
        <f>'[2]monthly_six_ghg_port_all_Brown '!E6</f>
        <v>1.23626680568715</v>
      </c>
      <c r="F44" s="5">
        <f>'[2]monthly_six_ghg_port_all_Brown '!F6</f>
        <v>7.3093233483374695E-2</v>
      </c>
      <c r="G44" s="5">
        <f>'[2]monthly_six_ghg_port_all_Brown '!G6</f>
        <v>0.52678080067635102</v>
      </c>
      <c r="H44" s="4">
        <f>'[2]monthly_six_ghg_port_all_Brown '!H6</f>
        <v>-3.9862924906701298E-2</v>
      </c>
      <c r="I44" s="4">
        <f>'[2]monthly_six_ghg_port_all_Brown '!I6</f>
        <v>-5.4784322920639297E-2</v>
      </c>
      <c r="J44" s="4">
        <f>'[2]monthly_six_ghg_port_all_Brown '!J6</f>
        <v>0.149087315678851</v>
      </c>
      <c r="K44" s="4">
        <f>'[2]monthly_six_ghg_port_all_Brown '!K6</f>
        <v>-0.18061125679057599</v>
      </c>
      <c r="M44" s="18" t="str">
        <f t="shared" si="14"/>
        <v>bm_ex_ratio</v>
      </c>
      <c r="N44" s="19">
        <f t="shared" si="15"/>
        <v>1.2966010069184299</v>
      </c>
      <c r="O44" s="19">
        <f t="shared" si="16"/>
        <v>0.13645337626778001</v>
      </c>
      <c r="P44" s="19">
        <f t="shared" si="17"/>
        <v>0.11037534587199101</v>
      </c>
      <c r="Q44" s="20">
        <f t="shared" si="12"/>
        <v>2.1100199013783277E-2</v>
      </c>
      <c r="R44" s="20">
        <f t="shared" si="13"/>
        <v>4.3898400056362585E-2</v>
      </c>
      <c r="S44" s="7"/>
      <c r="T44" s="2"/>
      <c r="U44" s="2"/>
      <c r="V44" s="2"/>
      <c r="W44" s="7"/>
    </row>
    <row r="45" spans="1:23" x14ac:dyDescent="0.25">
      <c r="A45" s="1" t="str">
        <f>'[2]monthly_six_ghg_port_all_Brown '!A7</f>
        <v>top_10_ratio_pct</v>
      </c>
      <c r="B45" s="4">
        <f>'[2]monthly_six_ghg_port_all_Brown '!B7</f>
        <v>0.77976322187232205</v>
      </c>
      <c r="C45" s="4">
        <f>'[2]monthly_six_ghg_port_all_Brown '!C7</f>
        <v>9.2741069425733597E-2</v>
      </c>
      <c r="D45" s="4">
        <f>'[2]monthly_six_ghg_port_all_Brown '!D7</f>
        <v>0.110976780431465</v>
      </c>
      <c r="E45" s="4">
        <f>'[2]monthly_six_ghg_port_all_Brown '!E7</f>
        <v>0.83567994192269002</v>
      </c>
      <c r="F45" s="5">
        <f>'[2]monthly_six_ghg_port_all_Brown '!F7</f>
        <v>-0.68027088827545601</v>
      </c>
      <c r="G45" s="5">
        <f>'[2]monthly_six_ghg_port_all_Brown '!G7</f>
        <v>0.93492764988047605</v>
      </c>
      <c r="H45" s="4">
        <f>'[2]monthly_six_ghg_port_all_Brown '!H7</f>
        <v>-4.9705032266588803E-2</v>
      </c>
      <c r="I45" s="4">
        <f>'[2]monthly_six_ghg_port_all_Brown '!I7</f>
        <v>-7.1497745838990698E-2</v>
      </c>
      <c r="J45" s="4">
        <f>'[2]monthly_six_ghg_port_all_Brown '!J7</f>
        <v>0.13295366234867501</v>
      </c>
      <c r="K45" s="4">
        <f>'[2]monthly_six_ghg_port_all_Brown '!K7</f>
        <v>-0.62226773643254296</v>
      </c>
      <c r="M45" s="18" t="str">
        <f t="shared" si="14"/>
        <v>top_10_ratio_pct</v>
      </c>
      <c r="N45" s="19">
        <f t="shared" si="15"/>
        <v>0.77976322187232205</v>
      </c>
      <c r="O45" s="19">
        <f t="shared" si="16"/>
        <v>9.2741069425733597E-2</v>
      </c>
      <c r="P45" s="19">
        <f t="shared" si="17"/>
        <v>0.110976780431465</v>
      </c>
      <c r="Q45" s="20">
        <f t="shared" si="12"/>
        <v>-0.1963772902338502</v>
      </c>
      <c r="R45" s="20">
        <f t="shared" si="13"/>
        <v>7.7910637490039666E-2</v>
      </c>
      <c r="S45" s="7"/>
      <c r="T45" s="2"/>
      <c r="U45" s="2"/>
      <c r="V45" s="2"/>
      <c r="W45" s="7"/>
    </row>
    <row r="46" spans="1:23" x14ac:dyDescent="0.25">
      <c r="A46" s="1" t="str">
        <f>'[2]monthly_six_ghg_port_all_Brown '!A8</f>
        <v>top_10_alpha_pct</v>
      </c>
      <c r="B46" s="2">
        <f>'[2]monthly_six_ghg_port_all_Brown '!B8</f>
        <v>0.68019917149747999</v>
      </c>
      <c r="C46" s="2">
        <f>'[2]monthly_six_ghg_port_all_Brown '!C8</f>
        <v>8.31058140570506E-2</v>
      </c>
      <c r="D46" s="2">
        <f>'[2]monthly_six_ghg_port_all_Brown '!D8</f>
        <v>0.15858145542373001</v>
      </c>
      <c r="E46" s="2">
        <f>'[2]monthly_six_ghg_port_all_Brown '!E8</f>
        <v>0.52405758185906204</v>
      </c>
      <c r="F46" s="7">
        <f>'[2]monthly_six_ghg_port_all_Brown '!F8</f>
        <v>0.23138110445441901</v>
      </c>
      <c r="G46" s="7">
        <f>'[2]monthly_six_ghg_port_all_Brown '!G8</f>
        <v>-6.2457748195110102E-2</v>
      </c>
      <c r="H46" s="2">
        <f>'[2]monthly_six_ghg_port_all_Brown '!H8</f>
        <v>-6.4137983100561499E-2</v>
      </c>
      <c r="I46" s="2">
        <f>'[2]monthly_six_ghg_port_all_Brown '!I8</f>
        <v>-7.9506619441174695E-2</v>
      </c>
      <c r="J46" s="2">
        <f>'[2]monthly_six_ghg_port_all_Brown '!J8</f>
        <v>0.26423878022819097</v>
      </c>
      <c r="K46" s="2">
        <f>'[2]monthly_six_ghg_port_all_Brown '!K8</f>
        <v>-0.608160264950937</v>
      </c>
      <c r="M46" s="18" t="str">
        <f t="shared" si="14"/>
        <v>top_10_alpha_pct</v>
      </c>
      <c r="N46" s="19">
        <f t="shared" si="15"/>
        <v>0.68019917149747999</v>
      </c>
      <c r="O46" s="19">
        <f t="shared" si="16"/>
        <v>8.31058140570506E-2</v>
      </c>
      <c r="P46" s="19">
        <f t="shared" si="17"/>
        <v>0.15858145542373001</v>
      </c>
      <c r="Q46" s="20">
        <f t="shared" si="12"/>
        <v>6.679397147107588E-2</v>
      </c>
      <c r="R46" s="20">
        <f t="shared" si="13"/>
        <v>-5.2048123495925082E-3</v>
      </c>
      <c r="S46" s="7"/>
      <c r="T46" s="2"/>
      <c r="U46" s="2"/>
      <c r="V46" s="2"/>
      <c r="W46" s="7"/>
    </row>
    <row r="47" spans="1:23" x14ac:dyDescent="0.25">
      <c r="A47" s="1" t="str">
        <f>'[2]monthly_six_ghg_port_all_Brown '!A9</f>
        <v>bot_10_ratio_pct</v>
      </c>
      <c r="B47" s="2">
        <f>'[2]monthly_six_ghg_port_all_Brown '!B9</f>
        <v>0.949393916968303</v>
      </c>
      <c r="C47" s="2">
        <f>'[2]monthly_six_ghg_port_all_Brown '!C9</f>
        <v>0.108153543357822</v>
      </c>
      <c r="D47" s="2">
        <f>'[2]monthly_six_ghg_port_all_Brown '!D9</f>
        <v>0.17285679103712301</v>
      </c>
      <c r="E47" s="2">
        <f>'[2]monthly_six_ghg_port_all_Brown '!E9</f>
        <v>0.62568292925555402</v>
      </c>
      <c r="F47" s="7">
        <f>'[2]monthly_six_ghg_port_all_Brown '!F9</f>
        <v>0.85991295317106997</v>
      </c>
      <c r="G47" s="7">
        <f>'[2]monthly_six_ghg_port_all_Brown '!G9</f>
        <v>3.7004941645718898</v>
      </c>
      <c r="H47" s="2">
        <f>'[2]monthly_six_ghg_port_all_Brown '!H9</f>
        <v>-5.5253950779586697E-2</v>
      </c>
      <c r="I47" s="2">
        <f>'[2]monthly_six_ghg_port_all_Brown '!I9</f>
        <v>-5.9931397193553497E-2</v>
      </c>
      <c r="J47" s="2">
        <f>'[2]monthly_six_ghg_port_all_Brown '!J9</f>
        <v>0.33896090500861897</v>
      </c>
      <c r="K47" s="2">
        <f>'[2]monthly_six_ghg_port_all_Brown '!K9</f>
        <v>-0.32496272920234198</v>
      </c>
      <c r="M47" s="18" t="str">
        <f t="shared" si="14"/>
        <v>bot_10_ratio_pct</v>
      </c>
      <c r="N47" s="19">
        <f t="shared" si="15"/>
        <v>0.949393916968303</v>
      </c>
      <c r="O47" s="19">
        <f t="shared" si="16"/>
        <v>0.108153543357822</v>
      </c>
      <c r="P47" s="19">
        <f t="shared" si="17"/>
        <v>0.17285679103712301</v>
      </c>
      <c r="Q47" s="20">
        <f t="shared" si="12"/>
        <v>0.24823548749648169</v>
      </c>
      <c r="R47" s="20">
        <f t="shared" si="13"/>
        <v>0.30837451371432412</v>
      </c>
      <c r="S47" s="7"/>
      <c r="T47" s="2"/>
      <c r="U47" s="2"/>
      <c r="V47" s="2"/>
      <c r="W47" s="7"/>
    </row>
    <row r="48" spans="1:23" x14ac:dyDescent="0.25">
      <c r="A48" s="1" t="str">
        <f>'[2]monthly_six_ghg_port_all_Brown '!A10</f>
        <v>bot_10_alpha_pct</v>
      </c>
      <c r="B48" s="2">
        <f>'[2]monthly_six_ghg_port_all_Brown '!B10</f>
        <v>0.115350904593034</v>
      </c>
      <c r="C48" s="2">
        <f>'[2]monthly_six_ghg_port_all_Brown '!C10</f>
        <v>1.69370742282016E-2</v>
      </c>
      <c r="D48" s="2">
        <f>'[2]monthly_six_ghg_port_all_Brown '!D10</f>
        <v>0.37247561896116499</v>
      </c>
      <c r="E48" s="2">
        <f>'[2]monthly_six_ghg_port_all_Brown '!E10</f>
        <v>4.5471631876038199E-2</v>
      </c>
      <c r="F48" s="7">
        <f>'[2]monthly_six_ghg_port_all_Brown '!F10</f>
        <v>1.4951949295982601</v>
      </c>
      <c r="G48" s="7">
        <f>'[2]monthly_six_ghg_port_all_Brown '!G10</f>
        <v>5.63053900390008</v>
      </c>
      <c r="H48" s="2">
        <f>'[2]monthly_six_ghg_port_all_Brown '!H10</f>
        <v>-0.107024251933064</v>
      </c>
      <c r="I48" s="2">
        <f>'[2]monthly_six_ghg_port_all_Brown '!I10</f>
        <v>-0.153419638504386</v>
      </c>
      <c r="J48" s="2">
        <f>'[2]monthly_six_ghg_port_all_Brown '!J10</f>
        <v>0.65828148095342398</v>
      </c>
      <c r="K48" s="2">
        <f>'[2]monthly_six_ghg_port_all_Brown '!K10</f>
        <v>-0.39490162091327902</v>
      </c>
      <c r="M48" s="18" t="str">
        <f t="shared" si="14"/>
        <v>bot_10_alpha_pct</v>
      </c>
      <c r="N48" s="19">
        <f t="shared" si="15"/>
        <v>0.115350904593034</v>
      </c>
      <c r="O48" s="19">
        <f t="shared" si="16"/>
        <v>1.69370742282016E-2</v>
      </c>
      <c r="P48" s="19">
        <f t="shared" si="17"/>
        <v>0.37247561896116499</v>
      </c>
      <c r="Q48" s="20">
        <f t="shared" si="12"/>
        <v>0.43162559754725954</v>
      </c>
      <c r="R48" s="20">
        <f t="shared" si="13"/>
        <v>0.46921158365833998</v>
      </c>
      <c r="S48" s="7"/>
      <c r="T48" s="2"/>
      <c r="U48" s="2"/>
      <c r="V48" s="2"/>
      <c r="W48" s="7"/>
    </row>
    <row r="49" spans="1:23" x14ac:dyDescent="0.25">
      <c r="A49" s="1" t="str">
        <f>'[2]monthly_six_ghg_port_all_Brown '!A11</f>
        <v>bm_ex_ratio_pct</v>
      </c>
      <c r="B49" s="2">
        <f>'[2]monthly_six_ghg_port_all_Brown '!B11</f>
        <v>1.2677147480155699</v>
      </c>
      <c r="C49" s="2">
        <f>'[2]monthly_six_ghg_port_all_Brown '!C11</f>
        <v>0.13424248750724099</v>
      </c>
      <c r="D49" s="2">
        <f>'[2]monthly_six_ghg_port_all_Brown '!D11</f>
        <v>0.11778830802833</v>
      </c>
      <c r="E49" s="2">
        <f>'[2]monthly_six_ghg_port_all_Brown '!E11</f>
        <v>1.1396928078375499</v>
      </c>
      <c r="F49" s="7">
        <f>'[2]monthly_six_ghg_port_all_Brown '!F11</f>
        <v>8.7757107490676001E-2</v>
      </c>
      <c r="G49" s="7">
        <f>'[2]monthly_six_ghg_port_all_Brown '!G11</f>
        <v>0.229875455617543</v>
      </c>
      <c r="H49" s="2">
        <f>'[2]monthly_six_ghg_port_all_Brown '!H11</f>
        <v>-4.3448658596327398E-2</v>
      </c>
      <c r="I49" s="2">
        <f>'[2]monthly_six_ghg_port_all_Brown '!I11</f>
        <v>-5.7801027699097403E-2</v>
      </c>
      <c r="J49" s="2">
        <f>'[2]monthly_six_ghg_port_all_Brown '!J11</f>
        <v>0.17763496336228801</v>
      </c>
      <c r="K49" s="2">
        <f>'[2]monthly_six_ghg_port_all_Brown '!K11</f>
        <v>-0.19389714574713601</v>
      </c>
      <c r="M49" s="18" t="str">
        <f t="shared" si="14"/>
        <v>bm_ex_ratio_pct</v>
      </c>
      <c r="N49" s="19">
        <f t="shared" si="15"/>
        <v>1.2677147480155699</v>
      </c>
      <c r="O49" s="19">
        <f t="shared" si="16"/>
        <v>0.13424248750724099</v>
      </c>
      <c r="P49" s="19">
        <f t="shared" si="17"/>
        <v>0.11778830802833</v>
      </c>
      <c r="Q49" s="20">
        <f t="shared" si="12"/>
        <v>2.5333294816522359E-2</v>
      </c>
      <c r="R49" s="20">
        <f t="shared" si="13"/>
        <v>1.9156287968128582E-2</v>
      </c>
      <c r="S49" s="7"/>
      <c r="T49" s="2"/>
      <c r="U49" s="2"/>
      <c r="V49" s="2"/>
      <c r="W49" s="7"/>
    </row>
    <row r="50" spans="1:23" x14ac:dyDescent="0.25">
      <c r="A50" s="1" t="str">
        <f>'[2]monthly_six_ghg_port_all_Brown '!A12</f>
        <v>sp500</v>
      </c>
      <c r="B50" s="2">
        <f>'[2]monthly_six_ghg_port_all_Brown '!B12</f>
        <v>1.47845249253277</v>
      </c>
      <c r="C50" s="2">
        <f>'[2]monthly_six_ghg_port_all_Brown '!C12</f>
        <v>0.14985524092401301</v>
      </c>
      <c r="D50" s="2">
        <f>'[2]monthly_six_ghg_port_all_Brown '!D12</f>
        <v>9.7168574000359206E-2</v>
      </c>
      <c r="E50" s="2">
        <f>'[2]monthly_six_ghg_port_all_Brown '!E12</f>
        <v>1.5422192047756</v>
      </c>
      <c r="F50" s="7">
        <f>'[2]monthly_six_ghg_port_all_Brown '!F12</f>
        <v>-0.29348042620704201</v>
      </c>
      <c r="G50" s="7">
        <f>'[2]monthly_six_ghg_port_all_Brown '!G12</f>
        <v>0.265214432208906</v>
      </c>
      <c r="H50" s="2">
        <f>'[2]monthly_six_ghg_port_all_Brown '!H12</f>
        <v>-3.5881930834616799E-2</v>
      </c>
      <c r="I50" s="2">
        <f>'[2]monthly_six_ghg_port_all_Brown '!I12</f>
        <v>-5.0689114651508098E-2</v>
      </c>
      <c r="J50" s="2">
        <f>'[2]monthly_six_ghg_port_all_Brown '!J12</f>
        <v>8.3584917835704806E-2</v>
      </c>
      <c r="K50" s="2" t="str">
        <f>'[2]monthly_six_ghg_port_all_Brown '!K12</f>
        <v>NA</v>
      </c>
      <c r="M50" s="18" t="str">
        <f t="shared" si="14"/>
        <v>sp500</v>
      </c>
      <c r="N50" s="19">
        <f t="shared" si="15"/>
        <v>1.47845249253277</v>
      </c>
      <c r="O50" s="19">
        <f t="shared" si="16"/>
        <v>0.14985524092401301</v>
      </c>
      <c r="P50" s="19">
        <f t="shared" si="17"/>
        <v>9.7168574000359206E-2</v>
      </c>
      <c r="Q50" s="20">
        <f t="shared" si="12"/>
        <v>-8.4720501536260914E-2</v>
      </c>
      <c r="R50" s="20">
        <f t="shared" si="13"/>
        <v>2.2101202684075498E-2</v>
      </c>
      <c r="S50" s="7"/>
      <c r="T50" s="2"/>
      <c r="U50" s="2"/>
      <c r="V50" s="2"/>
      <c r="W50" s="7"/>
    </row>
    <row r="51" spans="1:23" x14ac:dyDescent="0.25">
      <c r="A51" s="1" t="str">
        <f>'[2]monthly_six_ghg_port_all_Brown '!A13</f>
        <v>sp1500</v>
      </c>
      <c r="B51" s="2">
        <f>'[2]monthly_six_ghg_port_all_Brown '!B13</f>
        <v>1.48281756256856</v>
      </c>
      <c r="C51" s="2">
        <f>'[2]monthly_six_ghg_port_all_Brown '!C13</f>
        <v>0.15016656811669599</v>
      </c>
      <c r="D51" s="2">
        <f>'[2]monthly_six_ghg_port_all_Brown '!D13</f>
        <v>9.7486733205376902E-2</v>
      </c>
      <c r="E51" s="2">
        <f>'[2]monthly_six_ghg_port_all_Brown '!E13</f>
        <v>1.5403795283645201</v>
      </c>
      <c r="F51" s="7">
        <f>'[2]monthly_six_ghg_port_all_Brown '!F13</f>
        <v>-0.30411682741589402</v>
      </c>
      <c r="G51" s="7">
        <f>'[2]monthly_six_ghg_port_all_Brown '!G13</f>
        <v>0.18240842080997199</v>
      </c>
      <c r="H51" s="2">
        <f>'[2]monthly_six_ghg_port_all_Brown '!H13</f>
        <v>-3.6141512535316299E-2</v>
      </c>
      <c r="I51" s="2">
        <f>'[2]monthly_six_ghg_port_all_Brown '!I13</f>
        <v>-5.0513517917086199E-2</v>
      </c>
      <c r="J51" s="2">
        <f>'[2]monthly_six_ghg_port_all_Brown '!J13</f>
        <v>8.3825816485225593E-2</v>
      </c>
      <c r="K51" s="2">
        <f>'[2]monthly_six_ghg_port_all_Brown '!K13</f>
        <v>4.8640369134741901E-2</v>
      </c>
      <c r="M51" s="18" t="str">
        <f t="shared" si="14"/>
        <v>sp1500</v>
      </c>
      <c r="N51" s="19">
        <f t="shared" si="15"/>
        <v>1.48281756256856</v>
      </c>
      <c r="O51" s="19">
        <f t="shared" si="16"/>
        <v>0.15016656811669599</v>
      </c>
      <c r="P51" s="19">
        <f t="shared" si="17"/>
        <v>9.7486733205376902E-2</v>
      </c>
      <c r="Q51" s="20">
        <f t="shared" si="12"/>
        <v>-8.7790966086830693E-2</v>
      </c>
      <c r="R51" s="20">
        <f t="shared" si="13"/>
        <v>1.5200701734164332E-2</v>
      </c>
      <c r="S51" s="7"/>
      <c r="T51" s="2"/>
      <c r="U51" s="2"/>
      <c r="V51" s="2"/>
      <c r="W51" s="7"/>
    </row>
    <row r="52" spans="1:23" x14ac:dyDescent="0.25">
      <c r="A52" s="1" t="str">
        <f>'[2]monthly_six_ghg_port_all_Brown '!A14</f>
        <v>long_short_ratio</v>
      </c>
      <c r="B52" s="2">
        <f>'[2]monthly_six_ghg_port_all_Brown '!B14</f>
        <v>-0.36877753862991902</v>
      </c>
      <c r="C52" s="2">
        <f>'[2]monthly_six_ghg_port_all_Brown '!C14</f>
        <v>-6.8337022940988798E-2</v>
      </c>
      <c r="D52" s="2">
        <f>'[2]monthly_six_ghg_port_all_Brown '!D14</f>
        <v>0.330757306773034</v>
      </c>
      <c r="E52" s="2">
        <f>'[2]monthly_six_ghg_port_all_Brown '!E14</f>
        <v>-0.20660774997748299</v>
      </c>
      <c r="F52" s="7">
        <f>'[2]monthly_six_ghg_port_all_Brown '!F14</f>
        <v>-1.2893907028613101</v>
      </c>
      <c r="G52" s="7">
        <f>'[2]monthly_six_ghg_port_all_Brown '!G14</f>
        <v>4.3168996274542799</v>
      </c>
      <c r="H52" s="2">
        <f>'[2]monthly_six_ghg_port_all_Brown '!H14</f>
        <v>-0.18040855358501201</v>
      </c>
      <c r="I52" s="2">
        <f>'[2]monthly_six_ghg_port_all_Brown '!I14</f>
        <v>-0.31703009576734398</v>
      </c>
      <c r="J52" s="2">
        <f>'[2]monthly_six_ghg_port_all_Brown '!J14</f>
        <v>0.66701324011872598</v>
      </c>
      <c r="K52" s="2">
        <f>'[2]monthly_six_ghg_port_all_Brown '!K14</f>
        <v>-0.58724879591646795</v>
      </c>
      <c r="M52" s="18" t="str">
        <f t="shared" si="14"/>
        <v>long_short_ratio</v>
      </c>
      <c r="N52" s="19">
        <f t="shared" si="15"/>
        <v>-0.36877753862991902</v>
      </c>
      <c r="O52" s="19">
        <f t="shared" si="16"/>
        <v>-6.8337022940988798E-2</v>
      </c>
      <c r="P52" s="19">
        <f t="shared" si="17"/>
        <v>0.330757306773034</v>
      </c>
      <c r="Q52" s="20">
        <f t="shared" si="12"/>
        <v>-0.37221503469378914</v>
      </c>
      <c r="R52" s="20">
        <f t="shared" si="13"/>
        <v>0.35974163562118999</v>
      </c>
      <c r="S52" s="7"/>
      <c r="T52" s="2"/>
      <c r="U52" s="2"/>
      <c r="V52" s="2"/>
      <c r="W52" s="7"/>
    </row>
    <row r="53" spans="1:23" x14ac:dyDescent="0.25">
      <c r="A53" s="1" t="str">
        <f>'[2]monthly_six_ghg_port_all_Brown '!A15</f>
        <v>long_short_ratio_pct</v>
      </c>
      <c r="B53" s="2">
        <f>'[2]monthly_six_ghg_port_all_Brown '!B15</f>
        <v>-0.17653449445300901</v>
      </c>
      <c r="C53" s="2">
        <f>'[2]monthly_six_ghg_port_all_Brown '!C15</f>
        <v>-2.9440039378868299E-2</v>
      </c>
      <c r="D53" s="2">
        <f>'[2]monthly_six_ghg_port_all_Brown '!D15</f>
        <v>0.12252950943393601</v>
      </c>
      <c r="E53" s="2">
        <f>'[2]monthly_six_ghg_port_all_Brown '!E15</f>
        <v>-0.24026897287743801</v>
      </c>
      <c r="F53" s="7">
        <f>'[2]monthly_six_ghg_port_all_Brown '!F15</f>
        <v>-0.56154325956579898</v>
      </c>
      <c r="G53" s="7">
        <f>'[2]monthly_six_ghg_port_all_Brown '!G15</f>
        <v>5.8799199391205601</v>
      </c>
      <c r="H53" s="2">
        <f>'[2]monthly_six_ghg_port_all_Brown '!H15</f>
        <v>-6.0894526466126198E-2</v>
      </c>
      <c r="I53" s="2">
        <f>'[2]monthly_six_ghg_port_all_Brown '!I15</f>
        <v>-0.116473288418403</v>
      </c>
      <c r="J53" s="2">
        <f>'[2]monthly_six_ghg_port_all_Brown '!J15</f>
        <v>0.34748066473155997</v>
      </c>
      <c r="K53" s="2">
        <f>'[2]monthly_six_ghg_port_all_Brown '!K15</f>
        <v>-0.97272081148184997</v>
      </c>
      <c r="M53" s="18" t="str">
        <f t="shared" si="14"/>
        <v>long_short_ratio_pct</v>
      </c>
      <c r="N53" s="19">
        <f t="shared" si="15"/>
        <v>-0.17653449445300901</v>
      </c>
      <c r="O53" s="19">
        <f t="shared" si="16"/>
        <v>-2.9440039378868299E-2</v>
      </c>
      <c r="P53" s="19">
        <f t="shared" si="17"/>
        <v>0.12252950943393601</v>
      </c>
      <c r="Q53" s="20">
        <f t="shared" si="12"/>
        <v>-0.16210357603596698</v>
      </c>
      <c r="R53" s="20">
        <f t="shared" si="13"/>
        <v>0.48999332826004666</v>
      </c>
      <c r="S53" s="7"/>
      <c r="T53" s="2"/>
      <c r="U53" s="2"/>
      <c r="V53" s="2"/>
      <c r="W53" s="7"/>
    </row>
    <row r="54" spans="1:23" x14ac:dyDescent="0.25">
      <c r="A54" s="1" t="str">
        <f>'[2]monthly_six_ghg_port_all_Brown '!A16</f>
        <v>long_short_alpha</v>
      </c>
      <c r="B54" s="2">
        <f>'[2]monthly_six_ghg_port_all_Brown '!B16</f>
        <v>-0.27468046544660102</v>
      </c>
      <c r="C54" s="2">
        <f>'[2]monthly_six_ghg_port_all_Brown '!C16</f>
        <v>-4.8205960737232802E-2</v>
      </c>
      <c r="D54" s="2">
        <f>'[2]monthly_six_ghg_port_all_Brown '!D16</f>
        <v>0.32924852986912501</v>
      </c>
      <c r="E54" s="2">
        <f>'[2]monthly_six_ghg_port_all_Brown '!E16</f>
        <v>-0.14641207587591801</v>
      </c>
      <c r="F54" s="7">
        <f>'[2]monthly_six_ghg_port_all_Brown '!F16</f>
        <v>-1.26115832678991</v>
      </c>
      <c r="G54" s="7">
        <f>'[2]monthly_six_ghg_port_all_Brown '!G16</f>
        <v>4.2701462592348802</v>
      </c>
      <c r="H54" s="2">
        <f>'[2]monthly_six_ghg_port_all_Brown '!H16</f>
        <v>-0.177345109108904</v>
      </c>
      <c r="I54" s="2">
        <f>'[2]monthly_six_ghg_port_all_Brown '!I16</f>
        <v>-0.313336742221273</v>
      </c>
      <c r="J54" s="2">
        <f>'[2]monthly_six_ghg_port_all_Brown '!J16</f>
        <v>0.63574479219312896</v>
      </c>
      <c r="K54" s="2">
        <f>'[2]monthly_six_ghg_port_all_Brown '!K16</f>
        <v>-0.54695940027525203</v>
      </c>
      <c r="M54" s="18" t="str">
        <f t="shared" si="14"/>
        <v>long_short_alpha</v>
      </c>
      <c r="N54" s="19">
        <f t="shared" si="15"/>
        <v>-0.27468046544660102</v>
      </c>
      <c r="O54" s="19">
        <f t="shared" si="16"/>
        <v>-4.8205960737232802E-2</v>
      </c>
      <c r="P54" s="19">
        <f t="shared" si="17"/>
        <v>0.32924852986912501</v>
      </c>
      <c r="Q54" s="20">
        <f t="shared" si="12"/>
        <v>-0.36406504973144632</v>
      </c>
      <c r="R54" s="20">
        <f t="shared" si="13"/>
        <v>0.35584552160290667</v>
      </c>
      <c r="S54" s="7"/>
      <c r="T54" s="2"/>
      <c r="U54" s="2"/>
      <c r="V54" s="2"/>
      <c r="W54" s="7"/>
    </row>
    <row r="55" spans="1:23" x14ac:dyDescent="0.25">
      <c r="A55" s="1" t="str">
        <f>'[2]monthly_six_ghg_port_all_Brown '!A17</f>
        <v>long_short_alpha_pct</v>
      </c>
      <c r="B55" s="2">
        <f>'[2]monthly_six_ghg_port_all_Brown '!B17</f>
        <v>-0.27137923481632098</v>
      </c>
      <c r="C55" s="2">
        <f>'[2]monthly_six_ghg_port_all_Brown '!C17</f>
        <v>-4.7540777384292097E-2</v>
      </c>
      <c r="D55" s="2">
        <f>'[2]monthly_six_ghg_port_all_Brown '!D17</f>
        <v>0.33209157089299401</v>
      </c>
      <c r="E55" s="2">
        <f>'[2]monthly_six_ghg_port_all_Brown '!E17</f>
        <v>-0.143155627998793</v>
      </c>
      <c r="F55" s="7">
        <f>'[2]monthly_six_ghg_port_all_Brown '!F17</f>
        <v>-1.24968035344951</v>
      </c>
      <c r="G55" s="7">
        <f>'[2]monthly_six_ghg_port_all_Brown '!G17</f>
        <v>4.2396792674398096</v>
      </c>
      <c r="H55" s="2">
        <f>'[2]monthly_six_ghg_port_all_Brown '!H17</f>
        <v>-0.178536772059049</v>
      </c>
      <c r="I55" s="2">
        <f>'[2]monthly_six_ghg_port_all_Brown '!I17</f>
        <v>-0.31536643348443399</v>
      </c>
      <c r="J55" s="2">
        <f>'[2]monthly_six_ghg_port_all_Brown '!J17</f>
        <v>0.63659034109637702</v>
      </c>
      <c r="K55" s="2">
        <f>'[2]monthly_six_ghg_port_all_Brown '!K17</f>
        <v>-0.54316409855997005</v>
      </c>
      <c r="M55" s="18" t="str">
        <f t="shared" si="14"/>
        <v>long_short_alpha_pct</v>
      </c>
      <c r="N55" s="19">
        <f t="shared" si="15"/>
        <v>-0.27137923481632098</v>
      </c>
      <c r="O55" s="19">
        <f t="shared" si="16"/>
        <v>-4.7540777384292097E-2</v>
      </c>
      <c r="P55" s="19">
        <f t="shared" si="17"/>
        <v>0.33209157089299401</v>
      </c>
      <c r="Q55" s="20">
        <f t="shared" si="12"/>
        <v>-0.3607516442325307</v>
      </c>
      <c r="R55" s="20">
        <f t="shared" si="13"/>
        <v>0.35330660561998412</v>
      </c>
      <c r="S55" s="7"/>
      <c r="T55" s="2"/>
      <c r="U55" s="2"/>
      <c r="V55" s="2"/>
      <c r="W55" s="7"/>
    </row>
    <row r="56" spans="1:23" x14ac:dyDescent="0.25">
      <c r="A56" s="1"/>
      <c r="B56" s="2"/>
      <c r="C56" s="2"/>
      <c r="D56" s="2"/>
      <c r="E56" s="2"/>
      <c r="F56" s="7"/>
      <c r="G56" s="7"/>
      <c r="H56" s="2"/>
      <c r="I56" s="2"/>
      <c r="J56" s="2"/>
      <c r="K56" s="2"/>
      <c r="N56" s="2"/>
      <c r="O56" s="2"/>
      <c r="P56" s="2"/>
      <c r="Q56" s="7"/>
      <c r="R56" s="7"/>
    </row>
    <row r="57" spans="1:23" ht="30" x14ac:dyDescent="0.25">
      <c r="A57" s="1"/>
      <c r="B57" s="2"/>
      <c r="C57" s="2"/>
      <c r="D57" s="2"/>
      <c r="E57" s="2"/>
      <c r="F57" s="7"/>
      <c r="G57" s="7"/>
      <c r="H57" s="2"/>
      <c r="I57" s="2"/>
      <c r="J57" s="2"/>
      <c r="K57" s="2"/>
      <c r="M57" s="16" t="s">
        <v>4</v>
      </c>
      <c r="N57" s="21" t="s">
        <v>11</v>
      </c>
      <c r="O57" s="22" t="s">
        <v>5</v>
      </c>
      <c r="P57" s="22" t="s">
        <v>6</v>
      </c>
      <c r="Q57" s="17" t="s">
        <v>7</v>
      </c>
      <c r="R57" s="21" t="s">
        <v>8</v>
      </c>
    </row>
    <row r="58" spans="1:23" x14ac:dyDescent="0.25">
      <c r="A58" s="1"/>
      <c r="B58" s="2"/>
      <c r="C58" s="2"/>
      <c r="D58" s="2"/>
      <c r="E58" s="2"/>
      <c r="F58" s="7"/>
      <c r="G58" s="7"/>
      <c r="H58" s="2"/>
      <c r="I58" s="2"/>
      <c r="J58" s="2"/>
      <c r="K58" s="2"/>
      <c r="M58" s="18" t="str">
        <f>M40</f>
        <v>top_10_ratio</v>
      </c>
      <c r="N58" s="20">
        <f t="shared" ref="N58:N73" si="18">E40</f>
        <v>0.50661901646155905</v>
      </c>
      <c r="O58" s="19">
        <f t="shared" ref="O58:O73" si="19">H40*O$1</f>
        <v>-0.18562228268493597</v>
      </c>
      <c r="P58" s="19">
        <f t="shared" ref="P58:P73" si="20">I40*P$1</f>
        <v>-0.24363367756481669</v>
      </c>
      <c r="Q58" s="19">
        <f t="shared" ref="Q58:Q73" si="21">J40</f>
        <v>0.18109460341424</v>
      </c>
      <c r="R58" s="20">
        <f t="shared" ref="R58:R73" si="22">K40</f>
        <v>-0.96715289210232303</v>
      </c>
    </row>
    <row r="59" spans="1:23" x14ac:dyDescent="0.25">
      <c r="A59" s="1"/>
      <c r="B59" s="2"/>
      <c r="C59" s="2"/>
      <c r="D59" s="2"/>
      <c r="E59" s="2"/>
      <c r="F59" s="7"/>
      <c r="G59" s="7"/>
      <c r="H59" s="2"/>
      <c r="I59" s="2"/>
      <c r="J59" s="2"/>
      <c r="K59" s="2"/>
      <c r="M59" s="18" t="str">
        <f t="shared" ref="M59:M73" si="23">M41</f>
        <v>top_10_alpha</v>
      </c>
      <c r="N59" s="20">
        <f t="shared" si="18"/>
        <v>0.60708621886394898</v>
      </c>
      <c r="O59" s="19">
        <f t="shared" si="19"/>
        <v>-0.20931894545451493</v>
      </c>
      <c r="P59" s="19">
        <f t="shared" si="20"/>
        <v>-0.26183085226227809</v>
      </c>
      <c r="Q59" s="19">
        <f t="shared" si="21"/>
        <v>0.24012171108066999</v>
      </c>
      <c r="R59" s="20">
        <f t="shared" si="22"/>
        <v>-0.57656223035947995</v>
      </c>
    </row>
    <row r="60" spans="1:23" x14ac:dyDescent="0.25">
      <c r="A60" s="1"/>
      <c r="B60" s="2"/>
      <c r="C60" s="2"/>
      <c r="D60" s="2"/>
      <c r="E60" s="2"/>
      <c r="F60" s="7"/>
      <c r="G60" s="7"/>
      <c r="H60" s="2"/>
      <c r="I60" s="2"/>
      <c r="J60" s="2"/>
      <c r="K60" s="2"/>
      <c r="M60" s="18" t="str">
        <f t="shared" si="23"/>
        <v>bot_10_ratio</v>
      </c>
      <c r="N60" s="20">
        <f t="shared" si="18"/>
        <v>6.7304292658193293E-2</v>
      </c>
      <c r="O60" s="19">
        <f t="shared" si="19"/>
        <v>-0.33741259068181512</v>
      </c>
      <c r="P60" s="19">
        <f t="shared" si="20"/>
        <v>-0.49765108089707411</v>
      </c>
      <c r="Q60" s="19">
        <f t="shared" si="21"/>
        <v>0.62182366016949697</v>
      </c>
      <c r="R60" s="20">
        <f t="shared" si="22"/>
        <v>-0.42459038032009899</v>
      </c>
    </row>
    <row r="61" spans="1:23" x14ac:dyDescent="0.25">
      <c r="A61" s="1"/>
      <c r="B61" s="2"/>
      <c r="C61" s="2"/>
      <c r="D61" s="2"/>
      <c r="E61" s="2"/>
      <c r="F61" s="7"/>
      <c r="G61" s="7"/>
      <c r="H61" s="2"/>
      <c r="I61" s="2"/>
      <c r="J61" s="2"/>
      <c r="K61" s="2"/>
      <c r="M61" s="18" t="str">
        <f t="shared" si="23"/>
        <v>bot_10_alpha</v>
      </c>
      <c r="N61" s="20">
        <f t="shared" si="18"/>
        <v>7.0493323424402801E-2</v>
      </c>
      <c r="O61" s="19">
        <f t="shared" si="19"/>
        <v>-0.37513421438338479</v>
      </c>
      <c r="P61" s="19">
        <f t="shared" si="20"/>
        <v>-0.50630163078687007</v>
      </c>
      <c r="Q61" s="19">
        <f t="shared" si="21"/>
        <v>0.67748820796040099</v>
      </c>
      <c r="R61" s="20">
        <f t="shared" si="22"/>
        <v>-0.37188138749072303</v>
      </c>
    </row>
    <row r="62" spans="1:23" x14ac:dyDescent="0.25">
      <c r="A62" s="1"/>
      <c r="B62" s="2"/>
      <c r="C62" s="2"/>
      <c r="D62" s="2"/>
      <c r="E62" s="2"/>
      <c r="F62" s="7"/>
      <c r="G62" s="7"/>
      <c r="H62" s="2"/>
      <c r="I62" s="2"/>
      <c r="J62" s="2"/>
      <c r="K62" s="2"/>
      <c r="M62" s="18" t="str">
        <f t="shared" si="23"/>
        <v>bm_ex_ratio</v>
      </c>
      <c r="N62" s="20">
        <f t="shared" si="18"/>
        <v>1.23626680568715</v>
      </c>
      <c r="O62" s="19">
        <f t="shared" si="19"/>
        <v>-0.13808922255341899</v>
      </c>
      <c r="P62" s="19">
        <f t="shared" si="20"/>
        <v>-0.18977846151361488</v>
      </c>
      <c r="Q62" s="19">
        <f t="shared" si="21"/>
        <v>0.149087315678851</v>
      </c>
      <c r="R62" s="20">
        <f t="shared" si="22"/>
        <v>-0.18061125679057599</v>
      </c>
    </row>
    <row r="63" spans="1:23" x14ac:dyDescent="0.25">
      <c r="A63" s="1"/>
      <c r="B63" s="2"/>
      <c r="C63" s="2"/>
      <c r="D63" s="2"/>
      <c r="E63" s="2"/>
      <c r="F63" s="7"/>
      <c r="G63" s="7"/>
      <c r="H63" s="2"/>
      <c r="I63" s="2"/>
      <c r="J63" s="2"/>
      <c r="K63" s="2"/>
      <c r="M63" s="18" t="str">
        <f t="shared" si="23"/>
        <v>top_10_ratio_pct</v>
      </c>
      <c r="N63" s="20">
        <f t="shared" si="18"/>
        <v>0.83567994192269002</v>
      </c>
      <c r="O63" s="19">
        <f t="shared" si="19"/>
        <v>-0.17218328255516446</v>
      </c>
      <c r="P63" s="19">
        <f t="shared" si="20"/>
        <v>-0.24767545683955633</v>
      </c>
      <c r="Q63" s="19">
        <f t="shared" si="21"/>
        <v>0.13295366234867501</v>
      </c>
      <c r="R63" s="20">
        <f t="shared" si="22"/>
        <v>-0.62226773643254296</v>
      </c>
    </row>
    <row r="64" spans="1:23" x14ac:dyDescent="0.25">
      <c r="A64" s="1"/>
      <c r="B64" s="2"/>
      <c r="C64" s="2"/>
      <c r="D64" s="2"/>
      <c r="E64" s="2"/>
      <c r="F64" s="7"/>
      <c r="G64" s="7"/>
      <c r="H64" s="2"/>
      <c r="I64" s="2"/>
      <c r="J64" s="2"/>
      <c r="K64" s="2"/>
      <c r="M64" s="18" t="str">
        <f t="shared" si="23"/>
        <v>top_10_alpha_pct</v>
      </c>
      <c r="N64" s="20">
        <f t="shared" si="18"/>
        <v>0.52405758185906204</v>
      </c>
      <c r="O64" s="19">
        <f t="shared" si="19"/>
        <v>-0.22218049085033309</v>
      </c>
      <c r="P64" s="19">
        <f t="shared" si="20"/>
        <v>-0.27541900882031606</v>
      </c>
      <c r="Q64" s="19">
        <f t="shared" si="21"/>
        <v>0.26423878022819097</v>
      </c>
      <c r="R64" s="20">
        <f t="shared" si="22"/>
        <v>-0.608160264950937</v>
      </c>
    </row>
    <row r="65" spans="1:23" x14ac:dyDescent="0.25">
      <c r="A65" s="1"/>
      <c r="B65" s="2"/>
      <c r="C65" s="2"/>
      <c r="D65" s="2"/>
      <c r="E65" s="2"/>
      <c r="F65" s="7"/>
      <c r="G65" s="7"/>
      <c r="H65" s="2"/>
      <c r="I65" s="2"/>
      <c r="J65" s="2"/>
      <c r="K65" s="2"/>
      <c r="M65" s="18" t="str">
        <f t="shared" si="23"/>
        <v>bot_10_ratio_pct</v>
      </c>
      <c r="N65" s="20">
        <f t="shared" si="18"/>
        <v>0.62568292925555402</v>
      </c>
      <c r="O65" s="19">
        <f t="shared" si="19"/>
        <v>-0.19140530013830825</v>
      </c>
      <c r="P65" s="19">
        <f t="shared" si="20"/>
        <v>-0.20760844981565094</v>
      </c>
      <c r="Q65" s="19">
        <f t="shared" si="21"/>
        <v>0.33896090500861897</v>
      </c>
      <c r="R65" s="20">
        <f t="shared" si="22"/>
        <v>-0.32496272920234198</v>
      </c>
    </row>
    <row r="66" spans="1:23" x14ac:dyDescent="0.25">
      <c r="A66" s="1"/>
      <c r="B66" s="2"/>
      <c r="C66" s="2"/>
      <c r="D66" s="2"/>
      <c r="E66" s="2"/>
      <c r="F66" s="7"/>
      <c r="G66" s="7"/>
      <c r="H66" s="2"/>
      <c r="I66" s="2"/>
      <c r="J66" s="2"/>
      <c r="K66" s="2"/>
      <c r="M66" s="18" t="str">
        <f t="shared" si="23"/>
        <v>bot_10_alpha_pct</v>
      </c>
      <c r="N66" s="20">
        <f t="shared" si="18"/>
        <v>4.5471631876038199E-2</v>
      </c>
      <c r="O66" s="19">
        <f t="shared" si="19"/>
        <v>-0.37074288398023691</v>
      </c>
      <c r="P66" s="19">
        <f t="shared" si="20"/>
        <v>-0.53146121753689402</v>
      </c>
      <c r="Q66" s="19">
        <f t="shared" si="21"/>
        <v>0.65828148095342398</v>
      </c>
      <c r="R66" s="20">
        <f t="shared" si="22"/>
        <v>-0.39490162091327902</v>
      </c>
    </row>
    <row r="67" spans="1:23" x14ac:dyDescent="0.25">
      <c r="A67" s="1"/>
      <c r="B67" s="2"/>
      <c r="C67" s="2"/>
      <c r="D67" s="2"/>
      <c r="E67" s="2"/>
      <c r="F67" s="7"/>
      <c r="G67" s="7"/>
      <c r="H67" s="2"/>
      <c r="I67" s="2"/>
      <c r="J67" s="2"/>
      <c r="K67" s="2"/>
      <c r="M67" s="18" t="str">
        <f t="shared" si="23"/>
        <v>bm_ex_ratio_pct</v>
      </c>
      <c r="N67" s="20">
        <f t="shared" si="18"/>
        <v>1.1396928078375499</v>
      </c>
      <c r="O67" s="19">
        <f t="shared" si="19"/>
        <v>-0.15051056841910662</v>
      </c>
      <c r="P67" s="19">
        <f t="shared" si="20"/>
        <v>-0.20022863340906538</v>
      </c>
      <c r="Q67" s="19">
        <f t="shared" si="21"/>
        <v>0.17763496336228801</v>
      </c>
      <c r="R67" s="20">
        <f t="shared" si="22"/>
        <v>-0.19389714574713601</v>
      </c>
    </row>
    <row r="68" spans="1:23" x14ac:dyDescent="0.25">
      <c r="A68" s="1"/>
      <c r="B68" s="2"/>
      <c r="C68" s="2"/>
      <c r="D68" s="2"/>
      <c r="E68" s="2"/>
      <c r="F68" s="7"/>
      <c r="G68" s="7"/>
      <c r="H68" s="2"/>
      <c r="I68" s="2"/>
      <c r="J68" s="2"/>
      <c r="K68" s="2"/>
      <c r="M68" s="18" t="str">
        <f t="shared" si="23"/>
        <v>sp500</v>
      </c>
      <c r="N68" s="20">
        <f t="shared" si="18"/>
        <v>1.5422192047756</v>
      </c>
      <c r="O68" s="19">
        <f t="shared" si="19"/>
        <v>-0.12429865455845725</v>
      </c>
      <c r="P68" s="19">
        <f t="shared" si="20"/>
        <v>-0.17559224393419201</v>
      </c>
      <c r="Q68" s="19">
        <f t="shared" si="21"/>
        <v>8.3584917835704806E-2</v>
      </c>
      <c r="R68" s="20" t="str">
        <f t="shared" si="22"/>
        <v>NA</v>
      </c>
    </row>
    <row r="69" spans="1:23" x14ac:dyDescent="0.25">
      <c r="A69" s="1"/>
      <c r="B69" s="2"/>
      <c r="C69" s="2"/>
      <c r="D69" s="2"/>
      <c r="E69" s="2"/>
      <c r="F69" s="7"/>
      <c r="G69" s="7"/>
      <c r="H69" s="2"/>
      <c r="I69" s="2"/>
      <c r="J69" s="2"/>
      <c r="K69" s="2"/>
      <c r="M69" s="18" t="str">
        <f t="shared" si="23"/>
        <v>sp1500</v>
      </c>
      <c r="N69" s="20">
        <f t="shared" si="18"/>
        <v>1.5403795283645201</v>
      </c>
      <c r="O69" s="19">
        <f t="shared" si="19"/>
        <v>-0.1251978719471106</v>
      </c>
      <c r="P69" s="19">
        <f t="shared" si="20"/>
        <v>-0.1749839590028682</v>
      </c>
      <c r="Q69" s="19">
        <f t="shared" si="21"/>
        <v>8.3825816485225593E-2</v>
      </c>
      <c r="R69" s="20">
        <f t="shared" si="22"/>
        <v>4.8640369134741901E-2</v>
      </c>
    </row>
    <row r="70" spans="1:23" x14ac:dyDescent="0.25">
      <c r="A70" s="1"/>
      <c r="B70" s="2"/>
      <c r="C70" s="2"/>
      <c r="D70" s="2"/>
      <c r="E70" s="2"/>
      <c r="F70" s="7"/>
      <c r="G70" s="7"/>
      <c r="H70" s="2"/>
      <c r="I70" s="2"/>
      <c r="J70" s="2"/>
      <c r="K70" s="2"/>
      <c r="M70" s="18" t="str">
        <f t="shared" si="23"/>
        <v>long_short_ratio</v>
      </c>
      <c r="N70" s="20">
        <f t="shared" si="18"/>
        <v>-0.20660774997748299</v>
      </c>
      <c r="O70" s="19">
        <f t="shared" si="19"/>
        <v>-0.62495356185850626</v>
      </c>
      <c r="P70" s="19">
        <f t="shared" si="20"/>
        <v>-1.0982244667949332</v>
      </c>
      <c r="Q70" s="19">
        <f t="shared" si="21"/>
        <v>0.66701324011872598</v>
      </c>
      <c r="R70" s="20">
        <f t="shared" si="22"/>
        <v>-0.58724879591646795</v>
      </c>
    </row>
    <row r="71" spans="1:23" x14ac:dyDescent="0.25">
      <c r="A71" s="1"/>
      <c r="B71" s="2"/>
      <c r="C71" s="2"/>
      <c r="D71" s="2"/>
      <c r="E71" s="2"/>
      <c r="F71" s="7"/>
      <c r="G71" s="7"/>
      <c r="H71" s="2"/>
      <c r="I71" s="2"/>
      <c r="J71" s="2"/>
      <c r="K71" s="2"/>
      <c r="M71" s="18" t="str">
        <f t="shared" si="23"/>
        <v>long_short_ratio_pct</v>
      </c>
      <c r="N71" s="20">
        <f t="shared" si="18"/>
        <v>-0.24026897287743801</v>
      </c>
      <c r="O71" s="19">
        <f t="shared" si="19"/>
        <v>-0.2109448274843565</v>
      </c>
      <c r="P71" s="19">
        <f t="shared" si="20"/>
        <v>-0.40347530653059532</v>
      </c>
      <c r="Q71" s="19">
        <f t="shared" si="21"/>
        <v>0.34748066473155997</v>
      </c>
      <c r="R71" s="20">
        <f t="shared" si="22"/>
        <v>-0.97272081148184997</v>
      </c>
    </row>
    <row r="72" spans="1:23" x14ac:dyDescent="0.25">
      <c r="A72" s="1"/>
      <c r="B72" s="2"/>
      <c r="C72" s="2"/>
      <c r="D72" s="2"/>
      <c r="E72" s="2"/>
      <c r="F72" s="7"/>
      <c r="G72" s="7"/>
      <c r="H72" s="2"/>
      <c r="I72" s="2"/>
      <c r="J72" s="2"/>
      <c r="K72" s="2"/>
      <c r="M72" s="18" t="str">
        <f t="shared" si="23"/>
        <v>long_short_alpha</v>
      </c>
      <c r="N72" s="20">
        <f t="shared" si="18"/>
        <v>-0.14641207587591801</v>
      </c>
      <c r="O72" s="19">
        <f t="shared" si="19"/>
        <v>-0.6143414789009356</v>
      </c>
      <c r="P72" s="19">
        <f t="shared" si="20"/>
        <v>-1.0854303148107141</v>
      </c>
      <c r="Q72" s="19">
        <f t="shared" si="21"/>
        <v>0.63574479219312896</v>
      </c>
      <c r="R72" s="20">
        <f t="shared" si="22"/>
        <v>-0.54695940027525203</v>
      </c>
    </row>
    <row r="73" spans="1:23" x14ac:dyDescent="0.25">
      <c r="A73" s="1"/>
      <c r="B73" s="2"/>
      <c r="C73" s="2"/>
      <c r="D73" s="2"/>
      <c r="E73" s="2"/>
      <c r="F73" s="7"/>
      <c r="G73" s="7"/>
      <c r="H73" s="2"/>
      <c r="I73" s="2"/>
      <c r="J73" s="2"/>
      <c r="K73" s="2"/>
      <c r="M73" s="18" t="str">
        <f t="shared" si="23"/>
        <v>long_short_alpha_pct</v>
      </c>
      <c r="N73" s="20">
        <f t="shared" si="18"/>
        <v>-0.143155627998793</v>
      </c>
      <c r="O73" s="19">
        <f t="shared" si="19"/>
        <v>-0.61846952045123271</v>
      </c>
      <c r="P73" s="19">
        <f t="shared" si="20"/>
        <v>-1.0924613715936611</v>
      </c>
      <c r="Q73" s="19">
        <f t="shared" si="21"/>
        <v>0.63659034109637702</v>
      </c>
      <c r="R73" s="20">
        <f t="shared" si="22"/>
        <v>-0.54316409855997005</v>
      </c>
    </row>
    <row r="74" spans="1:23" x14ac:dyDescent="0.25">
      <c r="A74" s="1"/>
      <c r="B74" s="2"/>
      <c r="C74" s="2"/>
      <c r="D74" s="2"/>
      <c r="E74" s="2"/>
      <c r="F74" s="7"/>
      <c r="G74" s="7"/>
      <c r="H74" s="2"/>
      <c r="I74" s="2"/>
      <c r="J74" s="2"/>
      <c r="K74" s="2"/>
    </row>
    <row r="75" spans="1:23" x14ac:dyDescent="0.25">
      <c r="A75" s="6" t="s">
        <v>1</v>
      </c>
      <c r="B75" s="6"/>
      <c r="C75" s="6"/>
      <c r="D75" s="6"/>
      <c r="E75" s="6"/>
      <c r="F75" s="8"/>
      <c r="G75" s="8"/>
      <c r="H75" s="6"/>
      <c r="I75" s="6"/>
      <c r="J75" s="6"/>
      <c r="K75" s="6"/>
    </row>
    <row r="76" spans="1:23" ht="75" x14ac:dyDescent="0.25">
      <c r="A76" s="1"/>
      <c r="B76" s="1" t="str">
        <f>'[3]monthly_six_env_port_all_Green '!B1</f>
        <v>Cumulative return</v>
      </c>
      <c r="C76" s="1" t="str">
        <f>'[3]monthly_six_env_port_all_Green '!C1</f>
        <v>Annualized return</v>
      </c>
      <c r="D76" s="1" t="str">
        <f>'[3]monthly_six_env_port_all_Green '!D1</f>
        <v>Annualized standard deviation</v>
      </c>
      <c r="E76" s="1" t="str">
        <f>'[3]monthly_six_env_port_all_Green '!E1</f>
        <v>Annualized sharpe ratio</v>
      </c>
      <c r="F76" s="9" t="str">
        <f>'[3]monthly_six_env_port_all_Green '!F1</f>
        <v>Monthly skewness</v>
      </c>
      <c r="G76" s="9" t="str">
        <f>'[3]monthly_six_env_port_all_Green '!G1</f>
        <v>Monthly excess kurtosis</v>
      </c>
      <c r="H76" s="1" t="str">
        <f>'[3]monthly_six_env_port_all_Green '!H1</f>
        <v>Value at risk</v>
      </c>
      <c r="I76" s="1" t="str">
        <f>'[3]monthly_six_env_port_all_Green '!I1</f>
        <v>Expected shortfall</v>
      </c>
      <c r="J76" s="1" t="str">
        <f>'[3]monthly_six_env_port_all_Green '!J1</f>
        <v>Max drawdown</v>
      </c>
      <c r="K76" s="1" t="str">
        <f>'[3]monthly_six_env_port_all_Green '!K1</f>
        <v>Information Ratio: sp500</v>
      </c>
      <c r="M76" s="24" t="s">
        <v>4</v>
      </c>
      <c r="N76" s="23" t="s">
        <v>13</v>
      </c>
      <c r="O76" s="23" t="s">
        <v>14</v>
      </c>
      <c r="P76" s="23" t="s">
        <v>9</v>
      </c>
      <c r="Q76" s="23" t="s">
        <v>10</v>
      </c>
      <c r="R76" s="23" t="s">
        <v>12</v>
      </c>
      <c r="S76" s="12"/>
      <c r="T76" s="14"/>
      <c r="U76" s="14"/>
      <c r="V76" s="12"/>
      <c r="W76" s="13"/>
    </row>
    <row r="77" spans="1:23" x14ac:dyDescent="0.25">
      <c r="A77" s="1" t="str">
        <f>'[3]monthly_six_env_port_all_Green '!A2</f>
        <v>top_10_ratio</v>
      </c>
      <c r="B77" s="2">
        <f>'[3]monthly_six_env_port_all_Green '!B2</f>
        <v>4.2371555577139999</v>
      </c>
      <c r="C77" s="2">
        <f>'[3]monthly_six_env_port_all_Green '!C2</f>
        <v>0.29011989599236099</v>
      </c>
      <c r="D77" s="2">
        <f>'[3]monthly_six_env_port_all_Green '!D2</f>
        <v>0.17292304118934801</v>
      </c>
      <c r="E77" s="2">
        <f>'[3]monthly_six_env_port_all_Green '!E2</f>
        <v>1.67773995875242</v>
      </c>
      <c r="F77" s="7">
        <f>'[3]monthly_six_env_port_all_Green '!F2</f>
        <v>-0.371257450319955</v>
      </c>
      <c r="G77" s="7">
        <f>'[3]monthly_six_env_port_all_Green '!G2</f>
        <v>2.1305608289396201</v>
      </c>
      <c r="H77" s="2">
        <f>'[3]monthly_six_env_port_all_Green '!H2</f>
        <v>-6.1875054502649698E-2</v>
      </c>
      <c r="I77" s="2">
        <f>'[3]monthly_six_env_port_all_Green '!I2</f>
        <v>-0.107693359023396</v>
      </c>
      <c r="J77" s="2">
        <f>'[3]monthly_six_env_port_all_Green '!J2</f>
        <v>0.1700459991064</v>
      </c>
      <c r="K77" s="2">
        <f>'[3]monthly_six_env_port_all_Green '!K2</f>
        <v>1.07593592996083</v>
      </c>
      <c r="M77" s="18" t="str">
        <f>A77</f>
        <v>top_10_ratio</v>
      </c>
      <c r="N77" s="19">
        <f>B77</f>
        <v>4.2371555577139999</v>
      </c>
      <c r="O77" s="19">
        <f>C77</f>
        <v>0.29011989599236099</v>
      </c>
      <c r="P77" s="19">
        <f>D77</f>
        <v>0.17292304118934801</v>
      </c>
      <c r="Q77" s="20">
        <f t="shared" ref="Q77:Q92" si="24">F77*Q$1</f>
        <v>-0.10717279444044008</v>
      </c>
      <c r="R77" s="20">
        <f t="shared" ref="R77:R92" si="25">G77*R$1</f>
        <v>0.17754673574496832</v>
      </c>
      <c r="S77" s="7"/>
      <c r="T77" s="2"/>
      <c r="U77" s="2"/>
      <c r="V77" s="2"/>
      <c r="W77" s="7"/>
    </row>
    <row r="78" spans="1:23" x14ac:dyDescent="0.25">
      <c r="A78" s="1" t="str">
        <f>'[3]monthly_six_env_port_all_Green '!A3</f>
        <v>top_10_alpha</v>
      </c>
      <c r="B78" s="2">
        <f>'[3]monthly_six_env_port_all_Green '!B3</f>
        <v>3.86628271545763</v>
      </c>
      <c r="C78" s="2">
        <f>'[3]monthly_six_env_port_all_Green '!C3</f>
        <v>0.27562395753357699</v>
      </c>
      <c r="D78" s="2">
        <f>'[3]monthly_six_env_port_all_Green '!D3</f>
        <v>0.18142096943053401</v>
      </c>
      <c r="E78" s="2">
        <f>'[3]monthly_six_env_port_all_Green '!E3</f>
        <v>1.51925082529731</v>
      </c>
      <c r="F78" s="7">
        <f>'[3]monthly_six_env_port_all_Green '!F3</f>
        <v>-0.33788440007798198</v>
      </c>
      <c r="G78" s="7">
        <f>'[3]monthly_six_env_port_all_Green '!G3</f>
        <v>0.301045815059934</v>
      </c>
      <c r="H78" s="2">
        <f>'[3]monthly_six_env_port_all_Green '!H3</f>
        <v>-6.8321244020845801E-2</v>
      </c>
      <c r="I78" s="2">
        <f>'[3]monthly_six_env_port_all_Green '!I3</f>
        <v>-9.6611290253484E-2</v>
      </c>
      <c r="J78" s="2">
        <f>'[3]monthly_six_env_port_all_Green '!J3</f>
        <v>0.21015425060951201</v>
      </c>
      <c r="K78" s="2">
        <f>'[3]monthly_six_env_port_all_Green '!K3</f>
        <v>0.93658233576530303</v>
      </c>
      <c r="M78" s="18" t="str">
        <f t="shared" ref="M78:M92" si="26">A78</f>
        <v>top_10_alpha</v>
      </c>
      <c r="N78" s="19">
        <f t="shared" ref="N78:N92" si="27">B78</f>
        <v>3.86628271545763</v>
      </c>
      <c r="O78" s="19">
        <f t="shared" ref="O78:O92" si="28">C78</f>
        <v>0.27562395753357699</v>
      </c>
      <c r="P78" s="19">
        <f t="shared" ref="P78:P92" si="29">D78</f>
        <v>0.18142096943053401</v>
      </c>
      <c r="Q78" s="20">
        <f t="shared" si="24"/>
        <v>-9.7538824669999066E-2</v>
      </c>
      <c r="R78" s="20">
        <f t="shared" si="25"/>
        <v>2.50871512549945E-2</v>
      </c>
      <c r="S78" s="7"/>
      <c r="T78" s="2"/>
      <c r="U78" s="2"/>
      <c r="V78" s="2"/>
      <c r="W78" s="7"/>
    </row>
    <row r="79" spans="1:23" x14ac:dyDescent="0.25">
      <c r="A79" s="1" t="str">
        <f>'[3]monthly_six_env_port_all_Green '!A4</f>
        <v>bot_10_ratio</v>
      </c>
      <c r="B79" s="2">
        <f>'[3]monthly_six_env_port_all_Green '!B4</f>
        <v>1.2472368099772699</v>
      </c>
      <c r="C79" s="2">
        <f>'[3]monthly_six_env_port_all_Green '!C4</f>
        <v>0.13266067265714099</v>
      </c>
      <c r="D79" s="2">
        <f>'[3]monthly_six_env_port_all_Green '!D4</f>
        <v>0.29370103685558901</v>
      </c>
      <c r="E79" s="2">
        <f>'[3]monthly_six_env_port_all_Green '!E4</f>
        <v>0.45168608894755002</v>
      </c>
      <c r="F79" s="7">
        <f>'[3]monthly_six_env_port_all_Green '!F4</f>
        <v>0.70537385962434496</v>
      </c>
      <c r="G79" s="7">
        <f>'[3]monthly_six_env_port_all_Green '!G4</f>
        <v>0.10006986509937101</v>
      </c>
      <c r="H79" s="2">
        <f>'[3]monthly_six_env_port_all_Green '!H4</f>
        <v>-0.106886551783599</v>
      </c>
      <c r="I79" s="2">
        <f>'[3]monthly_six_env_port_all_Green '!I4</f>
        <v>-0.12975018703454799</v>
      </c>
      <c r="J79" s="2">
        <f>'[3]monthly_six_env_port_all_Green '!J4</f>
        <v>0.57531409276164103</v>
      </c>
      <c r="K79" s="2">
        <f>'[3]monthly_six_env_port_all_Green '!K4</f>
        <v>-6.9526471759949304E-2</v>
      </c>
      <c r="M79" s="18" t="str">
        <f t="shared" si="26"/>
        <v>bot_10_ratio</v>
      </c>
      <c r="N79" s="19">
        <f t="shared" si="27"/>
        <v>1.2472368099772699</v>
      </c>
      <c r="O79" s="19">
        <f t="shared" si="28"/>
        <v>0.13266067265714099</v>
      </c>
      <c r="P79" s="19">
        <f t="shared" si="29"/>
        <v>0.29370103685558901</v>
      </c>
      <c r="Q79" s="20">
        <f t="shared" si="24"/>
        <v>0.20362389386672045</v>
      </c>
      <c r="R79" s="20">
        <f t="shared" si="25"/>
        <v>8.3391554249475832E-3</v>
      </c>
      <c r="S79" s="7"/>
      <c r="T79" s="2"/>
      <c r="U79" s="2"/>
      <c r="V79" s="2"/>
      <c r="W79" s="7"/>
    </row>
    <row r="80" spans="1:23" x14ac:dyDescent="0.25">
      <c r="A80" s="1" t="str">
        <f>'[3]monthly_six_env_port_all_Green '!A5</f>
        <v>bot_10_alpha</v>
      </c>
      <c r="B80" s="5">
        <f>'[3]monthly_six_env_port_all_Green '!B5</f>
        <v>0.60506356850976395</v>
      </c>
      <c r="C80" s="5">
        <f>'[3]monthly_six_env_port_all_Green '!C5</f>
        <v>7.5509350128079897E-2</v>
      </c>
      <c r="D80" s="5">
        <f>'[3]monthly_six_env_port_all_Green '!D5</f>
        <v>0.27038117530218803</v>
      </c>
      <c r="E80" s="5">
        <f>'[3]monthly_six_env_port_all_Green '!E5</f>
        <v>0.27926999741637998</v>
      </c>
      <c r="F80" s="5">
        <f>'[3]monthly_six_env_port_all_Green '!F5</f>
        <v>0.50662878817069901</v>
      </c>
      <c r="G80" s="5">
        <f>'[3]monthly_six_env_port_all_Green '!G5</f>
        <v>0.17928307535226601</v>
      </c>
      <c r="H80" s="5">
        <f>'[3]monthly_six_env_port_all_Green '!H5</f>
        <v>-0.106727094247148</v>
      </c>
      <c r="I80" s="5">
        <f>'[3]monthly_six_env_port_all_Green '!I5</f>
        <v>-0.12875137621837801</v>
      </c>
      <c r="J80" s="5">
        <f>'[3]monthly_six_env_port_all_Green '!J5</f>
        <v>0.58956247628955805</v>
      </c>
      <c r="K80" s="5">
        <f>'[3]monthly_six_env_port_all_Green '!K5</f>
        <v>-0.33381724605709601</v>
      </c>
      <c r="M80" s="18" t="str">
        <f t="shared" si="26"/>
        <v>bot_10_alpha</v>
      </c>
      <c r="N80" s="19">
        <f t="shared" si="27"/>
        <v>0.60506356850976395</v>
      </c>
      <c r="O80" s="19">
        <f t="shared" si="28"/>
        <v>7.5509350128079897E-2</v>
      </c>
      <c r="P80" s="19">
        <f t="shared" si="29"/>
        <v>0.27038117530218803</v>
      </c>
      <c r="Q80" s="20">
        <f t="shared" si="24"/>
        <v>0.14625113361478351</v>
      </c>
      <c r="R80" s="20">
        <f t="shared" si="25"/>
        <v>1.49402562793555E-2</v>
      </c>
      <c r="S80" s="7"/>
      <c r="T80" s="2"/>
      <c r="U80" s="2"/>
      <c r="V80" s="2"/>
      <c r="W80" s="7"/>
    </row>
    <row r="81" spans="1:23" x14ac:dyDescent="0.25">
      <c r="A81" s="1" t="str">
        <f>'[3]monthly_six_env_port_all_Green '!A6</f>
        <v>bm_ex_ratio</v>
      </c>
      <c r="B81" s="4">
        <f>'[3]monthly_six_env_port_all_Green '!B6</f>
        <v>2.1232140390826899</v>
      </c>
      <c r="C81" s="4">
        <f>'[3]monthly_six_env_port_all_Green '!C6</f>
        <v>0.19149596690835299</v>
      </c>
      <c r="D81" s="4">
        <f>'[3]monthly_six_env_port_all_Green '!D6</f>
        <v>0.125622708218396</v>
      </c>
      <c r="E81" s="4">
        <f>'[3]monthly_six_env_port_all_Green '!E6</f>
        <v>1.52437381444951</v>
      </c>
      <c r="F81" s="5">
        <f>'[3]monthly_six_env_port_all_Green '!F6</f>
        <v>-6.3725981411407798E-2</v>
      </c>
      <c r="G81" s="5">
        <f>'[3]monthly_six_env_port_all_Green '!G6</f>
        <v>0.27325350649501201</v>
      </c>
      <c r="H81" s="4">
        <f>'[3]monthly_six_env_port_all_Green '!H6</f>
        <v>-4.4367573732356301E-2</v>
      </c>
      <c r="I81" s="4">
        <f>'[3]monthly_six_env_port_all_Green '!I6</f>
        <v>-6.1763080393345798E-2</v>
      </c>
      <c r="J81" s="4">
        <f>'[3]monthly_six_env_port_all_Green '!J6</f>
        <v>0.120374354736526</v>
      </c>
      <c r="K81" s="4">
        <f>'[3]monthly_six_env_port_all_Green '!K6</f>
        <v>0.58241505100785496</v>
      </c>
      <c r="M81" s="18" t="str">
        <f t="shared" si="26"/>
        <v>bm_ex_ratio</v>
      </c>
      <c r="N81" s="19">
        <f t="shared" si="27"/>
        <v>2.1232140390826899</v>
      </c>
      <c r="O81" s="19">
        <f t="shared" si="28"/>
        <v>0.19149596690835299</v>
      </c>
      <c r="P81" s="19">
        <f t="shared" si="29"/>
        <v>0.125622708218396</v>
      </c>
      <c r="Q81" s="20">
        <f t="shared" si="24"/>
        <v>-1.8396106261124694E-2</v>
      </c>
      <c r="R81" s="20">
        <f t="shared" si="25"/>
        <v>2.2771125541250999E-2</v>
      </c>
      <c r="S81" s="7"/>
      <c r="T81" s="2"/>
      <c r="U81" s="2"/>
      <c r="V81" s="2"/>
      <c r="W81" s="7"/>
    </row>
    <row r="82" spans="1:23" x14ac:dyDescent="0.25">
      <c r="A82" s="1" t="str">
        <f>'[3]monthly_six_env_port_all_Green '!A7</f>
        <v>top_10_ratio_pct</v>
      </c>
      <c r="B82" s="4">
        <f>'[3]monthly_six_env_port_all_Green '!B7</f>
        <v>2.8617012377336102</v>
      </c>
      <c r="C82" s="4">
        <f>'[3]monthly_six_env_port_all_Green '!C7</f>
        <v>0.231044187013553</v>
      </c>
      <c r="D82" s="4">
        <f>'[3]monthly_six_env_port_all_Green '!D7</f>
        <v>0.12318326103310601</v>
      </c>
      <c r="E82" s="4">
        <f>'[3]monthly_six_env_port_all_Green '!E7</f>
        <v>1.8756134971249101</v>
      </c>
      <c r="F82" s="5">
        <f>'[3]monthly_six_env_port_all_Green '!F7</f>
        <v>-0.24696648039733099</v>
      </c>
      <c r="G82" s="5">
        <f>'[3]monthly_six_env_port_all_Green '!G7</f>
        <v>0.139809599775467</v>
      </c>
      <c r="H82" s="4">
        <f>'[3]monthly_six_env_port_all_Green '!H7</f>
        <v>-4.2364569697596E-2</v>
      </c>
      <c r="I82" s="4">
        <f>'[3]monthly_six_env_port_all_Green '!I7</f>
        <v>-5.9967355748217398E-2</v>
      </c>
      <c r="J82" s="4">
        <f>'[3]monthly_six_env_port_all_Green '!J7</f>
        <v>0.104816919775595</v>
      </c>
      <c r="K82" s="4">
        <f>'[3]monthly_six_env_port_all_Green '!K7</f>
        <v>1.1806385473743499</v>
      </c>
      <c r="M82" s="18" t="str">
        <f t="shared" si="26"/>
        <v>top_10_ratio_pct</v>
      </c>
      <c r="N82" s="19">
        <f t="shared" si="27"/>
        <v>2.8617012377336102</v>
      </c>
      <c r="O82" s="19">
        <f t="shared" si="28"/>
        <v>0.231044187013553</v>
      </c>
      <c r="P82" s="19">
        <f t="shared" si="29"/>
        <v>0.12318326103310601</v>
      </c>
      <c r="Q82" s="20">
        <f t="shared" si="24"/>
        <v>-7.1293081969106747E-2</v>
      </c>
      <c r="R82" s="20">
        <f t="shared" si="25"/>
        <v>1.1650799981288916E-2</v>
      </c>
      <c r="S82" s="7"/>
      <c r="T82" s="2"/>
      <c r="U82" s="2"/>
      <c r="V82" s="2"/>
      <c r="W82" s="7"/>
    </row>
    <row r="83" spans="1:23" x14ac:dyDescent="0.25">
      <c r="A83" s="1" t="str">
        <f>'[3]monthly_six_env_port_all_Green '!A8</f>
        <v>top_10_alpha_pct</v>
      </c>
      <c r="B83" s="2">
        <f>'[3]monthly_six_env_port_all_Green '!B8</f>
        <v>4.4690719796691702</v>
      </c>
      <c r="C83" s="2">
        <f>'[3]monthly_six_env_port_all_Green '!C8</f>
        <v>0.29874884778339</v>
      </c>
      <c r="D83" s="2">
        <f>'[3]monthly_six_env_port_all_Green '!D8</f>
        <v>0.14815479454497099</v>
      </c>
      <c r="E83" s="2">
        <f>'[3]monthly_six_env_port_all_Green '!E8</f>
        <v>2.0164642575418599</v>
      </c>
      <c r="F83" s="7">
        <f>'[3]monthly_six_env_port_all_Green '!F8</f>
        <v>-0.38079377428434402</v>
      </c>
      <c r="G83" s="7">
        <f>'[3]monthly_six_env_port_all_Green '!G8</f>
        <v>0.45951212955815901</v>
      </c>
      <c r="H83" s="2">
        <f>'[3]monthly_six_env_port_all_Green '!H8</f>
        <v>-5.1068826510105997E-2</v>
      </c>
      <c r="I83" s="2">
        <f>'[3]monthly_six_env_port_all_Green '!I8</f>
        <v>-7.5850182423820994E-2</v>
      </c>
      <c r="J83" s="2">
        <f>'[3]monthly_six_env_port_all_Green '!J8</f>
        <v>0.11924022486958701</v>
      </c>
      <c r="K83" s="2">
        <f>'[3]monthly_six_env_port_all_Green '!K8</f>
        <v>1.56858991121161</v>
      </c>
      <c r="M83" s="18" t="str">
        <f t="shared" si="26"/>
        <v>top_10_alpha_pct</v>
      </c>
      <c r="N83" s="19">
        <f t="shared" si="27"/>
        <v>4.4690719796691702</v>
      </c>
      <c r="O83" s="19">
        <f t="shared" si="28"/>
        <v>0.29874884778339</v>
      </c>
      <c r="P83" s="19">
        <f t="shared" si="29"/>
        <v>0.14815479454497099</v>
      </c>
      <c r="Q83" s="20">
        <f t="shared" si="24"/>
        <v>-0.10992569404439982</v>
      </c>
      <c r="R83" s="20">
        <f t="shared" si="25"/>
        <v>3.8292677463179915E-2</v>
      </c>
      <c r="S83" s="7"/>
      <c r="T83" s="2"/>
      <c r="U83" s="2"/>
      <c r="V83" s="2"/>
      <c r="W83" s="7"/>
    </row>
    <row r="84" spans="1:23" x14ac:dyDescent="0.25">
      <c r="A84" s="1" t="str">
        <f>'[3]monthly_six_env_port_all_Green '!A9</f>
        <v>bot_10_ratio_pct</v>
      </c>
      <c r="B84" s="2">
        <f>'[3]monthly_six_env_port_all_Green '!B9</f>
        <v>1.6124041571127801</v>
      </c>
      <c r="C84" s="2">
        <f>'[3]monthly_six_env_port_all_Green '!C9</f>
        <v>0.15920449452800001</v>
      </c>
      <c r="D84" s="2">
        <f>'[3]monthly_six_env_port_all_Green '!D9</f>
        <v>0.15370406704523301</v>
      </c>
      <c r="E84" s="2">
        <f>'[3]monthly_six_env_port_all_Green '!E9</f>
        <v>1.03578582914887</v>
      </c>
      <c r="F84" s="7">
        <f>'[3]monthly_six_env_port_all_Green '!F9</f>
        <v>4.1190553726253701E-2</v>
      </c>
      <c r="G84" s="7">
        <f>'[3]monthly_six_env_port_all_Green '!G9</f>
        <v>0.40745918927397801</v>
      </c>
      <c r="H84" s="2">
        <f>'[3]monthly_six_env_port_all_Green '!H9</f>
        <v>-5.8285930395431999E-2</v>
      </c>
      <c r="I84" s="2">
        <f>'[3]monthly_six_env_port_all_Green '!I9</f>
        <v>-7.8899657654696698E-2</v>
      </c>
      <c r="J84" s="2">
        <f>'[3]monthly_six_env_port_all_Green '!J9</f>
        <v>0.23348076997992201</v>
      </c>
      <c r="K84" s="2">
        <f>'[3]monthly_six_env_port_all_Green '!K9</f>
        <v>9.2153316709335395E-2</v>
      </c>
      <c r="M84" s="18" t="str">
        <f t="shared" si="26"/>
        <v>bot_10_ratio_pct</v>
      </c>
      <c r="N84" s="19">
        <f t="shared" si="27"/>
        <v>1.6124041571127801</v>
      </c>
      <c r="O84" s="19">
        <f t="shared" si="28"/>
        <v>0.15920449452800001</v>
      </c>
      <c r="P84" s="19">
        <f t="shared" si="29"/>
        <v>0.15370406704523301</v>
      </c>
      <c r="Q84" s="20">
        <f t="shared" si="24"/>
        <v>1.1890688640961161E-2</v>
      </c>
      <c r="R84" s="20">
        <f t="shared" si="25"/>
        <v>3.3954932439498167E-2</v>
      </c>
      <c r="S84" s="7"/>
      <c r="T84" s="2"/>
      <c r="U84" s="2"/>
      <c r="V84" s="2"/>
      <c r="W84" s="7"/>
    </row>
    <row r="85" spans="1:23" x14ac:dyDescent="0.25">
      <c r="A85" s="1" t="str">
        <f>'[3]monthly_six_env_port_all_Green '!A10</f>
        <v>bot_10_alpha_pct</v>
      </c>
      <c r="B85" s="2">
        <f>'[3]monthly_six_env_port_all_Green '!B10</f>
        <v>1.2092749120328501</v>
      </c>
      <c r="C85" s="2">
        <f>'[3]monthly_six_env_port_all_Green '!C10</f>
        <v>0.12969576758033999</v>
      </c>
      <c r="D85" s="2">
        <f>'[3]monthly_six_env_port_all_Green '!D10</f>
        <v>0.21265212524511501</v>
      </c>
      <c r="E85" s="2">
        <f>'[3]monthly_six_env_port_all_Green '!E10</f>
        <v>0.60989640912756304</v>
      </c>
      <c r="F85" s="7">
        <f>'[3]monthly_six_env_port_all_Green '!F10</f>
        <v>0.18750241747465299</v>
      </c>
      <c r="G85" s="7">
        <f>'[3]monthly_six_env_port_all_Green '!G10</f>
        <v>0.128038136826474</v>
      </c>
      <c r="H85" s="2">
        <f>'[3]monthly_six_env_port_all_Green '!H10</f>
        <v>-8.4828333124408295E-2</v>
      </c>
      <c r="I85" s="2">
        <f>'[3]monthly_six_env_port_all_Green '!I10</f>
        <v>-0.10773370997015499</v>
      </c>
      <c r="J85" s="2">
        <f>'[3]monthly_six_env_port_all_Green '!J10</f>
        <v>0.43480997269479299</v>
      </c>
      <c r="K85" s="2">
        <f>'[3]monthly_six_env_port_all_Green '!K10</f>
        <v>-0.12601389659919801</v>
      </c>
      <c r="M85" s="18" t="str">
        <f t="shared" si="26"/>
        <v>bot_10_alpha_pct</v>
      </c>
      <c r="N85" s="19">
        <f t="shared" si="27"/>
        <v>1.2092749120328501</v>
      </c>
      <c r="O85" s="19">
        <f t="shared" si="28"/>
        <v>0.12969576758033999</v>
      </c>
      <c r="P85" s="19">
        <f t="shared" si="29"/>
        <v>0.21265212524511501</v>
      </c>
      <c r="Q85" s="20">
        <f t="shared" si="24"/>
        <v>5.4127285601348253E-2</v>
      </c>
      <c r="R85" s="20">
        <f t="shared" si="25"/>
        <v>1.0669844735539499E-2</v>
      </c>
      <c r="S85" s="7"/>
      <c r="T85" s="2"/>
      <c r="U85" s="2"/>
      <c r="V85" s="2"/>
      <c r="W85" s="7"/>
    </row>
    <row r="86" spans="1:23" x14ac:dyDescent="0.25">
      <c r="A86" s="1" t="str">
        <f>'[3]monthly_six_env_port_all_Green '!A11</f>
        <v>bm_ex_ratio_pct</v>
      </c>
      <c r="B86" s="2">
        <f>'[3]monthly_six_env_port_all_Green '!B11</f>
        <v>2.1002130691816099</v>
      </c>
      <c r="C86" s="2">
        <f>'[3]monthly_six_env_port_all_Green '!C11</f>
        <v>0.19014177311175401</v>
      </c>
      <c r="D86" s="2">
        <f>'[3]monthly_six_env_port_all_Green '!D11</f>
        <v>0.127537032486781</v>
      </c>
      <c r="E86" s="2">
        <f>'[3]monthly_six_env_port_all_Green '!E11</f>
        <v>1.4908749984555401</v>
      </c>
      <c r="F86" s="7">
        <f>'[3]monthly_six_env_port_all_Green '!F11</f>
        <v>-1.9537247900396099E-2</v>
      </c>
      <c r="G86" s="7">
        <f>'[3]monthly_six_env_port_all_Green '!G11</f>
        <v>0.27137925928109002</v>
      </c>
      <c r="H86" s="2">
        <f>'[3]monthly_six_env_port_all_Green '!H11</f>
        <v>-4.4899074384958299E-2</v>
      </c>
      <c r="I86" s="2">
        <f>'[3]monthly_six_env_port_all_Green '!I11</f>
        <v>-6.2035093987955398E-2</v>
      </c>
      <c r="J86" s="2">
        <f>'[3]monthly_six_env_port_all_Green '!J11</f>
        <v>0.11753270097514</v>
      </c>
      <c r="K86" s="2">
        <f>'[3]monthly_six_env_port_all_Green '!K11</f>
        <v>0.53810099849087301</v>
      </c>
      <c r="M86" s="18" t="str">
        <f t="shared" si="26"/>
        <v>bm_ex_ratio_pct</v>
      </c>
      <c r="N86" s="19">
        <f t="shared" si="27"/>
        <v>2.1002130691816099</v>
      </c>
      <c r="O86" s="19">
        <f t="shared" si="28"/>
        <v>0.19014177311175401</v>
      </c>
      <c r="P86" s="19">
        <f t="shared" si="29"/>
        <v>0.127537032486781</v>
      </c>
      <c r="Q86" s="20">
        <f t="shared" si="24"/>
        <v>-5.6399176672590695E-3</v>
      </c>
      <c r="R86" s="20">
        <f t="shared" si="25"/>
        <v>2.2614938273424166E-2</v>
      </c>
      <c r="S86" s="7"/>
      <c r="T86" s="2"/>
      <c r="U86" s="2"/>
      <c r="V86" s="2"/>
      <c r="W86" s="7"/>
    </row>
    <row r="87" spans="1:23" x14ac:dyDescent="0.25">
      <c r="A87" s="1" t="str">
        <f>'[3]monthly_six_env_port_all_Green '!A12</f>
        <v>sp500</v>
      </c>
      <c r="B87" s="2">
        <f>'[3]monthly_six_env_port_all_Green '!B12</f>
        <v>1.47845249253277</v>
      </c>
      <c r="C87" s="2">
        <f>'[3]monthly_six_env_port_all_Green '!C12</f>
        <v>0.14985524092401301</v>
      </c>
      <c r="D87" s="2">
        <f>'[3]monthly_six_env_port_all_Green '!D12</f>
        <v>9.7168574000359206E-2</v>
      </c>
      <c r="E87" s="2">
        <f>'[3]monthly_six_env_port_all_Green '!E12</f>
        <v>1.5422192047756</v>
      </c>
      <c r="F87" s="7">
        <f>'[3]monthly_six_env_port_all_Green '!F12</f>
        <v>-0.29348042620704201</v>
      </c>
      <c r="G87" s="7">
        <f>'[3]monthly_six_env_port_all_Green '!G12</f>
        <v>0.265214432208906</v>
      </c>
      <c r="H87" s="2">
        <f>'[3]monthly_six_env_port_all_Green '!H12</f>
        <v>-3.5881930834616799E-2</v>
      </c>
      <c r="I87" s="2">
        <f>'[3]monthly_six_env_port_all_Green '!I12</f>
        <v>-5.0689114651508098E-2</v>
      </c>
      <c r="J87" s="2">
        <f>'[3]monthly_six_env_port_all_Green '!J12</f>
        <v>8.3584917835704806E-2</v>
      </c>
      <c r="K87" s="2" t="str">
        <f>'[3]monthly_six_env_port_all_Green '!K12</f>
        <v>NA</v>
      </c>
      <c r="M87" s="18" t="str">
        <f t="shared" si="26"/>
        <v>sp500</v>
      </c>
      <c r="N87" s="19">
        <f t="shared" si="27"/>
        <v>1.47845249253277</v>
      </c>
      <c r="O87" s="19">
        <f t="shared" si="28"/>
        <v>0.14985524092401301</v>
      </c>
      <c r="P87" s="19">
        <f t="shared" si="29"/>
        <v>9.7168574000359206E-2</v>
      </c>
      <c r="Q87" s="20">
        <f t="shared" si="24"/>
        <v>-8.4720501536260914E-2</v>
      </c>
      <c r="R87" s="20">
        <f t="shared" si="25"/>
        <v>2.2101202684075498E-2</v>
      </c>
      <c r="S87" s="7"/>
      <c r="T87" s="2"/>
      <c r="U87" s="2"/>
      <c r="V87" s="2"/>
      <c r="W87" s="7"/>
    </row>
    <row r="88" spans="1:23" x14ac:dyDescent="0.25">
      <c r="A88" s="1" t="str">
        <f>'[3]monthly_six_env_port_all_Green '!A13</f>
        <v>sp1500</v>
      </c>
      <c r="B88" s="2">
        <f>'[3]monthly_six_env_port_all_Green '!B13</f>
        <v>1.48281756256856</v>
      </c>
      <c r="C88" s="2">
        <f>'[3]monthly_six_env_port_all_Green '!C13</f>
        <v>0.15016656811669599</v>
      </c>
      <c r="D88" s="2">
        <f>'[3]monthly_six_env_port_all_Green '!D13</f>
        <v>9.7486733205376902E-2</v>
      </c>
      <c r="E88" s="2">
        <f>'[3]monthly_six_env_port_all_Green '!E13</f>
        <v>1.5403795283645201</v>
      </c>
      <c r="F88" s="7">
        <f>'[3]monthly_six_env_port_all_Green '!F13</f>
        <v>-0.30411682741589402</v>
      </c>
      <c r="G88" s="7">
        <f>'[3]monthly_six_env_port_all_Green '!G13</f>
        <v>0.18240842080997199</v>
      </c>
      <c r="H88" s="2">
        <f>'[3]monthly_six_env_port_all_Green '!H13</f>
        <v>-3.6141512535316299E-2</v>
      </c>
      <c r="I88" s="2">
        <f>'[3]monthly_six_env_port_all_Green '!I13</f>
        <v>-5.0513517917086199E-2</v>
      </c>
      <c r="J88" s="2">
        <f>'[3]monthly_six_env_port_all_Green '!J13</f>
        <v>8.3825816485225593E-2</v>
      </c>
      <c r="K88" s="2">
        <f>'[3]monthly_six_env_port_all_Green '!K13</f>
        <v>4.8640369134741901E-2</v>
      </c>
      <c r="M88" s="18" t="str">
        <f t="shared" si="26"/>
        <v>sp1500</v>
      </c>
      <c r="N88" s="19">
        <f t="shared" si="27"/>
        <v>1.48281756256856</v>
      </c>
      <c r="O88" s="19">
        <f t="shared" si="28"/>
        <v>0.15016656811669599</v>
      </c>
      <c r="P88" s="19">
        <f t="shared" si="29"/>
        <v>9.7486733205376902E-2</v>
      </c>
      <c r="Q88" s="20">
        <f t="shared" si="24"/>
        <v>-8.7790966086830693E-2</v>
      </c>
      <c r="R88" s="20">
        <f t="shared" si="25"/>
        <v>1.5200701734164332E-2</v>
      </c>
      <c r="S88" s="7"/>
      <c r="T88" s="2"/>
      <c r="U88" s="2"/>
      <c r="V88" s="2"/>
      <c r="W88" s="7"/>
    </row>
    <row r="89" spans="1:23" x14ac:dyDescent="0.25">
      <c r="A89" s="1" t="str">
        <f>'[3]monthly_six_env_port_all_Green '!A14</f>
        <v>long_short_ratio</v>
      </c>
      <c r="B89" s="2">
        <f>'[3]monthly_six_env_port_all_Green '!B14</f>
        <v>0.573322867228933</v>
      </c>
      <c r="C89" s="2">
        <f>'[3]monthly_six_env_port_all_Green '!C14</f>
        <v>7.2209547249259196E-2</v>
      </c>
      <c r="D89" s="2">
        <f>'[3]monthly_six_env_port_all_Green '!D14</f>
        <v>0.26665536021719399</v>
      </c>
      <c r="E89" s="2">
        <f>'[3]monthly_six_env_port_all_Green '!E14</f>
        <v>0.27079728376899498</v>
      </c>
      <c r="F89" s="7">
        <f>'[3]monthly_six_env_port_all_Green '!F14</f>
        <v>-0.66299939139155895</v>
      </c>
      <c r="G89" s="7">
        <f>'[3]monthly_six_env_port_all_Green '!G14</f>
        <v>0.60599981357641697</v>
      </c>
      <c r="H89" s="2">
        <f>'[3]monthly_six_env_port_all_Green '!H14</f>
        <v>-0.129795755319872</v>
      </c>
      <c r="I89" s="2">
        <f>'[3]monthly_six_env_port_all_Green '!I14</f>
        <v>-0.17545565336399399</v>
      </c>
      <c r="J89" s="2">
        <f>'[3]monthly_six_env_port_all_Green '!J14</f>
        <v>0.525534198326566</v>
      </c>
      <c r="K89" s="2">
        <f>'[3]monthly_six_env_port_all_Green '!K14</f>
        <v>-0.25496999012293098</v>
      </c>
      <c r="M89" s="18" t="str">
        <f t="shared" si="26"/>
        <v>long_short_ratio</v>
      </c>
      <c r="N89" s="19">
        <f t="shared" si="27"/>
        <v>0.573322867228933</v>
      </c>
      <c r="O89" s="19">
        <f t="shared" si="28"/>
        <v>7.2209547249259196E-2</v>
      </c>
      <c r="P89" s="19">
        <f t="shared" si="29"/>
        <v>0.26665536021719399</v>
      </c>
      <c r="Q89" s="20">
        <f t="shared" si="24"/>
        <v>-0.19139143854623733</v>
      </c>
      <c r="R89" s="20">
        <f t="shared" si="25"/>
        <v>5.0499984464701414E-2</v>
      </c>
      <c r="S89" s="7"/>
      <c r="T89" s="2"/>
      <c r="U89" s="2"/>
      <c r="V89" s="2"/>
      <c r="W89" s="7"/>
    </row>
    <row r="90" spans="1:23" x14ac:dyDescent="0.25">
      <c r="A90" s="1" t="str">
        <f>'[3]monthly_six_env_port_all_Green '!A15</f>
        <v>long_short_ratio_pct</v>
      </c>
      <c r="B90" s="2">
        <f>'[3]monthly_six_env_port_all_Green '!B15</f>
        <v>0.41943853556899202</v>
      </c>
      <c r="C90" s="2">
        <f>'[3]monthly_six_env_port_all_Green '!C15</f>
        <v>5.5364672781960597E-2</v>
      </c>
      <c r="D90" s="2">
        <f>'[3]monthly_six_env_port_all_Green '!D15</f>
        <v>7.70843834734046E-2</v>
      </c>
      <c r="E90" s="2">
        <f>'[3]monthly_six_env_port_all_Green '!E15</f>
        <v>0.71823461883252004</v>
      </c>
      <c r="F90" s="7">
        <f>'[3]monthly_six_env_port_all_Green '!F15</f>
        <v>0.40583576906008401</v>
      </c>
      <c r="G90" s="7">
        <f>'[3]monthly_six_env_port_all_Green '!G15</f>
        <v>1.5682281091468799</v>
      </c>
      <c r="H90" s="2">
        <f>'[3]monthly_six_env_port_all_Green '!H15</f>
        <v>-2.8305124965792999E-2</v>
      </c>
      <c r="I90" s="2">
        <f>'[3]monthly_six_env_port_all_Green '!I15</f>
        <v>-3.67349704456814E-2</v>
      </c>
      <c r="J90" s="2">
        <f>'[3]monthly_six_env_port_all_Green '!J15</f>
        <v>9.9929574833516902E-2</v>
      </c>
      <c r="K90" s="2">
        <f>'[3]monthly_six_env_port_all_Green '!K15</f>
        <v>-0.69905435165058705</v>
      </c>
      <c r="M90" s="18" t="str">
        <f t="shared" si="26"/>
        <v>long_short_ratio_pct</v>
      </c>
      <c r="N90" s="19">
        <f t="shared" si="27"/>
        <v>0.41943853556899202</v>
      </c>
      <c r="O90" s="19">
        <f t="shared" si="28"/>
        <v>5.5364672781960597E-2</v>
      </c>
      <c r="P90" s="19">
        <f t="shared" si="29"/>
        <v>7.70843834734046E-2</v>
      </c>
      <c r="Q90" s="20">
        <f t="shared" si="24"/>
        <v>0.11715469525680916</v>
      </c>
      <c r="R90" s="20">
        <f t="shared" si="25"/>
        <v>0.13068567576223999</v>
      </c>
      <c r="S90" s="7"/>
      <c r="T90" s="2"/>
      <c r="U90" s="2"/>
      <c r="V90" s="2"/>
      <c r="W90" s="7"/>
    </row>
    <row r="91" spans="1:23" x14ac:dyDescent="0.25">
      <c r="A91" s="1" t="str">
        <f>'[3]monthly_six_env_port_all_Green '!A16</f>
        <v>long_short_alpha</v>
      </c>
      <c r="B91" s="2">
        <f>'[3]monthly_six_env_port_all_Green '!B16</f>
        <v>1.2591394000469001</v>
      </c>
      <c r="C91" s="2">
        <f>'[3]monthly_six_env_port_all_Green '!C16</f>
        <v>0.13358156315051301</v>
      </c>
      <c r="D91" s="2">
        <f>'[3]monthly_six_env_port_all_Green '!D16</f>
        <v>0.23579401824618501</v>
      </c>
      <c r="E91" s="2">
        <f>'[3]monthly_six_env_port_all_Green '!E16</f>
        <v>0.56651803189954097</v>
      </c>
      <c r="F91" s="7">
        <f>'[3]monthly_six_env_port_all_Green '!F16</f>
        <v>-0.48932380323358698</v>
      </c>
      <c r="G91" s="7">
        <f>'[3]monthly_six_env_port_all_Green '!G16</f>
        <v>0.93288117899643996</v>
      </c>
      <c r="H91" s="2">
        <f>'[3]monthly_six_env_port_all_Green '!H16</f>
        <v>-0.106241805475634</v>
      </c>
      <c r="I91" s="2">
        <f>'[3]monthly_six_env_port_all_Green '!I16</f>
        <v>-0.153595337761505</v>
      </c>
      <c r="J91" s="2">
        <f>'[3]monthly_six_env_port_all_Green '!J16</f>
        <v>0.38667493509941903</v>
      </c>
      <c r="K91" s="2">
        <f>'[3]monthly_six_env_port_all_Green '!K16</f>
        <v>-5.9959641557775299E-2</v>
      </c>
      <c r="M91" s="18" t="str">
        <f t="shared" si="26"/>
        <v>long_short_alpha</v>
      </c>
      <c r="N91" s="19">
        <f t="shared" si="27"/>
        <v>1.2591394000469001</v>
      </c>
      <c r="O91" s="19">
        <f t="shared" si="28"/>
        <v>0.13358156315051301</v>
      </c>
      <c r="P91" s="19">
        <f t="shared" si="29"/>
        <v>0.23579401824618501</v>
      </c>
      <c r="Q91" s="20">
        <f t="shared" si="24"/>
        <v>-0.14125561475890147</v>
      </c>
      <c r="R91" s="20">
        <f t="shared" si="25"/>
        <v>7.7740098249703321E-2</v>
      </c>
      <c r="S91" s="7"/>
      <c r="T91" s="2"/>
      <c r="U91" s="2"/>
      <c r="V91" s="2"/>
      <c r="W91" s="7"/>
    </row>
    <row r="92" spans="1:23" x14ac:dyDescent="0.25">
      <c r="A92" s="1" t="str">
        <f>'[3]monthly_six_env_port_all_Green '!A17</f>
        <v>long_short_alpha_pct</v>
      </c>
      <c r="B92" s="2">
        <f>'[3]monthly_six_env_port_all_Green '!B17</f>
        <v>1.1552854691082699</v>
      </c>
      <c r="C92" s="2">
        <f>'[3]monthly_six_env_port_all_Green '!C17</f>
        <v>0.12540393906886399</v>
      </c>
      <c r="D92" s="2">
        <f>'[3]monthly_six_env_port_all_Green '!D17</f>
        <v>0.15448983323673099</v>
      </c>
      <c r="E92" s="2">
        <f>'[3]monthly_six_env_port_all_Green '!E17</f>
        <v>0.81172939630728203</v>
      </c>
      <c r="F92" s="7">
        <f>'[3]monthly_six_env_port_all_Green '!F17</f>
        <v>-7.06423334631993E-2</v>
      </c>
      <c r="G92" s="7">
        <f>'[3]monthly_six_env_port_all_Green '!G17</f>
        <v>0.60213727919330995</v>
      </c>
      <c r="H92" s="2">
        <f>'[3]monthly_six_env_port_all_Green '!H17</f>
        <v>-6.2361721255620901E-2</v>
      </c>
      <c r="I92" s="2">
        <f>'[3]monthly_six_env_port_all_Green '!I17</f>
        <v>-8.6290806199341694E-2</v>
      </c>
      <c r="J92" s="2">
        <f>'[3]monthly_six_env_port_all_Green '!J17</f>
        <v>0.25954805738745601</v>
      </c>
      <c r="K92" s="2">
        <f>'[3]monthly_six_env_port_all_Green '!K17</f>
        <v>-0.12226096795385299</v>
      </c>
      <c r="M92" s="18" t="str">
        <f t="shared" si="26"/>
        <v>long_short_alpha_pct</v>
      </c>
      <c r="N92" s="19">
        <f t="shared" si="27"/>
        <v>1.1552854691082699</v>
      </c>
      <c r="O92" s="19">
        <f t="shared" si="28"/>
        <v>0.12540393906886399</v>
      </c>
      <c r="P92" s="19">
        <f t="shared" si="29"/>
        <v>0.15448983323673099</v>
      </c>
      <c r="Q92" s="20">
        <f t="shared" si="24"/>
        <v>-2.0392685120580716E-2</v>
      </c>
      <c r="R92" s="20">
        <f t="shared" si="25"/>
        <v>5.0178106599442496E-2</v>
      </c>
      <c r="S92" s="7"/>
      <c r="T92" s="2"/>
      <c r="U92" s="2"/>
      <c r="V92" s="2"/>
      <c r="W92" s="7"/>
    </row>
    <row r="93" spans="1:23" x14ac:dyDescent="0.25">
      <c r="A93" s="1"/>
      <c r="B93" s="2"/>
      <c r="C93" s="2"/>
      <c r="D93" s="2"/>
      <c r="E93" s="2"/>
      <c r="F93" s="7"/>
      <c r="G93" s="7"/>
      <c r="H93" s="2"/>
      <c r="I93" s="2"/>
      <c r="J93" s="2"/>
      <c r="K93" s="2"/>
      <c r="N93" s="2"/>
      <c r="O93" s="2"/>
      <c r="P93" s="2"/>
      <c r="Q93" s="7"/>
      <c r="R93" s="7"/>
    </row>
    <row r="94" spans="1:23" ht="30" x14ac:dyDescent="0.25">
      <c r="A94" s="1"/>
      <c r="B94" s="2"/>
      <c r="C94" s="2"/>
      <c r="D94" s="2"/>
      <c r="E94" s="2"/>
      <c r="F94" s="7"/>
      <c r="G94" s="7"/>
      <c r="H94" s="2"/>
      <c r="I94" s="2"/>
      <c r="J94" s="2"/>
      <c r="K94" s="2"/>
      <c r="M94" s="16" t="s">
        <v>4</v>
      </c>
      <c r="N94" s="21" t="s">
        <v>11</v>
      </c>
      <c r="O94" s="22" t="s">
        <v>5</v>
      </c>
      <c r="P94" s="22" t="s">
        <v>6</v>
      </c>
      <c r="Q94" s="17" t="s">
        <v>7</v>
      </c>
      <c r="R94" s="21" t="s">
        <v>8</v>
      </c>
    </row>
    <row r="95" spans="1:23" x14ac:dyDescent="0.25">
      <c r="A95" s="1"/>
      <c r="B95" s="2"/>
      <c r="C95" s="2"/>
      <c r="D95" s="2"/>
      <c r="E95" s="2"/>
      <c r="F95" s="7"/>
      <c r="G95" s="7"/>
      <c r="H95" s="2"/>
      <c r="I95" s="2"/>
      <c r="J95" s="2"/>
      <c r="K95" s="2"/>
      <c r="M95" s="18" t="str">
        <f>M77</f>
        <v>top_10_ratio</v>
      </c>
      <c r="N95" s="20">
        <f t="shared" ref="N95:N110" si="30">E77</f>
        <v>1.67773995875242</v>
      </c>
      <c r="O95" s="19">
        <f t="shared" ref="O95:O110" si="31">H77*O$1</f>
        <v>-0.21434147623936539</v>
      </c>
      <c r="P95" s="19">
        <f t="shared" ref="P95:P110" si="32">I77*P$1</f>
        <v>-0.37306073893255615</v>
      </c>
      <c r="Q95" s="19">
        <f t="shared" ref="Q95:Q110" si="33">J77</f>
        <v>0.1700459991064</v>
      </c>
      <c r="R95" s="20">
        <f t="shared" ref="R95:R110" si="34">K77</f>
        <v>1.07593592996083</v>
      </c>
    </row>
    <row r="96" spans="1:23" x14ac:dyDescent="0.25">
      <c r="A96" s="1"/>
      <c r="B96" s="2"/>
      <c r="C96" s="2"/>
      <c r="D96" s="2"/>
      <c r="E96" s="2"/>
      <c r="F96" s="7"/>
      <c r="G96" s="7"/>
      <c r="H96" s="2"/>
      <c r="I96" s="2"/>
      <c r="J96" s="2"/>
      <c r="K96" s="2"/>
      <c r="M96" s="18" t="str">
        <f t="shared" ref="M96:M110" si="35">M78</f>
        <v>top_10_alpha</v>
      </c>
      <c r="N96" s="20">
        <f t="shared" si="30"/>
        <v>1.51925082529731</v>
      </c>
      <c r="O96" s="19">
        <f t="shared" si="31"/>
        <v>-0.23667173176083259</v>
      </c>
      <c r="P96" s="19">
        <f t="shared" si="32"/>
        <v>-0.33467132660763632</v>
      </c>
      <c r="Q96" s="19">
        <f t="shared" si="33"/>
        <v>0.21015425060951201</v>
      </c>
      <c r="R96" s="20">
        <f t="shared" si="34"/>
        <v>0.93658233576530303</v>
      </c>
    </row>
    <row r="97" spans="1:18" x14ac:dyDescent="0.25">
      <c r="A97" s="1"/>
      <c r="B97" s="2"/>
      <c r="C97" s="2"/>
      <c r="D97" s="2"/>
      <c r="E97" s="2"/>
      <c r="F97" s="7"/>
      <c r="G97" s="7"/>
      <c r="H97" s="2"/>
      <c r="I97" s="2"/>
      <c r="J97" s="2"/>
      <c r="K97" s="2"/>
      <c r="M97" s="18" t="str">
        <f t="shared" si="35"/>
        <v>bot_10_ratio</v>
      </c>
      <c r="N97" s="20">
        <f t="shared" si="30"/>
        <v>0.45168608894755002</v>
      </c>
      <c r="O97" s="19">
        <f t="shared" si="31"/>
        <v>-0.37026587667007055</v>
      </c>
      <c r="P97" s="19">
        <f t="shared" si="32"/>
        <v>-0.44946783247080341</v>
      </c>
      <c r="Q97" s="19">
        <f t="shared" si="33"/>
        <v>0.57531409276164103</v>
      </c>
      <c r="R97" s="20">
        <f t="shared" si="34"/>
        <v>-6.9526471759949304E-2</v>
      </c>
    </row>
    <row r="98" spans="1:18" x14ac:dyDescent="0.25">
      <c r="A98" s="1"/>
      <c r="B98" s="2"/>
      <c r="C98" s="2"/>
      <c r="D98" s="2"/>
      <c r="E98" s="2"/>
      <c r="F98" s="7"/>
      <c r="G98" s="7"/>
      <c r="H98" s="2"/>
      <c r="I98" s="2"/>
      <c r="J98" s="2"/>
      <c r="K98" s="2"/>
      <c r="M98" s="18" t="str">
        <f t="shared" si="35"/>
        <v>bot_10_alpha</v>
      </c>
      <c r="N98" s="20">
        <f t="shared" si="30"/>
        <v>0.27926999741637998</v>
      </c>
      <c r="O98" s="19">
        <f t="shared" si="31"/>
        <v>-0.36971349956050475</v>
      </c>
      <c r="P98" s="19">
        <f t="shared" si="32"/>
        <v>-0.44600785030929191</v>
      </c>
      <c r="Q98" s="19">
        <f t="shared" si="33"/>
        <v>0.58956247628955805</v>
      </c>
      <c r="R98" s="20">
        <f t="shared" si="34"/>
        <v>-0.33381724605709601</v>
      </c>
    </row>
    <row r="99" spans="1:18" x14ac:dyDescent="0.25">
      <c r="A99" s="1"/>
      <c r="B99" s="2"/>
      <c r="C99" s="2"/>
      <c r="D99" s="2"/>
      <c r="E99" s="2"/>
      <c r="F99" s="7"/>
      <c r="G99" s="7"/>
      <c r="H99" s="2"/>
      <c r="I99" s="2"/>
      <c r="J99" s="2"/>
      <c r="K99" s="2"/>
      <c r="M99" s="18" t="str">
        <f t="shared" si="35"/>
        <v>bm_ex_ratio</v>
      </c>
      <c r="N99" s="20">
        <f t="shared" si="30"/>
        <v>1.52437381444951</v>
      </c>
      <c r="O99" s="19">
        <f t="shared" si="31"/>
        <v>-0.15369378382599888</v>
      </c>
      <c r="P99" s="19">
        <f t="shared" si="32"/>
        <v>-0.21395358654647215</v>
      </c>
      <c r="Q99" s="19">
        <f t="shared" si="33"/>
        <v>0.120374354736526</v>
      </c>
      <c r="R99" s="20">
        <f t="shared" si="34"/>
        <v>0.58241505100785496</v>
      </c>
    </row>
    <row r="100" spans="1:18" x14ac:dyDescent="0.25">
      <c r="A100" s="1"/>
      <c r="B100" s="2"/>
      <c r="C100" s="2"/>
      <c r="D100" s="2"/>
      <c r="E100" s="2"/>
      <c r="F100" s="7"/>
      <c r="G100" s="7"/>
      <c r="H100" s="2"/>
      <c r="I100" s="2"/>
      <c r="J100" s="2"/>
      <c r="K100" s="2"/>
      <c r="M100" s="18" t="str">
        <f t="shared" si="35"/>
        <v>top_10_ratio_pct</v>
      </c>
      <c r="N100" s="20">
        <f t="shared" si="30"/>
        <v>1.8756134971249101</v>
      </c>
      <c r="O100" s="19">
        <f t="shared" si="31"/>
        <v>-0.14675517431405827</v>
      </c>
      <c r="P100" s="19">
        <f t="shared" si="32"/>
        <v>-0.20773301390294019</v>
      </c>
      <c r="Q100" s="19">
        <f t="shared" si="33"/>
        <v>0.104816919775595</v>
      </c>
      <c r="R100" s="20">
        <f t="shared" si="34"/>
        <v>1.1806385473743499</v>
      </c>
    </row>
    <row r="101" spans="1:18" x14ac:dyDescent="0.25">
      <c r="A101" s="1"/>
      <c r="B101" s="2"/>
      <c r="C101" s="2"/>
      <c r="D101" s="2"/>
      <c r="E101" s="2"/>
      <c r="F101" s="7"/>
      <c r="G101" s="7"/>
      <c r="H101" s="2"/>
      <c r="I101" s="2"/>
      <c r="J101" s="2"/>
      <c r="K101" s="2"/>
      <c r="M101" s="18" t="str">
        <f t="shared" si="35"/>
        <v>top_10_alpha_pct</v>
      </c>
      <c r="N101" s="20">
        <f t="shared" si="30"/>
        <v>2.0164642575418599</v>
      </c>
      <c r="O101" s="19">
        <f t="shared" si="31"/>
        <v>-0.17690760439684794</v>
      </c>
      <c r="P101" s="19">
        <f t="shared" si="32"/>
        <v>-0.2627527394428516</v>
      </c>
      <c r="Q101" s="19">
        <f t="shared" si="33"/>
        <v>0.11924022486958701</v>
      </c>
      <c r="R101" s="20">
        <f t="shared" si="34"/>
        <v>1.56858991121161</v>
      </c>
    </row>
    <row r="102" spans="1:18" x14ac:dyDescent="0.25">
      <c r="A102" s="1"/>
      <c r="B102" s="2"/>
      <c r="C102" s="2"/>
      <c r="D102" s="2"/>
      <c r="E102" s="2"/>
      <c r="F102" s="7"/>
      <c r="G102" s="7"/>
      <c r="H102" s="2"/>
      <c r="I102" s="2"/>
      <c r="J102" s="2"/>
      <c r="K102" s="2"/>
      <c r="M102" s="18" t="str">
        <f t="shared" si="35"/>
        <v>bot_10_ratio_pct</v>
      </c>
      <c r="N102" s="20">
        <f t="shared" si="30"/>
        <v>1.03578582914887</v>
      </c>
      <c r="O102" s="19">
        <f t="shared" si="31"/>
        <v>-0.20190838562262273</v>
      </c>
      <c r="P102" s="19">
        <f t="shared" si="32"/>
        <v>-0.27331643151545071</v>
      </c>
      <c r="Q102" s="19">
        <f t="shared" si="33"/>
        <v>0.23348076997992201</v>
      </c>
      <c r="R102" s="20">
        <f t="shared" si="34"/>
        <v>9.2153316709335395E-2</v>
      </c>
    </row>
    <row r="103" spans="1:18" x14ac:dyDescent="0.25">
      <c r="A103" s="1"/>
      <c r="B103" s="2"/>
      <c r="C103" s="2"/>
      <c r="D103" s="2"/>
      <c r="E103" s="2"/>
      <c r="F103" s="7"/>
      <c r="G103" s="7"/>
      <c r="H103" s="2"/>
      <c r="I103" s="2"/>
      <c r="J103" s="2"/>
      <c r="K103" s="2"/>
      <c r="M103" s="18" t="str">
        <f t="shared" si="35"/>
        <v>bot_10_alpha_pct</v>
      </c>
      <c r="N103" s="20">
        <f t="shared" si="30"/>
        <v>0.60989640912756304</v>
      </c>
      <c r="O103" s="19">
        <f t="shared" si="31"/>
        <v>-0.29385396578570627</v>
      </c>
      <c r="P103" s="19">
        <f t="shared" si="32"/>
        <v>-0.37320051871239629</v>
      </c>
      <c r="Q103" s="19">
        <f t="shared" si="33"/>
        <v>0.43480997269479299</v>
      </c>
      <c r="R103" s="20">
        <f t="shared" si="34"/>
        <v>-0.12601389659919801</v>
      </c>
    </row>
    <row r="104" spans="1:18" x14ac:dyDescent="0.25">
      <c r="A104" s="1"/>
      <c r="B104" s="2"/>
      <c r="C104" s="2"/>
      <c r="D104" s="2"/>
      <c r="E104" s="2"/>
      <c r="F104" s="7"/>
      <c r="G104" s="7"/>
      <c r="H104" s="2"/>
      <c r="I104" s="2"/>
      <c r="J104" s="2"/>
      <c r="K104" s="2"/>
      <c r="M104" s="18" t="str">
        <f t="shared" si="35"/>
        <v>bm_ex_ratio_pct</v>
      </c>
      <c r="N104" s="20">
        <f t="shared" si="30"/>
        <v>1.4908749984555401</v>
      </c>
      <c r="O104" s="19">
        <f t="shared" si="31"/>
        <v>-0.15553495609512422</v>
      </c>
      <c r="P104" s="19">
        <f t="shared" si="32"/>
        <v>-0.2148958692788987</v>
      </c>
      <c r="Q104" s="19">
        <f t="shared" si="33"/>
        <v>0.11753270097514</v>
      </c>
      <c r="R104" s="20">
        <f t="shared" si="34"/>
        <v>0.53810099849087301</v>
      </c>
    </row>
    <row r="105" spans="1:18" x14ac:dyDescent="0.25">
      <c r="A105" s="1"/>
      <c r="B105" s="2"/>
      <c r="C105" s="2"/>
      <c r="D105" s="2"/>
      <c r="E105" s="2"/>
      <c r="F105" s="7"/>
      <c r="G105" s="7"/>
      <c r="H105" s="2"/>
      <c r="I105" s="2"/>
      <c r="J105" s="2"/>
      <c r="K105" s="2"/>
      <c r="M105" s="18" t="str">
        <f t="shared" si="35"/>
        <v>sp500</v>
      </c>
      <c r="N105" s="20">
        <f t="shared" si="30"/>
        <v>1.5422192047756</v>
      </c>
      <c r="O105" s="19">
        <f t="shared" si="31"/>
        <v>-0.12429865455845725</v>
      </c>
      <c r="P105" s="19">
        <f t="shared" si="32"/>
        <v>-0.17559224393419201</v>
      </c>
      <c r="Q105" s="19">
        <f t="shared" si="33"/>
        <v>8.3584917835704806E-2</v>
      </c>
      <c r="R105" s="20" t="str">
        <f t="shared" si="34"/>
        <v>NA</v>
      </c>
    </row>
    <row r="106" spans="1:18" ht="15.75" customHeight="1" x14ac:dyDescent="0.25">
      <c r="A106" s="1"/>
      <c r="B106" s="2"/>
      <c r="C106" s="2"/>
      <c r="D106" s="2"/>
      <c r="E106" s="2"/>
      <c r="F106" s="7"/>
      <c r="G106" s="7"/>
      <c r="H106" s="2"/>
      <c r="I106" s="2"/>
      <c r="J106" s="2"/>
      <c r="K106" s="2"/>
      <c r="M106" s="18" t="str">
        <f t="shared" si="35"/>
        <v>sp1500</v>
      </c>
      <c r="N106" s="20">
        <f t="shared" si="30"/>
        <v>1.5403795283645201</v>
      </c>
      <c r="O106" s="19">
        <f t="shared" si="31"/>
        <v>-0.1251978719471106</v>
      </c>
      <c r="P106" s="19">
        <f t="shared" si="32"/>
        <v>-0.1749839590028682</v>
      </c>
      <c r="Q106" s="19">
        <f t="shared" si="33"/>
        <v>8.3825816485225593E-2</v>
      </c>
      <c r="R106" s="20">
        <f t="shared" si="34"/>
        <v>4.8640369134741901E-2</v>
      </c>
    </row>
    <row r="107" spans="1:18" x14ac:dyDescent="0.25">
      <c r="A107" s="1"/>
      <c r="B107" s="2"/>
      <c r="C107" s="2"/>
      <c r="D107" s="2"/>
      <c r="E107" s="2"/>
      <c r="F107" s="7"/>
      <c r="G107" s="7"/>
      <c r="H107" s="2"/>
      <c r="I107" s="2"/>
      <c r="J107" s="2"/>
      <c r="K107" s="2"/>
      <c r="M107" s="18" t="str">
        <f t="shared" si="35"/>
        <v>long_short_ratio</v>
      </c>
      <c r="N107" s="20">
        <f t="shared" si="30"/>
        <v>0.27079728376899498</v>
      </c>
      <c r="O107" s="19">
        <f t="shared" si="31"/>
        <v>-0.44962568564159339</v>
      </c>
      <c r="P107" s="19">
        <f t="shared" si="32"/>
        <v>-0.60779621220326152</v>
      </c>
      <c r="Q107" s="19">
        <f t="shared" si="33"/>
        <v>0.525534198326566</v>
      </c>
      <c r="R107" s="20">
        <f t="shared" si="34"/>
        <v>-0.25496999012293098</v>
      </c>
    </row>
    <row r="108" spans="1:18" x14ac:dyDescent="0.25">
      <c r="A108" s="1"/>
      <c r="B108" s="2"/>
      <c r="C108" s="2"/>
      <c r="D108" s="2"/>
      <c r="E108" s="2"/>
      <c r="F108" s="7"/>
      <c r="G108" s="7"/>
      <c r="H108" s="2"/>
      <c r="I108" s="2"/>
      <c r="J108" s="2"/>
      <c r="K108" s="2"/>
      <c r="M108" s="18" t="str">
        <f t="shared" si="35"/>
        <v>long_short_ratio_pct</v>
      </c>
      <c r="N108" s="20">
        <f t="shared" si="30"/>
        <v>0.71823461883252004</v>
      </c>
      <c r="O108" s="19">
        <f t="shared" si="31"/>
        <v>-9.80518291106795E-2</v>
      </c>
      <c r="P108" s="19">
        <f t="shared" si="32"/>
        <v>-0.1272536704529226</v>
      </c>
      <c r="Q108" s="19">
        <f t="shared" si="33"/>
        <v>9.9929574833516902E-2</v>
      </c>
      <c r="R108" s="20">
        <f t="shared" si="34"/>
        <v>-0.69905435165058705</v>
      </c>
    </row>
    <row r="109" spans="1:18" x14ac:dyDescent="0.25">
      <c r="A109" s="1"/>
      <c r="B109" s="2"/>
      <c r="C109" s="2"/>
      <c r="D109" s="2"/>
      <c r="E109" s="2"/>
      <c r="F109" s="7"/>
      <c r="G109" s="7"/>
      <c r="H109" s="2"/>
      <c r="I109" s="2"/>
      <c r="J109" s="2"/>
      <c r="K109" s="2"/>
      <c r="M109" s="18" t="str">
        <f t="shared" si="35"/>
        <v>long_short_alpha</v>
      </c>
      <c r="N109" s="20">
        <f t="shared" si="30"/>
        <v>0.56651803189954097</v>
      </c>
      <c r="O109" s="19">
        <f t="shared" si="31"/>
        <v>-0.36803240994329484</v>
      </c>
      <c r="P109" s="19">
        <f t="shared" si="32"/>
        <v>-0.53206985761725833</v>
      </c>
      <c r="Q109" s="19">
        <f t="shared" si="33"/>
        <v>0.38667493509941903</v>
      </c>
      <c r="R109" s="20">
        <f t="shared" si="34"/>
        <v>-5.9959641557775299E-2</v>
      </c>
    </row>
    <row r="110" spans="1:18" x14ac:dyDescent="0.25">
      <c r="A110" s="1"/>
      <c r="B110" s="2"/>
      <c r="C110" s="2"/>
      <c r="D110" s="2"/>
      <c r="E110" s="2"/>
      <c r="F110" s="7"/>
      <c r="G110" s="7"/>
      <c r="H110" s="2"/>
      <c r="I110" s="2"/>
      <c r="J110" s="2"/>
      <c r="K110" s="2"/>
      <c r="M110" s="18" t="str">
        <f t="shared" si="35"/>
        <v>long_short_alpha_pct</v>
      </c>
      <c r="N110" s="20">
        <f t="shared" si="30"/>
        <v>0.81172939630728203</v>
      </c>
      <c r="O110" s="19">
        <f t="shared" si="31"/>
        <v>-0.2160273393243668</v>
      </c>
      <c r="P110" s="19">
        <f t="shared" si="32"/>
        <v>-0.29892012112667848</v>
      </c>
      <c r="Q110" s="19">
        <f t="shared" si="33"/>
        <v>0.25954805738745601</v>
      </c>
      <c r="R110" s="20">
        <f t="shared" si="34"/>
        <v>-0.12226096795385299</v>
      </c>
    </row>
    <row r="111" spans="1:18" x14ac:dyDescent="0.25">
      <c r="A111" s="1"/>
      <c r="B111" s="2"/>
      <c r="C111" s="2"/>
      <c r="D111" s="2"/>
      <c r="E111" s="2"/>
      <c r="F111" s="7"/>
      <c r="G111" s="7"/>
      <c r="H111" s="2"/>
      <c r="I111" s="2"/>
      <c r="J111" s="2"/>
      <c r="K111" s="2"/>
    </row>
    <row r="112" spans="1:18" x14ac:dyDescent="0.25">
      <c r="A112" s="1"/>
      <c r="B112" s="1"/>
      <c r="C112" s="1"/>
      <c r="D112" s="1"/>
      <c r="E112" s="1"/>
      <c r="F112" s="9"/>
      <c r="G112" s="9"/>
      <c r="H112" s="1"/>
      <c r="I112" s="1"/>
      <c r="J112" s="1"/>
      <c r="K112" s="1"/>
    </row>
    <row r="113" spans="1:23" x14ac:dyDescent="0.25">
      <c r="A113" s="6" t="s">
        <v>2</v>
      </c>
      <c r="B113" s="6"/>
      <c r="C113" s="6"/>
      <c r="D113" s="6"/>
      <c r="E113" s="6"/>
      <c r="F113" s="8"/>
      <c r="G113" s="8"/>
      <c r="H113" s="6"/>
      <c r="I113" s="6"/>
      <c r="J113" s="6"/>
      <c r="K113" s="6"/>
    </row>
    <row r="114" spans="1:23" ht="75" x14ac:dyDescent="0.25">
      <c r="A114" s="1"/>
      <c r="B114" s="1" t="str">
        <f>'[4]monthly_six_env_port_all_Brown '!B1</f>
        <v>Cumulative return</v>
      </c>
      <c r="C114" s="1" t="str">
        <f>'[4]monthly_six_env_port_all_Brown '!C1</f>
        <v>Annualized return</v>
      </c>
      <c r="D114" s="1" t="str">
        <f>'[4]monthly_six_env_port_all_Brown '!D1</f>
        <v>Annualized standard deviation</v>
      </c>
      <c r="E114" s="1" t="str">
        <f>'[4]monthly_six_env_port_all_Brown '!E1</f>
        <v>Annualized sharpe ratio</v>
      </c>
      <c r="F114" s="9" t="str">
        <f>'[4]monthly_six_env_port_all_Brown '!F1</f>
        <v>Monthly skewness</v>
      </c>
      <c r="G114" s="9" t="str">
        <f>'[4]monthly_six_env_port_all_Brown '!G1</f>
        <v>Monthly excess kurtosis</v>
      </c>
      <c r="H114" s="1" t="str">
        <f>'[4]monthly_six_env_port_all_Brown '!H1</f>
        <v>Value at risk</v>
      </c>
      <c r="I114" s="1" t="str">
        <f>'[4]monthly_six_env_port_all_Brown '!I1</f>
        <v>Expected shortfall</v>
      </c>
      <c r="J114" s="1" t="str">
        <f>'[4]monthly_six_env_port_all_Brown '!J1</f>
        <v>Max drawdown</v>
      </c>
      <c r="K114" s="1" t="str">
        <f>'[4]monthly_six_env_port_all_Brown '!K1</f>
        <v>Information Ratio: sp500</v>
      </c>
      <c r="M114" s="24" t="s">
        <v>4</v>
      </c>
      <c r="N114" s="23" t="s">
        <v>13</v>
      </c>
      <c r="O114" s="23" t="s">
        <v>14</v>
      </c>
      <c r="P114" s="23" t="s">
        <v>9</v>
      </c>
      <c r="Q114" s="23" t="s">
        <v>10</v>
      </c>
      <c r="R114" s="23" t="s">
        <v>12</v>
      </c>
      <c r="S114" s="12"/>
      <c r="T114" s="14"/>
      <c r="U114" s="14"/>
      <c r="V114" s="12"/>
      <c r="W114" s="13"/>
    </row>
    <row r="115" spans="1:23" x14ac:dyDescent="0.25">
      <c r="A115" s="1" t="str">
        <f>'[4]monthly_six_env_port_all_Brown '!A2</f>
        <v>top_10_ratio</v>
      </c>
      <c r="B115" s="2">
        <f>'[4]monthly_six_env_port_all_Brown '!B2</f>
        <v>1.82896146297073</v>
      </c>
      <c r="C115" s="2">
        <f>'[4]monthly_six_env_port_all_Brown '!C2</f>
        <v>0.17349456293077101</v>
      </c>
      <c r="D115" s="2">
        <f>'[4]monthly_six_env_port_all_Brown '!D2</f>
        <v>0.14359352675492101</v>
      </c>
      <c r="E115" s="2">
        <f>'[4]monthly_six_env_port_all_Brown '!E2</f>
        <v>1.20823387273497</v>
      </c>
      <c r="F115" s="7">
        <f>'[4]monthly_six_env_port_all_Brown '!F2</f>
        <v>-0.39439668337344302</v>
      </c>
      <c r="G115" s="7">
        <f>'[4]monthly_six_env_port_all_Brown '!G2</f>
        <v>0.67161895403734995</v>
      </c>
      <c r="H115" s="2">
        <f>'[4]monthly_six_env_port_all_Brown '!H2</f>
        <v>-5.7413689925568098E-2</v>
      </c>
      <c r="I115" s="2">
        <f>'[4]monthly_six_env_port_all_Brown '!I2</f>
        <v>-8.3484134953925301E-2</v>
      </c>
      <c r="J115" s="2">
        <f>'[4]monthly_six_env_port_all_Brown '!J2</f>
        <v>0.243394828112413</v>
      </c>
      <c r="K115" s="2">
        <f>'[4]monthly_six_env_port_all_Brown '!K2</f>
        <v>0.26837269191565799</v>
      </c>
      <c r="M115" s="18" t="str">
        <f>A115</f>
        <v>top_10_ratio</v>
      </c>
      <c r="N115" s="19">
        <f>B115</f>
        <v>1.82896146297073</v>
      </c>
      <c r="O115" s="19">
        <f>C115</f>
        <v>0.17349456293077101</v>
      </c>
      <c r="P115" s="19">
        <f>D115</f>
        <v>0.14359352675492101</v>
      </c>
      <c r="Q115" s="20">
        <f t="shared" ref="Q115:Q130" si="36">F115*Q$1</f>
        <v>-0.11385251565657648</v>
      </c>
      <c r="R115" s="20">
        <f t="shared" ref="R115:R130" si="37">G115*R$1</f>
        <v>5.5968246169779162E-2</v>
      </c>
      <c r="S115" s="7"/>
      <c r="T115" s="2"/>
      <c r="U115" s="2"/>
      <c r="V115" s="2"/>
      <c r="W115" s="7"/>
    </row>
    <row r="116" spans="1:23" x14ac:dyDescent="0.25">
      <c r="A116" s="1" t="str">
        <f>'[4]monthly_six_env_port_all_Brown '!A3</f>
        <v>top_10_alpha</v>
      </c>
      <c r="B116" s="2">
        <f>'[4]monthly_six_env_port_all_Brown '!B3</f>
        <v>1.69642587100391</v>
      </c>
      <c r="C116" s="2">
        <f>'[4]monthly_six_env_port_all_Brown '!C3</f>
        <v>0.16486380673286799</v>
      </c>
      <c r="D116" s="2">
        <f>'[4]monthly_six_env_port_all_Brown '!D3</f>
        <v>0.15713420945727599</v>
      </c>
      <c r="E116" s="2">
        <f>'[4]monthly_six_env_port_all_Brown '!E3</f>
        <v>1.0491910533186199</v>
      </c>
      <c r="F116" s="7">
        <f>'[4]monthly_six_env_port_all_Brown '!F3</f>
        <v>-0.173981395469851</v>
      </c>
      <c r="G116" s="7">
        <f>'[4]monthly_six_env_port_all_Brown '!G3</f>
        <v>0.526681084804411</v>
      </c>
      <c r="H116" s="2">
        <f>'[4]monthly_six_env_port_all_Brown '!H3</f>
        <v>-6.20479367126653E-2</v>
      </c>
      <c r="I116" s="2">
        <f>'[4]monthly_six_env_port_all_Brown '!I3</f>
        <v>-8.7315059837157094E-2</v>
      </c>
      <c r="J116" s="2">
        <f>'[4]monthly_six_env_port_all_Brown '!J3</f>
        <v>0.25299595219697701</v>
      </c>
      <c r="K116" s="2">
        <f>'[4]monthly_six_env_port_all_Brown '!K3</f>
        <v>0.15512529355375801</v>
      </c>
      <c r="M116" s="18" t="str">
        <f t="shared" ref="M116:M130" si="38">A116</f>
        <v>top_10_alpha</v>
      </c>
      <c r="N116" s="19">
        <f t="shared" ref="N116:N130" si="39">B116</f>
        <v>1.69642587100391</v>
      </c>
      <c r="O116" s="19">
        <f t="shared" ref="O116:O130" si="40">C116</f>
        <v>0.16486380673286799</v>
      </c>
      <c r="P116" s="19">
        <f t="shared" ref="P116:P130" si="41">D116</f>
        <v>0.15713420945727599</v>
      </c>
      <c r="Q116" s="20">
        <f t="shared" si="36"/>
        <v>-5.0224102754252611E-2</v>
      </c>
      <c r="R116" s="20">
        <f t="shared" si="37"/>
        <v>4.3890090400367579E-2</v>
      </c>
      <c r="S116" s="7"/>
      <c r="T116" s="2"/>
      <c r="U116" s="2"/>
      <c r="V116" s="2"/>
      <c r="W116" s="7"/>
    </row>
    <row r="117" spans="1:23" x14ac:dyDescent="0.25">
      <c r="A117" s="1" t="str">
        <f>'[4]monthly_six_env_port_all_Brown '!A4</f>
        <v>bot_10_ratio</v>
      </c>
      <c r="B117" s="2">
        <f>'[4]monthly_six_env_port_all_Brown '!B4</f>
        <v>1.575792795593</v>
      </c>
      <c r="C117" s="2">
        <f>'[4]monthly_six_env_port_all_Brown '!C4</f>
        <v>0.15669022449174999</v>
      </c>
      <c r="D117" s="2">
        <f>'[4]monthly_six_env_port_all_Brown '!D4</f>
        <v>0.21860795881981401</v>
      </c>
      <c r="E117" s="2">
        <f>'[4]monthly_six_env_port_all_Brown '!E4</f>
        <v>0.71676358599963197</v>
      </c>
      <c r="F117" s="7">
        <f>'[4]monthly_six_env_port_all_Brown '!F4</f>
        <v>0.239031835304473</v>
      </c>
      <c r="G117" s="7">
        <f>'[4]monthly_six_env_port_all_Brown '!G4</f>
        <v>-0.142759235715963</v>
      </c>
      <c r="H117" s="2">
        <f>'[4]monthly_six_env_port_all_Brown '!H4</f>
        <v>-8.4854866827723294E-2</v>
      </c>
      <c r="I117" s="2">
        <f>'[4]monthly_six_env_port_all_Brown '!I4</f>
        <v>-0.1052905269845</v>
      </c>
      <c r="J117" s="2">
        <f>'[4]monthly_six_env_port_all_Brown '!J4</f>
        <v>0.26957826571023902</v>
      </c>
      <c r="K117" s="2">
        <f>'[4]monthly_six_env_port_all_Brown '!K4</f>
        <v>4.0720210389833401E-2</v>
      </c>
      <c r="M117" s="18" t="str">
        <f t="shared" si="38"/>
        <v>bot_10_ratio</v>
      </c>
      <c r="N117" s="19">
        <f t="shared" si="39"/>
        <v>1.575792795593</v>
      </c>
      <c r="O117" s="19">
        <f t="shared" si="40"/>
        <v>0.15669022449174999</v>
      </c>
      <c r="P117" s="19">
        <f t="shared" si="41"/>
        <v>0.21860795881981401</v>
      </c>
      <c r="Q117" s="20">
        <f t="shared" si="36"/>
        <v>6.9002547228963901E-2</v>
      </c>
      <c r="R117" s="20">
        <f t="shared" si="37"/>
        <v>-1.1896602976330248E-2</v>
      </c>
      <c r="S117" s="7"/>
      <c r="T117" s="2"/>
      <c r="U117" s="2"/>
      <c r="V117" s="2"/>
      <c r="W117" s="7"/>
    </row>
    <row r="118" spans="1:23" x14ac:dyDescent="0.25">
      <c r="A118" s="1" t="str">
        <f>'[4]monthly_six_env_port_all_Brown '!A5</f>
        <v>bot_10_alpha</v>
      </c>
      <c r="B118" s="5">
        <f>'[4]monthly_six_env_port_all_Brown '!B5</f>
        <v>1.6931256740543099</v>
      </c>
      <c r="C118" s="5">
        <f>'[4]monthly_six_env_port_all_Brown '!C5</f>
        <v>0.16464435543102501</v>
      </c>
      <c r="D118" s="5">
        <f>'[4]monthly_six_env_port_all_Brown '!D5</f>
        <v>0.22585111643014799</v>
      </c>
      <c r="E118" s="5">
        <f>'[4]monthly_six_env_port_all_Brown '!E5</f>
        <v>0.72899509213604596</v>
      </c>
      <c r="F118" s="5">
        <f>'[4]monthly_six_env_port_all_Brown '!F5</f>
        <v>0.30121973268882102</v>
      </c>
      <c r="G118" s="5">
        <f>'[4]monthly_six_env_port_all_Brown '!G5</f>
        <v>-0.31739529941969602</v>
      </c>
      <c r="H118" s="5">
        <f>'[4]monthly_six_env_port_all_Brown '!H5</f>
        <v>-8.6476602609818695E-2</v>
      </c>
      <c r="I118" s="5">
        <f>'[4]monthly_six_env_port_all_Brown '!I5</f>
        <v>-0.10519021112816</v>
      </c>
      <c r="J118" s="5">
        <f>'[4]monthly_six_env_port_all_Brown '!J5</f>
        <v>0.29423567780108201</v>
      </c>
      <c r="K118" s="5">
        <f>'[4]monthly_six_env_port_all_Brown '!K5</f>
        <v>8.3461751378941199E-2</v>
      </c>
      <c r="M118" s="18" t="str">
        <f t="shared" si="38"/>
        <v>bot_10_alpha</v>
      </c>
      <c r="N118" s="19">
        <f t="shared" si="39"/>
        <v>1.6931256740543099</v>
      </c>
      <c r="O118" s="19">
        <f t="shared" si="40"/>
        <v>0.16464435543102501</v>
      </c>
      <c r="P118" s="19">
        <f t="shared" si="41"/>
        <v>0.22585111643014799</v>
      </c>
      <c r="Q118" s="20">
        <f t="shared" si="36"/>
        <v>8.6954646876558975E-2</v>
      </c>
      <c r="R118" s="20">
        <f t="shared" si="37"/>
        <v>-2.6449608284974668E-2</v>
      </c>
      <c r="S118" s="7"/>
      <c r="T118" s="2"/>
      <c r="U118" s="2"/>
      <c r="V118" s="2"/>
      <c r="W118" s="7"/>
    </row>
    <row r="119" spans="1:23" x14ac:dyDescent="0.25">
      <c r="A119" s="1" t="str">
        <f>'[4]monthly_six_env_port_all_Brown '!A6</f>
        <v>bm_ex_ratio</v>
      </c>
      <c r="B119" s="4">
        <f>'[4]monthly_six_env_port_all_Brown '!B6</f>
        <v>1.48705522391742</v>
      </c>
      <c r="C119" s="4">
        <f>'[4]monthly_six_env_port_all_Brown '!C6</f>
        <v>0.150468365472997</v>
      </c>
      <c r="D119" s="4">
        <f>'[4]monthly_six_env_port_all_Brown '!D6</f>
        <v>0.104950911370029</v>
      </c>
      <c r="E119" s="4">
        <f>'[4]monthly_six_env_port_all_Brown '!E6</f>
        <v>1.4337023233889301</v>
      </c>
      <c r="F119" s="5">
        <f>'[4]monthly_six_env_port_all_Brown '!F6</f>
        <v>-0.15164326258024599</v>
      </c>
      <c r="G119" s="5">
        <f>'[4]monthly_six_env_port_all_Brown '!G6</f>
        <v>7.1523235248638403E-3</v>
      </c>
      <c r="H119" s="4">
        <f>'[4]monthly_six_env_port_all_Brown '!H6</f>
        <v>-3.8594708720757501E-2</v>
      </c>
      <c r="I119" s="4">
        <f>'[4]monthly_six_env_port_all_Brown '!I6</f>
        <v>-5.23008323393023E-2</v>
      </c>
      <c r="J119" s="4">
        <f>'[4]monthly_six_env_port_all_Brown '!J6</f>
        <v>9.3545519400447905E-2</v>
      </c>
      <c r="K119" s="4">
        <f>'[4]monthly_six_env_port_all_Brown '!K6</f>
        <v>1.9159624164583E-2</v>
      </c>
      <c r="M119" s="18" t="str">
        <f t="shared" si="38"/>
        <v>bm_ex_ratio</v>
      </c>
      <c r="N119" s="19">
        <f t="shared" si="39"/>
        <v>1.48705522391742</v>
      </c>
      <c r="O119" s="19">
        <f t="shared" si="40"/>
        <v>0.150468365472997</v>
      </c>
      <c r="P119" s="19">
        <f t="shared" si="41"/>
        <v>0.104950911370029</v>
      </c>
      <c r="Q119" s="20">
        <f t="shared" si="36"/>
        <v>-4.3775639235749071E-2</v>
      </c>
      <c r="R119" s="20">
        <f t="shared" si="37"/>
        <v>5.9602696040531998E-4</v>
      </c>
      <c r="S119" s="7"/>
      <c r="T119" s="2"/>
      <c r="U119" s="2"/>
      <c r="V119" s="2"/>
      <c r="W119" s="7"/>
    </row>
    <row r="120" spans="1:23" x14ac:dyDescent="0.25">
      <c r="A120" s="1" t="str">
        <f>'[4]monthly_six_env_port_all_Brown '!A7</f>
        <v>top_10_ratio_pct</v>
      </c>
      <c r="B120" s="4">
        <f>'[4]monthly_six_env_port_all_Brown '!B7</f>
        <v>1.6956239848182699</v>
      </c>
      <c r="C120" s="4">
        <f>'[4]monthly_six_env_port_all_Brown '!C7</f>
        <v>0.164810505078336</v>
      </c>
      <c r="D120" s="4">
        <f>'[4]monthly_six_env_port_all_Brown '!D7</f>
        <v>0.107110543335865</v>
      </c>
      <c r="E120" s="4">
        <f>'[4]monthly_six_env_port_all_Brown '!E7</f>
        <v>1.5386954444021601</v>
      </c>
      <c r="F120" s="5">
        <f>'[4]monthly_six_env_port_all_Brown '!F7</f>
        <v>-0.20264161992629601</v>
      </c>
      <c r="G120" s="5">
        <f>'[4]monthly_six_env_port_all_Brown '!G7</f>
        <v>0.52455237999104598</v>
      </c>
      <c r="H120" s="4">
        <f>'[4]monthly_six_env_port_all_Brown '!H7</f>
        <v>-3.8690114382636302E-2</v>
      </c>
      <c r="I120" s="4">
        <f>'[4]monthly_six_env_port_all_Brown '!I7</f>
        <v>-5.6136413512366597E-2</v>
      </c>
      <c r="J120" s="4">
        <f>'[4]monthly_six_env_port_all_Brown '!J7</f>
        <v>9.8632506763245198E-2</v>
      </c>
      <c r="K120" s="4">
        <f>'[4]monthly_six_env_port_all_Brown '!K7</f>
        <v>0.46205631235749101</v>
      </c>
      <c r="M120" s="18" t="str">
        <f t="shared" si="38"/>
        <v>top_10_ratio_pct</v>
      </c>
      <c r="N120" s="19">
        <f t="shared" si="39"/>
        <v>1.6956239848182699</v>
      </c>
      <c r="O120" s="19">
        <f t="shared" si="40"/>
        <v>0.164810505078336</v>
      </c>
      <c r="P120" s="19">
        <f t="shared" si="41"/>
        <v>0.107110543335865</v>
      </c>
      <c r="Q120" s="20">
        <f t="shared" si="36"/>
        <v>-5.8497596906734423E-2</v>
      </c>
      <c r="R120" s="20">
        <f t="shared" si="37"/>
        <v>4.371269833258716E-2</v>
      </c>
      <c r="S120" s="7"/>
      <c r="T120" s="2"/>
      <c r="U120" s="2"/>
      <c r="V120" s="2"/>
      <c r="W120" s="7"/>
    </row>
    <row r="121" spans="1:23" x14ac:dyDescent="0.25">
      <c r="A121" s="1" t="str">
        <f>'[4]monthly_six_env_port_all_Brown '!A8</f>
        <v>top_10_alpha_pct</v>
      </c>
      <c r="B121" s="2">
        <f>'[4]monthly_six_env_port_all_Brown '!B8</f>
        <v>1.58951001575968</v>
      </c>
      <c r="C121" s="2">
        <f>'[4]monthly_six_env_port_all_Brown '!C8</f>
        <v>0.15763577013107799</v>
      </c>
      <c r="D121" s="2">
        <f>'[4]monthly_six_env_port_all_Brown '!D8</f>
        <v>0.12959729705459599</v>
      </c>
      <c r="E121" s="2">
        <f>'[4]monthly_six_env_port_all_Brown '!E8</f>
        <v>1.21635075509847</v>
      </c>
      <c r="F121" s="7">
        <f>'[4]monthly_six_env_port_all_Brown '!F8</f>
        <v>-0.201832423035747</v>
      </c>
      <c r="G121" s="7">
        <f>'[4]monthly_six_env_port_all_Brown '!G8</f>
        <v>0.37923407966646999</v>
      </c>
      <c r="H121" s="2">
        <f>'[4]monthly_six_env_port_all_Brown '!H8</f>
        <v>-5.0000642007409002E-2</v>
      </c>
      <c r="I121" s="2">
        <f>'[4]monthly_six_env_port_all_Brown '!I8</f>
        <v>-7.0048436036418096E-2</v>
      </c>
      <c r="J121" s="2">
        <f>'[4]monthly_six_env_port_all_Brown '!J8</f>
        <v>0.15327876576025601</v>
      </c>
      <c r="K121" s="2">
        <f>'[4]monthly_six_env_port_all_Brown '!K8</f>
        <v>0.10958364820285001</v>
      </c>
      <c r="M121" s="18" t="str">
        <f t="shared" si="38"/>
        <v>top_10_alpha_pct</v>
      </c>
      <c r="N121" s="19">
        <f t="shared" si="39"/>
        <v>1.58951001575968</v>
      </c>
      <c r="O121" s="19">
        <f t="shared" si="40"/>
        <v>0.15763577013107799</v>
      </c>
      <c r="P121" s="19">
        <f t="shared" si="41"/>
        <v>0.12959729705459599</v>
      </c>
      <c r="Q121" s="20">
        <f t="shared" si="36"/>
        <v>-5.8264001885441487E-2</v>
      </c>
      <c r="R121" s="20">
        <f t="shared" si="37"/>
        <v>3.160283997220583E-2</v>
      </c>
      <c r="S121" s="7"/>
      <c r="T121" s="2"/>
      <c r="U121" s="2"/>
      <c r="V121" s="2"/>
      <c r="W121" s="7"/>
    </row>
    <row r="122" spans="1:23" x14ac:dyDescent="0.25">
      <c r="A122" s="1" t="str">
        <f>'[4]monthly_six_env_port_all_Brown '!A9</f>
        <v>bot_10_ratio_pct</v>
      </c>
      <c r="B122" s="2">
        <f>'[4]monthly_six_env_port_all_Brown '!B9</f>
        <v>1.4350774925205501</v>
      </c>
      <c r="C122" s="2">
        <f>'[4]monthly_six_env_port_all_Brown '!C9</f>
        <v>0.14673615550375399</v>
      </c>
      <c r="D122" s="2">
        <f>'[4]monthly_six_env_port_all_Brown '!D9</f>
        <v>0.13205125470673701</v>
      </c>
      <c r="E122" s="2">
        <f>'[4]monthly_six_env_port_all_Brown '!E9</f>
        <v>1.11120606789864</v>
      </c>
      <c r="F122" s="7">
        <f>'[4]monthly_six_env_port_all_Brown '!F9</f>
        <v>8.8185733410453299E-2</v>
      </c>
      <c r="G122" s="7">
        <f>'[4]monthly_six_env_port_all_Brown '!G9</f>
        <v>-0.204662415288515</v>
      </c>
      <c r="H122" s="2">
        <f>'[4]monthly_six_env_port_all_Brown '!H9</f>
        <v>-4.9316412511928497E-2</v>
      </c>
      <c r="I122" s="2">
        <f>'[4]monthly_six_env_port_all_Brown '!I9</f>
        <v>-6.2970945230684999E-2</v>
      </c>
      <c r="J122" s="2">
        <f>'[4]monthly_six_env_port_all_Brown '!J9</f>
        <v>0.15251480441264001</v>
      </c>
      <c r="K122" s="2">
        <f>'[4]monthly_six_env_port_all_Brown '!K9</f>
        <v>-4.2588690155011197E-2</v>
      </c>
      <c r="M122" s="18" t="str">
        <f t="shared" si="38"/>
        <v>bot_10_ratio_pct</v>
      </c>
      <c r="N122" s="19">
        <f t="shared" si="39"/>
        <v>1.4350774925205501</v>
      </c>
      <c r="O122" s="19">
        <f t="shared" si="40"/>
        <v>0.14673615550375399</v>
      </c>
      <c r="P122" s="19">
        <f t="shared" si="41"/>
        <v>0.13205125470673701</v>
      </c>
      <c r="Q122" s="20">
        <f t="shared" si="36"/>
        <v>2.5457028461604896E-2</v>
      </c>
      <c r="R122" s="20">
        <f t="shared" si="37"/>
        <v>-1.7055201274042916E-2</v>
      </c>
      <c r="S122" s="7"/>
      <c r="T122" s="2"/>
      <c r="U122" s="2"/>
      <c r="V122" s="2"/>
      <c r="W122" s="7"/>
    </row>
    <row r="123" spans="1:23" x14ac:dyDescent="0.25">
      <c r="A123" s="1" t="str">
        <f>'[4]monthly_six_env_port_all_Brown '!A10</f>
        <v>bot_10_alpha_pct</v>
      </c>
      <c r="B123" s="2">
        <f>'[4]monthly_six_env_port_all_Brown '!B10</f>
        <v>1.21122042582381</v>
      </c>
      <c r="C123" s="2">
        <f>'[4]monthly_six_env_port_all_Brown '!C10</f>
        <v>0.12984876036583501</v>
      </c>
      <c r="D123" s="2">
        <f>'[4]monthly_six_env_port_all_Brown '!D10</f>
        <v>0.18001642664553399</v>
      </c>
      <c r="E123" s="2">
        <f>'[4]monthly_six_env_port_all_Brown '!E10</f>
        <v>0.72131617533724801</v>
      </c>
      <c r="F123" s="7">
        <f>'[4]monthly_six_env_port_all_Brown '!F10</f>
        <v>0.20843520878597899</v>
      </c>
      <c r="G123" s="7">
        <f>'[4]monthly_six_env_port_all_Brown '!G10</f>
        <v>-0.34505828240066</v>
      </c>
      <c r="H123" s="2">
        <f>'[4]monthly_six_env_port_all_Brown '!H10</f>
        <v>-7.0647851018072194E-2</v>
      </c>
      <c r="I123" s="2">
        <f>'[4]monthly_six_env_port_all_Brown '!I10</f>
        <v>-8.6573710653712402E-2</v>
      </c>
      <c r="J123" s="2">
        <f>'[4]monthly_six_env_port_all_Brown '!J10</f>
        <v>0.25546356618701899</v>
      </c>
      <c r="K123" s="2">
        <f>'[4]monthly_six_env_port_all_Brown '!K10</f>
        <v>-0.15328069632865701</v>
      </c>
      <c r="M123" s="18" t="str">
        <f t="shared" si="38"/>
        <v>bot_10_alpha_pct</v>
      </c>
      <c r="N123" s="19">
        <f t="shared" si="39"/>
        <v>1.21122042582381</v>
      </c>
      <c r="O123" s="19">
        <f t="shared" si="40"/>
        <v>0.12984876036583501</v>
      </c>
      <c r="P123" s="19">
        <f t="shared" si="41"/>
        <v>0.18001642664553399</v>
      </c>
      <c r="Q123" s="20">
        <f t="shared" si="36"/>
        <v>6.0170061950590416E-2</v>
      </c>
      <c r="R123" s="20">
        <f t="shared" si="37"/>
        <v>-2.8754856866721665E-2</v>
      </c>
      <c r="S123" s="7"/>
      <c r="T123" s="2"/>
      <c r="U123" s="2"/>
      <c r="V123" s="2"/>
      <c r="W123" s="7"/>
    </row>
    <row r="124" spans="1:23" x14ac:dyDescent="0.25">
      <c r="A124" s="1" t="str">
        <f>'[4]monthly_six_env_port_all_Brown '!A11</f>
        <v>bm_ex_ratio_pct</v>
      </c>
      <c r="B124" s="2">
        <f>'[4]monthly_six_env_port_all_Brown '!B11</f>
        <v>1.5237926554088099</v>
      </c>
      <c r="C124" s="2">
        <f>'[4]monthly_six_env_port_all_Brown '!C11</f>
        <v>0.15306664953657401</v>
      </c>
      <c r="D124" s="2">
        <f>'[4]monthly_six_env_port_all_Brown '!D11</f>
        <v>0.10588144985697601</v>
      </c>
      <c r="E124" s="2">
        <f>'[4]monthly_six_env_port_all_Brown '!E11</f>
        <v>1.4456417979101599</v>
      </c>
      <c r="F124" s="7">
        <f>'[4]monthly_six_env_port_all_Brown '!F11</f>
        <v>-0.24272599374674</v>
      </c>
      <c r="G124" s="7">
        <f>'[4]monthly_six_env_port_all_Brown '!G11</f>
        <v>7.3340726026097397E-2</v>
      </c>
      <c r="H124" s="2">
        <f>'[4]monthly_six_env_port_all_Brown '!H11</f>
        <v>-3.9571283510646198E-2</v>
      </c>
      <c r="I124" s="2">
        <f>'[4]monthly_six_env_port_all_Brown '!I11</f>
        <v>-5.4251529899366803E-2</v>
      </c>
      <c r="J124" s="2">
        <f>'[4]monthly_six_env_port_all_Brown '!J11</f>
        <v>0.102140772096132</v>
      </c>
      <c r="K124" s="2">
        <f>'[4]monthly_six_env_port_all_Brown '!K11</f>
        <v>9.6753468609364499E-2</v>
      </c>
      <c r="M124" s="18" t="str">
        <f t="shared" si="38"/>
        <v>bm_ex_ratio_pct</v>
      </c>
      <c r="N124" s="19">
        <f t="shared" si="39"/>
        <v>1.5237926554088099</v>
      </c>
      <c r="O124" s="19">
        <f t="shared" si="40"/>
        <v>0.15306664953657401</v>
      </c>
      <c r="P124" s="19">
        <f t="shared" si="41"/>
        <v>0.10588144985697601</v>
      </c>
      <c r="Q124" s="20">
        <f t="shared" si="36"/>
        <v>-7.0068958914499893E-2</v>
      </c>
      <c r="R124" s="20">
        <f t="shared" si="37"/>
        <v>6.1117271688414495E-3</v>
      </c>
      <c r="S124" s="7"/>
      <c r="T124" s="2"/>
      <c r="U124" s="2"/>
      <c r="V124" s="2"/>
      <c r="W124" s="7"/>
    </row>
    <row r="125" spans="1:23" x14ac:dyDescent="0.25">
      <c r="A125" s="1" t="str">
        <f>'[4]monthly_six_env_port_all_Brown '!A12</f>
        <v>sp500</v>
      </c>
      <c r="B125" s="2">
        <f>'[4]monthly_six_env_port_all_Brown '!B12</f>
        <v>1.47845249253277</v>
      </c>
      <c r="C125" s="2">
        <f>'[4]monthly_six_env_port_all_Brown '!C12</f>
        <v>0.14985524092401301</v>
      </c>
      <c r="D125" s="2">
        <f>'[4]monthly_six_env_port_all_Brown '!D12</f>
        <v>9.7168574000359206E-2</v>
      </c>
      <c r="E125" s="2">
        <f>'[4]monthly_six_env_port_all_Brown '!E12</f>
        <v>1.5422192047756</v>
      </c>
      <c r="F125" s="7">
        <f>'[4]monthly_six_env_port_all_Brown '!F12</f>
        <v>-0.29348042620704201</v>
      </c>
      <c r="G125" s="7">
        <f>'[4]monthly_six_env_port_all_Brown '!G12</f>
        <v>0.265214432208906</v>
      </c>
      <c r="H125" s="2">
        <f>'[4]monthly_six_env_port_all_Brown '!H12</f>
        <v>-3.5881930834616799E-2</v>
      </c>
      <c r="I125" s="2">
        <f>'[4]monthly_six_env_port_all_Brown '!I12</f>
        <v>-5.0689114651508098E-2</v>
      </c>
      <c r="J125" s="2">
        <f>'[4]monthly_six_env_port_all_Brown '!J12</f>
        <v>8.3584917835704806E-2</v>
      </c>
      <c r="K125" s="2" t="str">
        <f>'[4]monthly_six_env_port_all_Brown '!K12</f>
        <v>NA</v>
      </c>
      <c r="M125" s="18" t="str">
        <f t="shared" si="38"/>
        <v>sp500</v>
      </c>
      <c r="N125" s="19">
        <f t="shared" si="39"/>
        <v>1.47845249253277</v>
      </c>
      <c r="O125" s="19">
        <f t="shared" si="40"/>
        <v>0.14985524092401301</v>
      </c>
      <c r="P125" s="19">
        <f t="shared" si="41"/>
        <v>9.7168574000359206E-2</v>
      </c>
      <c r="Q125" s="20">
        <f t="shared" si="36"/>
        <v>-8.4720501536260914E-2</v>
      </c>
      <c r="R125" s="20">
        <f t="shared" si="37"/>
        <v>2.2101202684075498E-2</v>
      </c>
      <c r="S125" s="7"/>
      <c r="T125" s="2"/>
      <c r="U125" s="2"/>
      <c r="V125" s="2"/>
      <c r="W125" s="7"/>
    </row>
    <row r="126" spans="1:23" x14ac:dyDescent="0.25">
      <c r="A126" s="1" t="str">
        <f>'[4]monthly_six_env_port_all_Brown '!A13</f>
        <v>sp1500</v>
      </c>
      <c r="B126" s="2">
        <f>'[4]monthly_six_env_port_all_Brown '!B13</f>
        <v>1.48281756256856</v>
      </c>
      <c r="C126" s="2">
        <f>'[4]monthly_six_env_port_all_Brown '!C13</f>
        <v>0.15016656811669599</v>
      </c>
      <c r="D126" s="2">
        <f>'[4]monthly_six_env_port_all_Brown '!D13</f>
        <v>9.7486733205376902E-2</v>
      </c>
      <c r="E126" s="2">
        <f>'[4]monthly_six_env_port_all_Brown '!E13</f>
        <v>1.5403795283645201</v>
      </c>
      <c r="F126" s="7">
        <f>'[4]monthly_six_env_port_all_Brown '!F13</f>
        <v>-0.30411682741589402</v>
      </c>
      <c r="G126" s="7">
        <f>'[4]monthly_six_env_port_all_Brown '!G13</f>
        <v>0.18240842080997199</v>
      </c>
      <c r="H126" s="2">
        <f>'[4]monthly_six_env_port_all_Brown '!H13</f>
        <v>-3.6141512535316299E-2</v>
      </c>
      <c r="I126" s="2">
        <f>'[4]monthly_six_env_port_all_Brown '!I13</f>
        <v>-5.0513517917086199E-2</v>
      </c>
      <c r="J126" s="2">
        <f>'[4]monthly_six_env_port_all_Brown '!J13</f>
        <v>8.3825816485225593E-2</v>
      </c>
      <c r="K126" s="2">
        <f>'[4]monthly_six_env_port_all_Brown '!K13</f>
        <v>4.8640369134741901E-2</v>
      </c>
      <c r="M126" s="18" t="str">
        <f t="shared" si="38"/>
        <v>sp1500</v>
      </c>
      <c r="N126" s="19">
        <f t="shared" si="39"/>
        <v>1.48281756256856</v>
      </c>
      <c r="O126" s="19">
        <f t="shared" si="40"/>
        <v>0.15016656811669599</v>
      </c>
      <c r="P126" s="19">
        <f t="shared" si="41"/>
        <v>9.7486733205376902E-2</v>
      </c>
      <c r="Q126" s="20">
        <f t="shared" si="36"/>
        <v>-8.7790966086830693E-2</v>
      </c>
      <c r="R126" s="20">
        <f t="shared" si="37"/>
        <v>1.5200701734164332E-2</v>
      </c>
      <c r="S126" s="7"/>
      <c r="T126" s="2"/>
      <c r="U126" s="2"/>
      <c r="V126" s="2"/>
      <c r="W126" s="7"/>
    </row>
    <row r="127" spans="1:23" x14ac:dyDescent="0.25">
      <c r="A127" s="1" t="str">
        <f>'[4]monthly_six_env_port_all_Brown '!A14</f>
        <v>long_short_ratio</v>
      </c>
      <c r="B127" s="2">
        <f>'[4]monthly_six_env_port_all_Brown '!B14</f>
        <v>-9.4480174013971796E-2</v>
      </c>
      <c r="C127" s="2">
        <f>'[4]monthly_six_env_port_all_Brown '!C14</f>
        <v>-1.5152657268743701E-2</v>
      </c>
      <c r="D127" s="2">
        <f>'[4]monthly_six_env_port_all_Brown '!D14</f>
        <v>0.183318146978801</v>
      </c>
      <c r="E127" s="2">
        <f>'[4]monthly_six_env_port_all_Brown '!E14</f>
        <v>-8.2657704752470404E-2</v>
      </c>
      <c r="F127" s="7">
        <f>'[4]monthly_six_env_port_all_Brown '!F14</f>
        <v>-0.43352144607320098</v>
      </c>
      <c r="G127" s="7">
        <f>'[4]monthly_six_env_port_all_Brown '!G14</f>
        <v>0.179177928686097</v>
      </c>
      <c r="H127" s="2">
        <f>'[4]monthly_six_env_port_all_Brown '!H14</f>
        <v>-9.2451587284864897E-2</v>
      </c>
      <c r="I127" s="2">
        <f>'[4]monthly_six_env_port_all_Brown '!I14</f>
        <v>-0.11958640330321101</v>
      </c>
      <c r="J127" s="2">
        <f>'[4]monthly_six_env_port_all_Brown '!J14</f>
        <v>0.38818106647483303</v>
      </c>
      <c r="K127" s="2">
        <f>'[4]monthly_six_env_port_all_Brown '!K14</f>
        <v>-0.73940339866153604</v>
      </c>
      <c r="M127" s="18" t="str">
        <f t="shared" si="38"/>
        <v>long_short_ratio</v>
      </c>
      <c r="N127" s="19">
        <f t="shared" si="39"/>
        <v>-9.4480174013971796E-2</v>
      </c>
      <c r="O127" s="19">
        <f t="shared" si="40"/>
        <v>-1.5152657268743701E-2</v>
      </c>
      <c r="P127" s="19">
        <f t="shared" si="41"/>
        <v>0.183318146978801</v>
      </c>
      <c r="Q127" s="20">
        <f t="shared" si="36"/>
        <v>-0.12514686179491921</v>
      </c>
      <c r="R127" s="20">
        <f t="shared" si="37"/>
        <v>1.4931494057174749E-2</v>
      </c>
      <c r="S127" s="7"/>
      <c r="T127" s="2"/>
      <c r="U127" s="2"/>
      <c r="V127" s="2"/>
      <c r="W127" s="7"/>
    </row>
    <row r="128" spans="1:23" x14ac:dyDescent="0.25">
      <c r="A128" s="1" t="str">
        <f>'[4]monthly_six_env_port_all_Brown '!A15</f>
        <v>long_short_ratio_pct</v>
      </c>
      <c r="B128" s="2">
        <f>'[4]monthly_six_env_port_all_Brown '!B15</f>
        <v>6.7495638217974094E-2</v>
      </c>
      <c r="C128" s="2">
        <f>'[4]monthly_six_env_port_all_Brown '!C15</f>
        <v>1.00991759280145E-2</v>
      </c>
      <c r="D128" s="2">
        <f>'[4]monthly_six_env_port_all_Brown '!D15</f>
        <v>7.6550232237260402E-2</v>
      </c>
      <c r="E128" s="2">
        <f>'[4]monthly_six_env_port_all_Brown '!E15</f>
        <v>0.13192874316452699</v>
      </c>
      <c r="F128" s="7">
        <f>'[4]monthly_six_env_port_all_Brown '!F15</f>
        <v>-0.105972008990145</v>
      </c>
      <c r="G128" s="7">
        <f>'[4]monthly_six_env_port_all_Brown '!G15</f>
        <v>1.9974603745365</v>
      </c>
      <c r="H128" s="2">
        <f>'[4]monthly_six_env_port_all_Brown '!H15</f>
        <v>-3.4807034199266902E-2</v>
      </c>
      <c r="I128" s="2">
        <f>'[4]monthly_six_env_port_all_Brown '!I15</f>
        <v>-5.1454327933302103E-2</v>
      </c>
      <c r="J128" s="2">
        <f>'[4]monthly_six_env_port_all_Brown '!J15</f>
        <v>0.15005999443201601</v>
      </c>
      <c r="K128" s="2">
        <f>'[4]monthly_six_env_port_all_Brown '!K15</f>
        <v>-1.0734464515397699</v>
      </c>
      <c r="M128" s="18" t="str">
        <f t="shared" si="38"/>
        <v>long_short_ratio_pct</v>
      </c>
      <c r="N128" s="19">
        <f t="shared" si="39"/>
        <v>6.7495638217974094E-2</v>
      </c>
      <c r="O128" s="19">
        <f t="shared" si="40"/>
        <v>1.00991759280145E-2</v>
      </c>
      <c r="P128" s="19">
        <f t="shared" si="41"/>
        <v>7.6550232237260402E-2</v>
      </c>
      <c r="Q128" s="20">
        <f t="shared" si="36"/>
        <v>-3.0591483958512834E-2</v>
      </c>
      <c r="R128" s="20">
        <f t="shared" si="37"/>
        <v>0.166455031211375</v>
      </c>
      <c r="S128" s="7"/>
      <c r="T128" s="2"/>
      <c r="U128" s="2"/>
      <c r="V128" s="2"/>
      <c r="W128" s="7"/>
    </row>
    <row r="129" spans="1:23" x14ac:dyDescent="0.25">
      <c r="A129" s="1" t="str">
        <f>'[4]monthly_six_env_port_all_Brown '!A16</f>
        <v>long_short_alpha</v>
      </c>
      <c r="B129" s="2">
        <f>'[4]monthly_six_env_port_all_Brown '!B16</f>
        <v>-0.18427899068175299</v>
      </c>
      <c r="C129" s="2">
        <f>'[4]monthly_six_env_port_all_Brown '!C16</f>
        <v>-3.0849949426847299E-2</v>
      </c>
      <c r="D129" s="2">
        <f>'[4]monthly_six_env_port_all_Brown '!D16</f>
        <v>0.193752203922887</v>
      </c>
      <c r="E129" s="2">
        <f>'[4]monthly_six_env_port_all_Brown '!E16</f>
        <v>-0.15922373424524</v>
      </c>
      <c r="F129" s="7">
        <f>'[4]monthly_six_env_port_all_Brown '!F16</f>
        <v>-0.52753426644466594</v>
      </c>
      <c r="G129" s="7">
        <f>'[4]monthly_six_env_port_all_Brown '!G16</f>
        <v>0.55759685336993703</v>
      </c>
      <c r="H129" s="2">
        <f>'[4]monthly_six_env_port_all_Brown '!H16</f>
        <v>-9.9848807208049506E-2</v>
      </c>
      <c r="I129" s="2">
        <f>'[4]monthly_six_env_port_all_Brown '!I16</f>
        <v>-0.133525051180965</v>
      </c>
      <c r="J129" s="2">
        <f>'[4]monthly_six_env_port_all_Brown '!J16</f>
        <v>0.417152580971339</v>
      </c>
      <c r="K129" s="2">
        <f>'[4]monthly_six_env_port_all_Brown '!K16</f>
        <v>-0.79813256101636798</v>
      </c>
      <c r="M129" s="18" t="str">
        <f t="shared" si="38"/>
        <v>long_short_alpha</v>
      </c>
      <c r="N129" s="19">
        <f t="shared" si="39"/>
        <v>-0.18427899068175299</v>
      </c>
      <c r="O129" s="19">
        <f t="shared" si="40"/>
        <v>-3.0849949426847299E-2</v>
      </c>
      <c r="P129" s="19">
        <f t="shared" si="41"/>
        <v>0.193752203922887</v>
      </c>
      <c r="Q129" s="20">
        <f t="shared" si="36"/>
        <v>-0.15228602536928984</v>
      </c>
      <c r="R129" s="20">
        <f t="shared" si="37"/>
        <v>4.6466404447494752E-2</v>
      </c>
      <c r="S129" s="7"/>
      <c r="T129" s="2"/>
      <c r="U129" s="2"/>
      <c r="V129" s="2"/>
      <c r="W129" s="7"/>
    </row>
    <row r="130" spans="1:23" x14ac:dyDescent="0.25">
      <c r="A130" s="1" t="str">
        <f>'[4]monthly_six_env_port_all_Brown '!A17</f>
        <v>long_short_alpha_pct</v>
      </c>
      <c r="B130" s="2">
        <f>'[4]monthly_six_env_port_all_Brown '!B17</f>
        <v>4.2770268794653198E-2</v>
      </c>
      <c r="C130" s="2">
        <f>'[4]monthly_six_env_port_all_Brown '!C17</f>
        <v>6.4640162704889797E-3</v>
      </c>
      <c r="D130" s="2">
        <f>'[4]monthly_six_env_port_all_Brown '!D17</f>
        <v>0.14658913025058401</v>
      </c>
      <c r="E130" s="2">
        <f>'[4]monthly_six_env_port_all_Brown '!E17</f>
        <v>4.4096149963092003E-2</v>
      </c>
      <c r="F130" s="7">
        <f>'[4]monthly_six_env_port_all_Brown '!F17</f>
        <v>-2.6918640393305601E-2</v>
      </c>
      <c r="G130" s="7">
        <f>'[4]monthly_six_env_port_all_Brown '!G17</f>
        <v>-0.19540612025409601</v>
      </c>
      <c r="H130" s="2">
        <f>'[4]monthly_six_env_port_all_Brown '!H17</f>
        <v>-6.8221843378775002E-2</v>
      </c>
      <c r="I130" s="2">
        <f>'[4]monthly_six_env_port_all_Brown '!I17</f>
        <v>-8.4658663650775706E-2</v>
      </c>
      <c r="J130" s="2">
        <f>'[4]monthly_six_env_port_all_Brown '!J17</f>
        <v>0.29161555517369597</v>
      </c>
      <c r="K130" s="2">
        <f>'[4]monthly_six_env_port_all_Brown '!K17</f>
        <v>-0.77148135913226301</v>
      </c>
      <c r="M130" s="18" t="str">
        <f t="shared" si="38"/>
        <v>long_short_alpha_pct</v>
      </c>
      <c r="N130" s="19">
        <f t="shared" si="39"/>
        <v>4.2770268794653198E-2</v>
      </c>
      <c r="O130" s="19">
        <f t="shared" si="40"/>
        <v>6.4640162704889797E-3</v>
      </c>
      <c r="P130" s="19">
        <f t="shared" si="41"/>
        <v>0.14658913025058401</v>
      </c>
      <c r="Q130" s="20">
        <f t="shared" si="36"/>
        <v>-7.770742138646862E-3</v>
      </c>
      <c r="R130" s="20">
        <f t="shared" si="37"/>
        <v>-1.6283843354507999E-2</v>
      </c>
      <c r="S130" s="7"/>
      <c r="T130" s="2"/>
      <c r="U130" s="2"/>
      <c r="V130" s="2"/>
      <c r="W130" s="7"/>
    </row>
    <row r="131" spans="1:23" x14ac:dyDescent="0.25">
      <c r="N131" s="2"/>
      <c r="O131" s="2"/>
      <c r="P131" s="2"/>
      <c r="Q131" s="7"/>
      <c r="R131" s="7"/>
    </row>
    <row r="132" spans="1:23" ht="30" x14ac:dyDescent="0.25">
      <c r="M132" s="16" t="s">
        <v>4</v>
      </c>
      <c r="N132" s="21" t="s">
        <v>11</v>
      </c>
      <c r="O132" s="22" t="s">
        <v>5</v>
      </c>
      <c r="P132" s="22" t="s">
        <v>6</v>
      </c>
      <c r="Q132" s="17" t="s">
        <v>7</v>
      </c>
      <c r="R132" s="21" t="s">
        <v>8</v>
      </c>
    </row>
    <row r="133" spans="1:23" x14ac:dyDescent="0.25">
      <c r="M133" s="18" t="str">
        <f>M115</f>
        <v>top_10_ratio</v>
      </c>
      <c r="N133" s="20">
        <f t="shared" ref="N133:N148" si="42">E115</f>
        <v>1.20823387273497</v>
      </c>
      <c r="O133" s="19">
        <f t="shared" ref="O133:O148" si="43">H115*O$1</f>
        <v>-0.19888685600217867</v>
      </c>
      <c r="P133" s="19">
        <f t="shared" ref="P133:P148" si="44">I115*P$1</f>
        <v>-0.28919752673227089</v>
      </c>
      <c r="Q133" s="19">
        <f t="shared" ref="Q133:Q148" si="45">J115</f>
        <v>0.243394828112413</v>
      </c>
      <c r="R133" s="20">
        <f t="shared" ref="R133:R148" si="46">K115</f>
        <v>0.26837269191565799</v>
      </c>
    </row>
    <row r="134" spans="1:23" x14ac:dyDescent="0.25">
      <c r="M134" s="18" t="str">
        <f t="shared" ref="M134:M148" si="47">M116</f>
        <v>top_10_alpha</v>
      </c>
      <c r="N134" s="20">
        <f t="shared" si="42"/>
        <v>1.0491910533186199</v>
      </c>
      <c r="O134" s="19">
        <f t="shared" si="43"/>
        <v>-0.21494035778230902</v>
      </c>
      <c r="P134" s="19">
        <f t="shared" si="44"/>
        <v>-0.30246823980774556</v>
      </c>
      <c r="Q134" s="19">
        <f t="shared" si="45"/>
        <v>0.25299595219697701</v>
      </c>
      <c r="R134" s="20">
        <f t="shared" si="46"/>
        <v>0.15512529355375801</v>
      </c>
    </row>
    <row r="135" spans="1:23" x14ac:dyDescent="0.25">
      <c r="M135" s="18" t="str">
        <f t="shared" si="47"/>
        <v>bot_10_ratio</v>
      </c>
      <c r="N135" s="20">
        <f t="shared" si="42"/>
        <v>0.71676358599963197</v>
      </c>
      <c r="O135" s="19">
        <f t="shared" si="43"/>
        <v>-0.29394588123021531</v>
      </c>
      <c r="P135" s="19">
        <f t="shared" si="44"/>
        <v>-0.3647370845857118</v>
      </c>
      <c r="Q135" s="19">
        <f t="shared" si="45"/>
        <v>0.26957826571023902</v>
      </c>
      <c r="R135" s="20">
        <f t="shared" si="46"/>
        <v>4.0720210389833401E-2</v>
      </c>
    </row>
    <row r="136" spans="1:23" x14ac:dyDescent="0.25">
      <c r="M136" s="18" t="str">
        <f t="shared" si="47"/>
        <v>bot_10_alpha</v>
      </c>
      <c r="N136" s="20">
        <f t="shared" si="42"/>
        <v>0.72899509213604596</v>
      </c>
      <c r="O136" s="19">
        <f t="shared" si="43"/>
        <v>-0.29956373877229869</v>
      </c>
      <c r="P136" s="19">
        <f t="shared" si="44"/>
        <v>-0.36438958026574048</v>
      </c>
      <c r="Q136" s="19">
        <f t="shared" si="45"/>
        <v>0.29423567780108201</v>
      </c>
      <c r="R136" s="20">
        <f t="shared" si="46"/>
        <v>8.3461751378941199E-2</v>
      </c>
    </row>
    <row r="137" spans="1:23" x14ac:dyDescent="0.25">
      <c r="M137" s="18" t="str">
        <f t="shared" si="47"/>
        <v>bm_ex_ratio</v>
      </c>
      <c r="N137" s="20">
        <f t="shared" si="42"/>
        <v>1.4337023233889301</v>
      </c>
      <c r="O137" s="19">
        <f t="shared" si="43"/>
        <v>-0.13369599281534722</v>
      </c>
      <c r="P137" s="19">
        <f t="shared" si="44"/>
        <v>-0.18117539777962599</v>
      </c>
      <c r="Q137" s="19">
        <f t="shared" si="45"/>
        <v>9.3545519400447905E-2</v>
      </c>
      <c r="R137" s="20">
        <f t="shared" si="46"/>
        <v>1.9159624164583E-2</v>
      </c>
    </row>
    <row r="138" spans="1:23" x14ac:dyDescent="0.25">
      <c r="M138" s="18" t="str">
        <f t="shared" si="47"/>
        <v>top_10_ratio_pct</v>
      </c>
      <c r="N138" s="20">
        <f t="shared" si="42"/>
        <v>1.5386954444021601</v>
      </c>
      <c r="O138" s="19">
        <f t="shared" si="43"/>
        <v>-0.13402648772275488</v>
      </c>
      <c r="P138" s="19">
        <f t="shared" si="44"/>
        <v>-0.19446224071623</v>
      </c>
      <c r="Q138" s="19">
        <f t="shared" si="45"/>
        <v>9.8632506763245198E-2</v>
      </c>
      <c r="R138" s="20">
        <f t="shared" si="46"/>
        <v>0.46205631235749101</v>
      </c>
    </row>
    <row r="139" spans="1:23" x14ac:dyDescent="0.25">
      <c r="M139" s="18" t="str">
        <f t="shared" si="47"/>
        <v>top_10_alpha_pct</v>
      </c>
      <c r="N139" s="20">
        <f t="shared" si="42"/>
        <v>1.21635075509847</v>
      </c>
      <c r="O139" s="19">
        <f t="shared" si="43"/>
        <v>-0.17320730473579019</v>
      </c>
      <c r="P139" s="19">
        <f t="shared" si="44"/>
        <v>-0.2426549004116296</v>
      </c>
      <c r="Q139" s="19">
        <f t="shared" si="45"/>
        <v>0.15327876576025601</v>
      </c>
      <c r="R139" s="20">
        <f t="shared" si="46"/>
        <v>0.10958364820285001</v>
      </c>
    </row>
    <row r="140" spans="1:23" x14ac:dyDescent="0.25">
      <c r="M140" s="18" t="str">
        <f t="shared" si="47"/>
        <v>bot_10_ratio_pct</v>
      </c>
      <c r="N140" s="20">
        <f t="shared" si="42"/>
        <v>1.11120606789864</v>
      </c>
      <c r="O140" s="19">
        <f t="shared" si="43"/>
        <v>-0.17083706423537126</v>
      </c>
      <c r="P140" s="19">
        <f t="shared" si="44"/>
        <v>-0.21813775308036698</v>
      </c>
      <c r="Q140" s="19">
        <f t="shared" si="45"/>
        <v>0.15251480441264001</v>
      </c>
      <c r="R140" s="20">
        <f t="shared" si="46"/>
        <v>-4.2588690155011197E-2</v>
      </c>
    </row>
    <row r="141" spans="1:23" x14ac:dyDescent="0.25">
      <c r="M141" s="18" t="str">
        <f t="shared" si="47"/>
        <v>bot_10_alpha_pct</v>
      </c>
      <c r="N141" s="20">
        <f t="shared" si="42"/>
        <v>0.72131617533724801</v>
      </c>
      <c r="O141" s="19">
        <f t="shared" si="43"/>
        <v>-0.24473133481771533</v>
      </c>
      <c r="P141" s="19">
        <f t="shared" si="44"/>
        <v>-0.29990013090399376</v>
      </c>
      <c r="Q141" s="19">
        <f t="shared" si="45"/>
        <v>0.25546356618701899</v>
      </c>
      <c r="R141" s="20">
        <f t="shared" si="46"/>
        <v>-0.15328069632865701</v>
      </c>
    </row>
    <row r="142" spans="1:23" x14ac:dyDescent="0.25">
      <c r="M142" s="18" t="str">
        <f t="shared" si="47"/>
        <v>bm_ex_ratio_pct</v>
      </c>
      <c r="N142" s="20">
        <f t="shared" si="42"/>
        <v>1.4456417979101599</v>
      </c>
      <c r="O142" s="19">
        <f t="shared" si="43"/>
        <v>-0.13707894712230348</v>
      </c>
      <c r="P142" s="19">
        <f t="shared" si="44"/>
        <v>-0.18793281234809073</v>
      </c>
      <c r="Q142" s="19">
        <f t="shared" si="45"/>
        <v>0.102140772096132</v>
      </c>
      <c r="R142" s="20">
        <f t="shared" si="46"/>
        <v>9.6753468609364499E-2</v>
      </c>
    </row>
    <row r="143" spans="1:23" x14ac:dyDescent="0.25">
      <c r="M143" s="18" t="str">
        <f t="shared" si="47"/>
        <v>sp500</v>
      </c>
      <c r="N143" s="20">
        <f t="shared" si="42"/>
        <v>1.5422192047756</v>
      </c>
      <c r="O143" s="19">
        <f t="shared" si="43"/>
        <v>-0.12429865455845725</v>
      </c>
      <c r="P143" s="19">
        <f t="shared" si="44"/>
        <v>-0.17559224393419201</v>
      </c>
      <c r="Q143" s="19">
        <f t="shared" si="45"/>
        <v>8.3584917835704806E-2</v>
      </c>
      <c r="R143" s="20" t="str">
        <f t="shared" si="46"/>
        <v>NA</v>
      </c>
    </row>
    <row r="144" spans="1:23" x14ac:dyDescent="0.25">
      <c r="M144" s="18" t="str">
        <f t="shared" si="47"/>
        <v>sp1500</v>
      </c>
      <c r="N144" s="20">
        <f t="shared" si="42"/>
        <v>1.5403795283645201</v>
      </c>
      <c r="O144" s="19">
        <f t="shared" si="43"/>
        <v>-0.1251978719471106</v>
      </c>
      <c r="P144" s="19">
        <f t="shared" si="44"/>
        <v>-0.1749839590028682</v>
      </c>
      <c r="Q144" s="19">
        <f t="shared" si="45"/>
        <v>8.3825816485225593E-2</v>
      </c>
      <c r="R144" s="20">
        <f t="shared" si="46"/>
        <v>4.8640369134741901E-2</v>
      </c>
    </row>
    <row r="145" spans="13:18" x14ac:dyDescent="0.25">
      <c r="M145" s="18" t="str">
        <f t="shared" si="47"/>
        <v>long_short_ratio</v>
      </c>
      <c r="N145" s="20">
        <f t="shared" si="42"/>
        <v>-8.2657704752470404E-2</v>
      </c>
      <c r="O145" s="19">
        <f t="shared" si="43"/>
        <v>-0.32026169283554956</v>
      </c>
      <c r="P145" s="19">
        <f t="shared" si="44"/>
        <v>-0.41425945283116811</v>
      </c>
      <c r="Q145" s="19">
        <f t="shared" si="45"/>
        <v>0.38818106647483303</v>
      </c>
      <c r="R145" s="20">
        <f t="shared" si="46"/>
        <v>-0.73940339866153604</v>
      </c>
    </row>
    <row r="146" spans="13:18" x14ac:dyDescent="0.25">
      <c r="M146" s="18" t="str">
        <f t="shared" si="47"/>
        <v>long_short_ratio_pct</v>
      </c>
      <c r="N146" s="20">
        <f t="shared" si="42"/>
        <v>0.13192874316452699</v>
      </c>
      <c r="O146" s="19">
        <f t="shared" si="43"/>
        <v>-0.12057510338783553</v>
      </c>
      <c r="P146" s="19">
        <f t="shared" si="44"/>
        <v>-0.17824302049957949</v>
      </c>
      <c r="Q146" s="19">
        <f t="shared" si="45"/>
        <v>0.15005999443201601</v>
      </c>
      <c r="R146" s="20">
        <f t="shared" si="46"/>
        <v>-1.0734464515397699</v>
      </c>
    </row>
    <row r="147" spans="13:18" x14ac:dyDescent="0.25">
      <c r="M147" s="18" t="str">
        <f t="shared" si="47"/>
        <v>long_short_alpha</v>
      </c>
      <c r="N147" s="20">
        <f t="shared" si="42"/>
        <v>-0.15922373424524</v>
      </c>
      <c r="O147" s="19">
        <f t="shared" si="43"/>
        <v>-0.34588641431898254</v>
      </c>
      <c r="P147" s="19">
        <f t="shared" si="44"/>
        <v>-0.4625443454573322</v>
      </c>
      <c r="Q147" s="19">
        <f t="shared" si="45"/>
        <v>0.417152580971339</v>
      </c>
      <c r="R147" s="20">
        <f t="shared" si="46"/>
        <v>-0.79813256101636798</v>
      </c>
    </row>
    <row r="148" spans="13:18" x14ac:dyDescent="0.25">
      <c r="M148" s="18" t="str">
        <f t="shared" si="47"/>
        <v>long_short_alpha_pct</v>
      </c>
      <c r="N148" s="20">
        <f t="shared" si="42"/>
        <v>4.4096149963092003E-2</v>
      </c>
      <c r="O148" s="19">
        <f t="shared" si="43"/>
        <v>-0.23632739783608939</v>
      </c>
      <c r="P148" s="19">
        <f t="shared" si="44"/>
        <v>-0.29326621348805604</v>
      </c>
      <c r="Q148" s="19">
        <f t="shared" si="45"/>
        <v>0.29161555517369597</v>
      </c>
      <c r="R148" s="20">
        <f t="shared" si="46"/>
        <v>-0.77148135913226301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0A66-E369-4E15-A8FE-9B1F505E1100}">
  <dimension ref="A1:B17"/>
  <sheetViews>
    <sheetView workbookViewId="0">
      <selection activeCell="A2" sqref="A2:B17"/>
    </sheetView>
  </sheetViews>
  <sheetFormatPr defaultRowHeight="15" x14ac:dyDescent="0.25"/>
  <cols>
    <col min="1" max="1" width="20.85546875" customWidth="1"/>
    <col min="2" max="2" width="74.85546875" customWidth="1"/>
  </cols>
  <sheetData>
    <row r="1" spans="1:2" x14ac:dyDescent="0.25">
      <c r="A1" s="25" t="s">
        <v>48</v>
      </c>
      <c r="B1" s="18" t="s">
        <v>15</v>
      </c>
    </row>
    <row r="2" spans="1:2" x14ac:dyDescent="0.25">
      <c r="A2" s="25" t="s">
        <v>18</v>
      </c>
      <c r="B2" s="25" t="s">
        <v>16</v>
      </c>
    </row>
    <row r="3" spans="1:2" x14ac:dyDescent="0.25">
      <c r="A3" s="25" t="s">
        <v>20</v>
      </c>
      <c r="B3" s="25" t="s">
        <v>34</v>
      </c>
    </row>
    <row r="4" spans="1:2" x14ac:dyDescent="0.25">
      <c r="A4" s="25" t="s">
        <v>19</v>
      </c>
      <c r="B4" s="25" t="s">
        <v>17</v>
      </c>
    </row>
    <row r="5" spans="1:2" x14ac:dyDescent="0.25">
      <c r="A5" s="18" t="s">
        <v>21</v>
      </c>
      <c r="B5" s="25" t="s">
        <v>35</v>
      </c>
    </row>
    <row r="6" spans="1:2" x14ac:dyDescent="0.25">
      <c r="A6" s="18" t="s">
        <v>30</v>
      </c>
      <c r="B6" s="25" t="s">
        <v>40</v>
      </c>
    </row>
    <row r="7" spans="1:2" x14ac:dyDescent="0.25">
      <c r="A7" s="18" t="s">
        <v>22</v>
      </c>
      <c r="B7" s="25" t="s">
        <v>36</v>
      </c>
    </row>
    <row r="8" spans="1:2" x14ac:dyDescent="0.25">
      <c r="A8" s="18" t="s">
        <v>24</v>
      </c>
      <c r="B8" s="25" t="s">
        <v>38</v>
      </c>
    </row>
    <row r="9" spans="1:2" x14ac:dyDescent="0.25">
      <c r="A9" s="18" t="s">
        <v>23</v>
      </c>
      <c r="B9" s="25" t="s">
        <v>37</v>
      </c>
    </row>
    <row r="10" spans="1:2" x14ac:dyDescent="0.25">
      <c r="A10" s="18" t="s">
        <v>25</v>
      </c>
      <c r="B10" s="25" t="s">
        <v>39</v>
      </c>
    </row>
    <row r="11" spans="1:2" x14ac:dyDescent="0.25">
      <c r="A11" s="18" t="s">
        <v>31</v>
      </c>
      <c r="B11" s="25" t="s">
        <v>41</v>
      </c>
    </row>
    <row r="12" spans="1:2" x14ac:dyDescent="0.25">
      <c r="A12" s="18" t="s">
        <v>32</v>
      </c>
      <c r="B12" s="25" t="s">
        <v>42</v>
      </c>
    </row>
    <row r="13" spans="1:2" x14ac:dyDescent="0.25">
      <c r="A13" s="18" t="s">
        <v>33</v>
      </c>
      <c r="B13" s="25" t="s">
        <v>43</v>
      </c>
    </row>
    <row r="14" spans="1:2" x14ac:dyDescent="0.25">
      <c r="A14" s="18" t="s">
        <v>26</v>
      </c>
      <c r="B14" s="25" t="s">
        <v>46</v>
      </c>
    </row>
    <row r="15" spans="1:2" x14ac:dyDescent="0.25">
      <c r="A15" s="18" t="s">
        <v>28</v>
      </c>
      <c r="B15" s="25" t="s">
        <v>47</v>
      </c>
    </row>
    <row r="16" spans="1:2" x14ac:dyDescent="0.25">
      <c r="A16" s="18" t="s">
        <v>29</v>
      </c>
      <c r="B16" s="25" t="s">
        <v>45</v>
      </c>
    </row>
    <row r="17" spans="1:2" x14ac:dyDescent="0.25">
      <c r="A17" s="18" t="s">
        <v>27</v>
      </c>
      <c r="B17" s="2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Port 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2021-02-10T17:08:37Z</dcterms:created>
  <dcterms:modified xsi:type="dcterms:W3CDTF">2021-02-20T02:00:01Z</dcterms:modified>
</cp:coreProperties>
</file>