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bla\Projects\random-stuff\statistics-excercise\"/>
    </mc:Choice>
  </mc:AlternateContent>
  <xr:revisionPtr revIDLastSave="0" documentId="13_ncr:1_{06E0F49E-6CFE-4264-8669-A9B8BDFF6F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alý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8" i="1"/>
  <c r="K17" i="1"/>
  <c r="K16" i="1"/>
  <c r="K3" i="1" a="1"/>
  <c r="K3" i="1" s="1"/>
  <c r="K1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L9" i="1" l="1"/>
  <c r="L8" i="1"/>
  <c r="L7" i="1"/>
  <c r="L6" i="1"/>
  <c r="L3" i="1"/>
  <c r="L12" i="1"/>
  <c r="L11" i="1"/>
  <c r="L10" i="1"/>
  <c r="L4" i="1"/>
  <c r="G37" i="1"/>
  <c r="L5" i="1"/>
  <c r="G18" i="1"/>
  <c r="G16" i="1"/>
  <c r="G33" i="1"/>
  <c r="G32" i="1"/>
  <c r="G12" i="1"/>
  <c r="G31" i="1"/>
  <c r="G29" i="1"/>
  <c r="G17" i="1"/>
  <c r="G34" i="1"/>
  <c r="G30" i="1"/>
  <c r="G8" i="1"/>
  <c r="G23" i="1"/>
  <c r="G15" i="1"/>
  <c r="G11" i="1"/>
  <c r="G22" i="1"/>
  <c r="G36" i="1"/>
  <c r="G14" i="1"/>
  <c r="G9" i="1"/>
  <c r="G6" i="1"/>
  <c r="G3" i="1"/>
  <c r="G19" i="1"/>
  <c r="G35" i="1"/>
  <c r="G13" i="1"/>
  <c r="G25" i="1"/>
  <c r="G20" i="1"/>
  <c r="F39" i="1"/>
  <c r="G5" i="1"/>
  <c r="G10" i="1"/>
  <c r="G4" i="1"/>
  <c r="G24" i="1"/>
  <c r="G27" i="1"/>
  <c r="G7" i="1"/>
  <c r="G28" i="1"/>
  <c r="G21" i="1"/>
  <c r="G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<sst xmlns="http://schemas.openxmlformats.org/spreadsheetml/2006/main" count="368" uniqueCount="216">
  <si>
    <t>Jméno</t>
  </si>
  <si>
    <t>Oblíbené jídlo</t>
  </si>
  <si>
    <t>Počet snězení tohoto jídla</t>
  </si>
  <si>
    <t>Vratislav Šimek</t>
  </si>
  <si>
    <t>Chilli con carne</t>
  </si>
  <si>
    <t>Bohumil Veselý</t>
  </si>
  <si>
    <t>Daniel Polák</t>
  </si>
  <si>
    <t>Souvlaki</t>
  </si>
  <si>
    <t>Pavel Kopecký</t>
  </si>
  <si>
    <t>Pork belly buns</t>
  </si>
  <si>
    <t>Jonáš Vacek</t>
  </si>
  <si>
    <t>Philadelphia maki</t>
  </si>
  <si>
    <t>Daniela Pavlíková</t>
  </si>
  <si>
    <t>Ebiten maki</t>
  </si>
  <si>
    <t>Viktor Fišer</t>
  </si>
  <si>
    <t>Katsu Curry</t>
  </si>
  <si>
    <t>Svatoslav Pokorný</t>
  </si>
  <si>
    <t>Pizza</t>
  </si>
  <si>
    <t>Radim Musil</t>
  </si>
  <si>
    <t>Caesar Salad</t>
  </si>
  <si>
    <t>Stanislava Beranová</t>
  </si>
  <si>
    <t>Magdalena Zemanová</t>
  </si>
  <si>
    <t>Tiramisù</t>
  </si>
  <si>
    <t>Zdenka Horváthová</t>
  </si>
  <si>
    <t>Norbert Mareš</t>
  </si>
  <si>
    <t>French fries with sausages</t>
  </si>
  <si>
    <t>Barbora Sýkorová</t>
  </si>
  <si>
    <t>Cheeseburger</t>
  </si>
  <si>
    <t>Stanislav Mach</t>
  </si>
  <si>
    <t>Chicken milanese</t>
  </si>
  <si>
    <t>Radomír Sedláček</t>
  </si>
  <si>
    <t>Salmon nigiri</t>
  </si>
  <si>
    <t>Monika Hájková</t>
  </si>
  <si>
    <t>Scotch eggs</t>
  </si>
  <si>
    <t>Slavěna Benešová</t>
  </si>
  <si>
    <t>Fettuccine Alfredo</t>
  </si>
  <si>
    <t>Mojmír Matoušek</t>
  </si>
  <si>
    <t>Vegetable Soup</t>
  </si>
  <si>
    <t>Adam Beran</t>
  </si>
  <si>
    <t>Libor Jaroš</t>
  </si>
  <si>
    <t>Rostislav Bartoš</t>
  </si>
  <si>
    <t>Ester Němcová</t>
  </si>
  <si>
    <t>Růžena Sedláková</t>
  </si>
  <si>
    <t>Bruschette with Tomato</t>
  </si>
  <si>
    <t>Bohumil Horák</t>
  </si>
  <si>
    <t>Chicken Fajitas</t>
  </si>
  <si>
    <t>Anastázie Vávrová</t>
  </si>
  <si>
    <t>Jaroslava Stejskalová</t>
  </si>
  <si>
    <t>Fish and chips</t>
  </si>
  <si>
    <t>Libuše Dušková</t>
  </si>
  <si>
    <t>Pasta and Beans</t>
  </si>
  <si>
    <t>Hynek Novotný</t>
  </si>
  <si>
    <t>Kamil Pokorný</t>
  </si>
  <si>
    <t>Pappardelle alla Bolognese</t>
  </si>
  <si>
    <t>Johana Soukupová</t>
  </si>
  <si>
    <t>Otakar Staněk</t>
  </si>
  <si>
    <t>Tuna sashimi</t>
  </si>
  <si>
    <t>Ondřej Tesař</t>
  </si>
  <si>
    <t>Miloslava Dostálová</t>
  </si>
  <si>
    <t>Califlower penne</t>
  </si>
  <si>
    <t>Tereza Procházková</t>
  </si>
  <si>
    <t>Linguine with clams</t>
  </si>
  <si>
    <t>Kryštof Svoboda</t>
  </si>
  <si>
    <t>Alice Strnadová</t>
  </si>
  <si>
    <t>Iveta Křížová</t>
  </si>
  <si>
    <t>Andrea Kubíčková</t>
  </si>
  <si>
    <t>Žofie Marková</t>
  </si>
  <si>
    <t>Magdalena Šmídová</t>
  </si>
  <si>
    <t>Vanda Poláková</t>
  </si>
  <si>
    <t>Mushroom Risotto</t>
  </si>
  <si>
    <t>Lumír Šimek</t>
  </si>
  <si>
    <t>Vojtěch Čermák</t>
  </si>
  <si>
    <t>Josef Černý</t>
  </si>
  <si>
    <t>Barbecue Ribs</t>
  </si>
  <si>
    <t>Jan Mareš</t>
  </si>
  <si>
    <t>Vlastimil Bureš</t>
  </si>
  <si>
    <t>Risotto with seafood</t>
  </si>
  <si>
    <t>Pavlína Marešová</t>
  </si>
  <si>
    <t>Tomáš Vítek</t>
  </si>
  <si>
    <t>Vilma Bartošová</t>
  </si>
  <si>
    <t>Marek Malý</t>
  </si>
  <si>
    <t>Milada Stejskalová</t>
  </si>
  <si>
    <t>Pork sausage roll</t>
  </si>
  <si>
    <t>Aleš Pavlík</t>
  </si>
  <si>
    <t>Zbyněk Malý</t>
  </si>
  <si>
    <t>Antonín Kratochvíl</t>
  </si>
  <si>
    <t>Monika Horáčková</t>
  </si>
  <si>
    <t>Meatballs with sauce</t>
  </si>
  <si>
    <t>Sára Valentová Ph.D.</t>
  </si>
  <si>
    <t>Pasta Carbonara</t>
  </si>
  <si>
    <t>Vít Štěpánek</t>
  </si>
  <si>
    <t>Vendula Svobodová</t>
  </si>
  <si>
    <t>Přemysl Malý</t>
  </si>
  <si>
    <t>Chicken wings</t>
  </si>
  <si>
    <t>Vojtěch Němeček</t>
  </si>
  <si>
    <t>Miloslav Dušek</t>
  </si>
  <si>
    <t>Anděla Krausová</t>
  </si>
  <si>
    <t>Soňa Ševčíková</t>
  </si>
  <si>
    <t>Kryštof Macháček</t>
  </si>
  <si>
    <t>Jonáš Navrátil</t>
  </si>
  <si>
    <t>Jaromír Kadlec</t>
  </si>
  <si>
    <t>Otakar Hájek</t>
  </si>
  <si>
    <t>Ctirad Černý</t>
  </si>
  <si>
    <t>Dalibor Musil</t>
  </si>
  <si>
    <t>Anna Horáková</t>
  </si>
  <si>
    <t>Alexander Brož</t>
  </si>
  <si>
    <t>Pavla Nováková</t>
  </si>
  <si>
    <t>Věra Pokorná</t>
  </si>
  <si>
    <t>Přemysl Čermák</t>
  </si>
  <si>
    <t>Romana Sýkorová</t>
  </si>
  <si>
    <t>Renata Jelínková</t>
  </si>
  <si>
    <t>Věra Ježková</t>
  </si>
  <si>
    <t>Bedřich Dušek</t>
  </si>
  <si>
    <t>Caprese Salad</t>
  </si>
  <si>
    <t>Kryštof Blažek</t>
  </si>
  <si>
    <t>Robert Polák</t>
  </si>
  <si>
    <t>Ricotta stuffed Ravioli</t>
  </si>
  <si>
    <t>Bohumír Mašek</t>
  </si>
  <si>
    <t>Ondřej Vlček</t>
  </si>
  <si>
    <t>Iva Fišerová Ph.D.</t>
  </si>
  <si>
    <t>Libuše Beránková</t>
  </si>
  <si>
    <t>Johana Ježková</t>
  </si>
  <si>
    <t>Jan Ježek CSc.</t>
  </si>
  <si>
    <t>Rudolf Žák</t>
  </si>
  <si>
    <t>Jana Pospíšilová</t>
  </si>
  <si>
    <t>Radomír Marek</t>
  </si>
  <si>
    <t>Michaela Němcová</t>
  </si>
  <si>
    <t>Jolana Kopecká</t>
  </si>
  <si>
    <t>Hana Matějková</t>
  </si>
  <si>
    <t>Matyáš Staněk</t>
  </si>
  <si>
    <t>Stanislava Sýkorová</t>
  </si>
  <si>
    <t>Simona Krejčová</t>
  </si>
  <si>
    <t>Julie Kubíčková</t>
  </si>
  <si>
    <t>Lubomír Sýkora</t>
  </si>
  <si>
    <t>Vladimír Dostál</t>
  </si>
  <si>
    <t>Radomír Beran</t>
  </si>
  <si>
    <t>Evelína Burešová</t>
  </si>
  <si>
    <t>Jaromír Soukup</t>
  </si>
  <si>
    <t>Dagmar Černá</t>
  </si>
  <si>
    <t>Šárka Hájková</t>
  </si>
  <si>
    <t>Teodor Sýkora</t>
  </si>
  <si>
    <t>Tadeáš Matoušek</t>
  </si>
  <si>
    <t>Vladimíra Šťastná</t>
  </si>
  <si>
    <t>Marcela Kovářová</t>
  </si>
  <si>
    <t>Pavla Bláhová</t>
  </si>
  <si>
    <t>Renáta Mašková</t>
  </si>
  <si>
    <t>Lasagne</t>
  </si>
  <si>
    <t>Bohumila Černá</t>
  </si>
  <si>
    <t>Ján Tichý</t>
  </si>
  <si>
    <t>Hedvika Šťastná</t>
  </si>
  <si>
    <t>Pasta with Tomato and Basil</t>
  </si>
  <si>
    <t>Markéta Vacková DiS.</t>
  </si>
  <si>
    <t>Veronika Vacková</t>
  </si>
  <si>
    <t>Sabina Bláhová</t>
  </si>
  <si>
    <t>Šimon Kubíček</t>
  </si>
  <si>
    <t>Lukáš Kolář</t>
  </si>
  <si>
    <t>Otakar Valenta</t>
  </si>
  <si>
    <t>Radoslav Kadlec</t>
  </si>
  <si>
    <t>Bohumil Kašpar</t>
  </si>
  <si>
    <t>Anna Jelínková</t>
  </si>
  <si>
    <t>Jaromír Tichý</t>
  </si>
  <si>
    <t>René Moravec</t>
  </si>
  <si>
    <t>Jana Šmídová</t>
  </si>
  <si>
    <t>Elena Müllerová</t>
  </si>
  <si>
    <t>Aleš Novotný</t>
  </si>
  <si>
    <t>Soňa Mašková</t>
  </si>
  <si>
    <t>Robin Mareš</t>
  </si>
  <si>
    <t>Karolína Šťastná</t>
  </si>
  <si>
    <t>Gabriela Tichá</t>
  </si>
  <si>
    <t>Markéta Benešová</t>
  </si>
  <si>
    <t>Milena Vlčková</t>
  </si>
  <si>
    <t>Emilie Veselá</t>
  </si>
  <si>
    <t>JUDr. Naděžda Krejčová DSc.</t>
  </si>
  <si>
    <t>Sára Šimková</t>
  </si>
  <si>
    <t>Kamil Staněk</t>
  </si>
  <si>
    <t>Sára Marková</t>
  </si>
  <si>
    <t>Jan Novák</t>
  </si>
  <si>
    <t>Kateřina Doležalová</t>
  </si>
  <si>
    <t>Irena Vaňková</t>
  </si>
  <si>
    <t>Eva Svobodová</t>
  </si>
  <si>
    <t>Jana Moravcová</t>
  </si>
  <si>
    <t>Žofie Malá</t>
  </si>
  <si>
    <t>Boleslav Dvořák</t>
  </si>
  <si>
    <t>Stanislava Horáčková</t>
  </si>
  <si>
    <t>Věra Jelínková</t>
  </si>
  <si>
    <t>Lýdie Horváthová</t>
  </si>
  <si>
    <t>Bohumila Veselá</t>
  </si>
  <si>
    <t>Klára Lišková</t>
  </si>
  <si>
    <t>Četnost oblíbených jídel</t>
  </si>
  <si>
    <t>Počet snědení oblibeného jídla</t>
  </si>
  <si>
    <t>Četnost počtu snědení oblíbeného jídla</t>
  </si>
  <si>
    <t xml:space="preserve"> </t>
  </si>
  <si>
    <t>Relativní četnost oblíbených jídel</t>
  </si>
  <si>
    <t>Relativní četnost počtu snědení oblíbeného jídla</t>
  </si>
  <si>
    <t>Modus z četnosti:</t>
  </si>
  <si>
    <t>Modus z počtu snědení:</t>
  </si>
  <si>
    <t>(0-5)</t>
  </si>
  <si>
    <t>(5 - 10)</t>
  </si>
  <si>
    <t>(10 - 15)</t>
  </si>
  <si>
    <t>(15 - 20)</t>
  </si>
  <si>
    <t>(20 - 25)</t>
  </si>
  <si>
    <t>(25 - 30)</t>
  </si>
  <si>
    <t>(30 - 35)</t>
  </si>
  <si>
    <t>(35 - 40)</t>
  </si>
  <si>
    <t>(40 - 45)</t>
  </si>
  <si>
    <t>(45 - 50)</t>
  </si>
  <si>
    <t>(Vysvětlení počtů)</t>
  </si>
  <si>
    <t>&lt;---- zajímavý poznatek (když porovnáte s relativní četností!)</t>
  </si>
  <si>
    <t>^ v tomto grafu není RČ, jelikož se mi nezdála podstatná</t>
  </si>
  <si>
    <t>Data:</t>
  </si>
  <si>
    <t>Vypracování pro "Oblíbené jídlo":</t>
  </si>
  <si>
    <t>Vypracování pro "Počet snězení tohoto jídla"</t>
  </si>
  <si>
    <t>Aritmetický průměr z počtu snědění:</t>
  </si>
  <si>
    <t>Medián z počtu snědění:</t>
  </si>
  <si>
    <t>Rozptyl z počtu snědění:</t>
  </si>
  <si>
    <t>Směrodatná odchylka z arimetrického průměru počtu snědění: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</si>
</sst>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9" fontId="0" fillId="0" borderId="0" xfId="1" applyFont="1"/>
    <xf numFmtId="0" fontId="3" fillId="3" borderId="0" xfId="0" applyFont="1" applyFill="1"/>
    <xf numFmtId="0" fontId="0" fillId="0" borderId="2" xfId="0" applyBorder="1"/>
    <xf numFmtId="9" fontId="0" fillId="0" borderId="2" xfId="1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Normální" xfId="0" builtinId="0"/>
    <cellStyle name="Procenta" xfId="1" builtinId="5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Potvrzení</a:t>
            </a:r>
            <a:r>
              <a:rPr lang="en-US" baseline="0"/>
              <a:t> že nám sedí Č a RČ!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Analýza!$F$2</c:f>
              <c:strCache>
                <c:ptCount val="1"/>
                <c:pt idx="0">
                  <c:v>Četnost oblíbených jídel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Analýza!$E$3:$E$37</c:f>
              <c:strCache>
                <c:ptCount val="35"/>
                <c:pt idx="0">
                  <c:v>Chilli con carne</c:v>
                </c:pt>
                <c:pt idx="1">
                  <c:v>Souvlaki</c:v>
                </c:pt>
                <c:pt idx="2">
                  <c:v>Pork belly buns</c:v>
                </c:pt>
                <c:pt idx="3">
                  <c:v>Philadelphia maki</c:v>
                </c:pt>
                <c:pt idx="4">
                  <c:v>Ebiten maki</c:v>
                </c:pt>
                <c:pt idx="5">
                  <c:v>Katsu Curry</c:v>
                </c:pt>
                <c:pt idx="6">
                  <c:v>Pizza</c:v>
                </c:pt>
                <c:pt idx="7">
                  <c:v>Caesar Salad</c:v>
                </c:pt>
                <c:pt idx="8">
                  <c:v>Tiramisù</c:v>
                </c:pt>
                <c:pt idx="9">
                  <c:v>French fries with sausages</c:v>
                </c:pt>
                <c:pt idx="10">
                  <c:v>Cheeseburger</c:v>
                </c:pt>
                <c:pt idx="11">
                  <c:v>Chicken milanese</c:v>
                </c:pt>
                <c:pt idx="12">
                  <c:v>Salmon nigiri</c:v>
                </c:pt>
                <c:pt idx="13">
                  <c:v>Scotch eggs</c:v>
                </c:pt>
                <c:pt idx="14">
                  <c:v>Fettuccine Alfredo</c:v>
                </c:pt>
                <c:pt idx="15">
                  <c:v>Vegetable Soup</c:v>
                </c:pt>
                <c:pt idx="16">
                  <c:v>Bruschette with Tomato</c:v>
                </c:pt>
                <c:pt idx="17">
                  <c:v>Chicken Fajitas</c:v>
                </c:pt>
                <c:pt idx="18">
                  <c:v>Fish and chips</c:v>
                </c:pt>
                <c:pt idx="19">
                  <c:v>Pasta and Beans</c:v>
                </c:pt>
                <c:pt idx="20">
                  <c:v>Pappardelle alla Bolognese</c:v>
                </c:pt>
                <c:pt idx="21">
                  <c:v>Tuna sashimi</c:v>
                </c:pt>
                <c:pt idx="22">
                  <c:v>Califlower penne</c:v>
                </c:pt>
                <c:pt idx="23">
                  <c:v>Linguine with clams</c:v>
                </c:pt>
                <c:pt idx="24">
                  <c:v>Mushroom Risotto</c:v>
                </c:pt>
                <c:pt idx="25">
                  <c:v>Barbecue Ribs</c:v>
                </c:pt>
                <c:pt idx="26">
                  <c:v>Risotto with seafood</c:v>
                </c:pt>
                <c:pt idx="27">
                  <c:v>Pork sausage roll</c:v>
                </c:pt>
                <c:pt idx="28">
                  <c:v>Meatballs with sauce</c:v>
                </c:pt>
                <c:pt idx="29">
                  <c:v>Pasta Carbonara</c:v>
                </c:pt>
                <c:pt idx="30">
                  <c:v>Chicken wings</c:v>
                </c:pt>
                <c:pt idx="31">
                  <c:v>Caprese Salad</c:v>
                </c:pt>
                <c:pt idx="32">
                  <c:v>Ricotta stuffed Ravioli</c:v>
                </c:pt>
                <c:pt idx="33">
                  <c:v>Lasagne</c:v>
                </c:pt>
                <c:pt idx="34">
                  <c:v>Pasta with Tomato and Basil</c:v>
                </c:pt>
              </c:strCache>
            </c:strRef>
          </c:cat>
          <c:val>
            <c:numRef>
              <c:f>Analýza!$F$3:$F$37</c:f>
              <c:numCache>
                <c:formatCode>General</c:formatCode>
                <c:ptCount val="35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7</c:v>
                </c:pt>
                <c:pt idx="12">
                  <c:v>11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7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6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0-485D-A7B0-3CE3DA30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0521887"/>
        <c:axId val="1280699423"/>
      </c:barChart>
      <c:lineChart>
        <c:grouping val="standard"/>
        <c:varyColors val="0"/>
        <c:ser>
          <c:idx val="1"/>
          <c:order val="1"/>
          <c:tx>
            <c:strRef>
              <c:f>Analýza!$G$2</c:f>
              <c:strCache>
                <c:ptCount val="1"/>
                <c:pt idx="0">
                  <c:v>Relativní četnost oblíbených jídel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Analýza!$E$3:$E$37</c:f>
              <c:strCache>
                <c:ptCount val="35"/>
                <c:pt idx="0">
                  <c:v>Chilli con carne</c:v>
                </c:pt>
                <c:pt idx="1">
                  <c:v>Souvlaki</c:v>
                </c:pt>
                <c:pt idx="2">
                  <c:v>Pork belly buns</c:v>
                </c:pt>
                <c:pt idx="3">
                  <c:v>Philadelphia maki</c:v>
                </c:pt>
                <c:pt idx="4">
                  <c:v>Ebiten maki</c:v>
                </c:pt>
                <c:pt idx="5">
                  <c:v>Katsu Curry</c:v>
                </c:pt>
                <c:pt idx="6">
                  <c:v>Pizza</c:v>
                </c:pt>
                <c:pt idx="7">
                  <c:v>Caesar Salad</c:v>
                </c:pt>
                <c:pt idx="8">
                  <c:v>Tiramisù</c:v>
                </c:pt>
                <c:pt idx="9">
                  <c:v>French fries with sausages</c:v>
                </c:pt>
                <c:pt idx="10">
                  <c:v>Cheeseburger</c:v>
                </c:pt>
                <c:pt idx="11">
                  <c:v>Chicken milanese</c:v>
                </c:pt>
                <c:pt idx="12">
                  <c:v>Salmon nigiri</c:v>
                </c:pt>
                <c:pt idx="13">
                  <c:v>Scotch eggs</c:v>
                </c:pt>
                <c:pt idx="14">
                  <c:v>Fettuccine Alfredo</c:v>
                </c:pt>
                <c:pt idx="15">
                  <c:v>Vegetable Soup</c:v>
                </c:pt>
                <c:pt idx="16">
                  <c:v>Bruschette with Tomato</c:v>
                </c:pt>
                <c:pt idx="17">
                  <c:v>Chicken Fajitas</c:v>
                </c:pt>
                <c:pt idx="18">
                  <c:v>Fish and chips</c:v>
                </c:pt>
                <c:pt idx="19">
                  <c:v>Pasta and Beans</c:v>
                </c:pt>
                <c:pt idx="20">
                  <c:v>Pappardelle alla Bolognese</c:v>
                </c:pt>
                <c:pt idx="21">
                  <c:v>Tuna sashimi</c:v>
                </c:pt>
                <c:pt idx="22">
                  <c:v>Califlower penne</c:v>
                </c:pt>
                <c:pt idx="23">
                  <c:v>Linguine with clams</c:v>
                </c:pt>
                <c:pt idx="24">
                  <c:v>Mushroom Risotto</c:v>
                </c:pt>
                <c:pt idx="25">
                  <c:v>Barbecue Ribs</c:v>
                </c:pt>
                <c:pt idx="26">
                  <c:v>Risotto with seafood</c:v>
                </c:pt>
                <c:pt idx="27">
                  <c:v>Pork sausage roll</c:v>
                </c:pt>
                <c:pt idx="28">
                  <c:v>Meatballs with sauce</c:v>
                </c:pt>
                <c:pt idx="29">
                  <c:v>Pasta Carbonara</c:v>
                </c:pt>
                <c:pt idx="30">
                  <c:v>Chicken wings</c:v>
                </c:pt>
                <c:pt idx="31">
                  <c:v>Caprese Salad</c:v>
                </c:pt>
                <c:pt idx="32">
                  <c:v>Ricotta stuffed Ravioli</c:v>
                </c:pt>
                <c:pt idx="33">
                  <c:v>Lasagne</c:v>
                </c:pt>
                <c:pt idx="34">
                  <c:v>Pasta with Tomato and Basil</c:v>
                </c:pt>
              </c:strCache>
            </c:strRef>
          </c:cat>
          <c:val>
            <c:numRef>
              <c:f>Analýza!$G$3:$G$37</c:f>
              <c:numCache>
                <c:formatCode>0%</c:formatCode>
                <c:ptCount val="35"/>
                <c:pt idx="0">
                  <c:v>0.04</c:v>
                </c:pt>
                <c:pt idx="1">
                  <c:v>2.6666666666666668E-2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4.6666666666666669E-2</c:v>
                </c:pt>
                <c:pt idx="7">
                  <c:v>0.04</c:v>
                </c:pt>
                <c:pt idx="8">
                  <c:v>2.6666666666666668E-2</c:v>
                </c:pt>
                <c:pt idx="9">
                  <c:v>1.3333333333333334E-2</c:v>
                </c:pt>
                <c:pt idx="10">
                  <c:v>0.02</c:v>
                </c:pt>
                <c:pt idx="11">
                  <c:v>4.6666666666666669E-2</c:v>
                </c:pt>
                <c:pt idx="12">
                  <c:v>7.3333333333333334E-2</c:v>
                </c:pt>
                <c:pt idx="13">
                  <c:v>2.6666666666666668E-2</c:v>
                </c:pt>
                <c:pt idx="14">
                  <c:v>0.02</c:v>
                </c:pt>
                <c:pt idx="15">
                  <c:v>2.6666666666666668E-2</c:v>
                </c:pt>
                <c:pt idx="16">
                  <c:v>1.3333333333333334E-2</c:v>
                </c:pt>
                <c:pt idx="17">
                  <c:v>0.04</c:v>
                </c:pt>
                <c:pt idx="18">
                  <c:v>2.6666666666666668E-2</c:v>
                </c:pt>
                <c:pt idx="19">
                  <c:v>1.3333333333333334E-2</c:v>
                </c:pt>
                <c:pt idx="20">
                  <c:v>4.6666666666666669E-2</c:v>
                </c:pt>
                <c:pt idx="21">
                  <c:v>2.6666666666666668E-2</c:v>
                </c:pt>
                <c:pt idx="22">
                  <c:v>1.3333333333333334E-2</c:v>
                </c:pt>
                <c:pt idx="23">
                  <c:v>1.3333333333333334E-2</c:v>
                </c:pt>
                <c:pt idx="24">
                  <c:v>0.04</c:v>
                </c:pt>
                <c:pt idx="25">
                  <c:v>0.02</c:v>
                </c:pt>
                <c:pt idx="26">
                  <c:v>2.6666666666666668E-2</c:v>
                </c:pt>
                <c:pt idx="27">
                  <c:v>3.3333333333333333E-2</c:v>
                </c:pt>
                <c:pt idx="28">
                  <c:v>2.6666666666666668E-2</c:v>
                </c:pt>
                <c:pt idx="29">
                  <c:v>0.02</c:v>
                </c:pt>
                <c:pt idx="30">
                  <c:v>6.6666666666666671E-3</c:v>
                </c:pt>
                <c:pt idx="31">
                  <c:v>1.3333333333333334E-2</c:v>
                </c:pt>
                <c:pt idx="32">
                  <c:v>2.6666666666666668E-2</c:v>
                </c:pt>
                <c:pt idx="33">
                  <c:v>1.3333333333333334E-2</c:v>
                </c:pt>
                <c:pt idx="34">
                  <c:v>1.3333333333333334E-2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0-485D-A7B0-3CE3DA30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533407"/>
        <c:axId val="1280692479"/>
      </c:lineChart>
      <c:catAx>
        <c:axId val="128052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80699423"/>
        <c:crosses val="autoZero"/>
        <c:auto val="1"/>
        <c:lblAlgn val="ctr"/>
        <c:lblOffset val="100"/>
        <c:noMultiLvlLbl val="0"/>
      </c:catAx>
      <c:valAx>
        <c:axId val="12806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80521887"/>
        <c:crosses val="autoZero"/>
        <c:crossBetween val="between"/>
      </c:valAx>
      <c:valAx>
        <c:axId val="128069247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80533407"/>
        <c:crosses val="max"/>
        <c:crossBetween val="between"/>
      </c:valAx>
      <c:catAx>
        <c:axId val="1280533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06924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Analýza!$K$2</c:f>
              <c:strCache>
                <c:ptCount val="1"/>
                <c:pt idx="0">
                  <c:v>Četnost počtu snědení oblíbeného jídla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Analýza!$J$3:$J$12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Analýza!$K$3:$K$12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10</c:v>
                </c:pt>
                <c:pt idx="7">
                  <c:v>17</c:v>
                </c:pt>
                <c:pt idx="8">
                  <c:v>14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3-4E11-B63A-5AB54E55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12271"/>
        <c:axId val="1167766367"/>
      </c:scatterChart>
      <c:valAx>
        <c:axId val="116441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7766367"/>
        <c:crosses val="autoZero"/>
        <c:crossBetween val="midCat"/>
      </c:valAx>
      <c:valAx>
        <c:axId val="11677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41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39</xdr:row>
      <xdr:rowOff>166687</xdr:rowOff>
    </xdr:from>
    <xdr:to>
      <xdr:col>6</xdr:col>
      <xdr:colOff>1143000</xdr:colOff>
      <xdr:row>54</xdr:row>
      <xdr:rowOff>52387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319A33A-57EF-CC56-EE96-8F4762F3F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22</xdr:row>
      <xdr:rowOff>128587</xdr:rowOff>
    </xdr:from>
    <xdr:to>
      <xdr:col>10</xdr:col>
      <xdr:colOff>2390775</xdr:colOff>
      <xdr:row>37</xdr:row>
      <xdr:rowOff>14287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EB58EF8-1BF9-2ED3-4B30-A79DAC1BD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0EFE5-70CB-4B87-95DF-12DF262F0F91}" name="Tabulka1" displayName="Tabulka1" ref="A2:C152" totalsRowShown="0">
  <autoFilter ref="A2:C152" xr:uid="{BBC0EFE5-70CB-4B87-95DF-12DF262F0F91}"/>
  <tableColumns count="3">
    <tableColumn id="1" xr3:uid="{1B32A3E5-15DF-4DE8-804E-BDEAF7E15250}" name="Jméno"/>
    <tableColumn id="2" xr3:uid="{DBEBCD2B-A91F-48AD-BAFB-514B42866AA1}" name="Oblíbené jídlo"/>
    <tableColumn id="3" xr3:uid="{EB4CB8A5-5737-41BC-A04E-5E5DBF4E82F8}" name="Počet snězení tohoto jídl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890C0-1B52-4B06-8D4E-F35733EAF94F}" name="Tabulka2" displayName="Tabulka2" ref="E2:G37" totalsRowShown="0">
  <autoFilter ref="E2:G37" xr:uid="{096890C0-1B52-4B06-8D4E-F35733EAF94F}"/>
  <tableColumns count="3">
    <tableColumn id="1" xr3:uid="{7F1F4DCA-56E5-4A93-96DC-AF90FC029A22}" name="Oblíbené jídlo"/>
    <tableColumn id="2" xr3:uid="{61846DD5-01CD-4E43-B8E9-75ACB7A2FB26}" name="Četnost oblíbených jídel" dataDxfId="0">
      <calculatedColumnFormula>COUNTIF(Tabulka1[Oblíbené jídlo],Tabulka2[[#This Row],[Oblíbené jídlo]])</calculatedColumnFormula>
    </tableColumn>
    <tableColumn id="3" xr3:uid="{EB53EF14-742B-49D6-B8C3-97637B5E8C3D}" name="Relativní četnost oblíbených jídel" dataCellStyle="Procenta">
      <calculatedColumnFormula>Tabulka2[[#This Row],[Četnost oblíbených jídel]]/SUM(Tabulka2[Četnost oblíbených jídel])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A6E8A-F48B-41DC-9ADC-B4B56F25E917}" name="Tabulka4" displayName="Tabulka4" ref="J2:J12" totalsRowShown="0">
  <autoFilter ref="J2:J12" xr:uid="{685A6E8A-F48B-41DC-9ADC-B4B56F25E917}"/>
  <tableColumns count="1">
    <tableColumn id="1" xr3:uid="{8E5BE03A-6DEF-4993-A7D4-1728A46185D9}" name="Počet snědení oblibeného jíd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L24" sqref="L24"/>
    </sheetView>
  </sheetViews>
  <sheetFormatPr defaultRowHeight="15" x14ac:dyDescent="0.25"/>
  <cols>
    <col min="1" max="1" width="26.42578125" bestFit="1" customWidth="1"/>
    <col min="2" max="2" width="26.140625" bestFit="1" customWidth="1"/>
    <col min="3" max="3" width="26.7109375" bestFit="1" customWidth="1"/>
    <col min="4" max="4" width="9.140625" customWidth="1"/>
    <col min="5" max="5" width="26.140625" bestFit="1" customWidth="1"/>
    <col min="6" max="8" width="24.42578125" customWidth="1"/>
    <col min="9" max="9" width="17.42578125" bestFit="1" customWidth="1"/>
    <col min="10" max="10" width="34" customWidth="1"/>
    <col min="11" max="11" width="36.7109375" bestFit="1" customWidth="1"/>
    <col min="12" max="12" width="45" bestFit="1" customWidth="1"/>
  </cols>
  <sheetData>
    <row r="1" spans="1:12" x14ac:dyDescent="0.25">
      <c r="A1" s="8" t="s">
        <v>209</v>
      </c>
      <c r="B1" s="8"/>
      <c r="C1" s="8"/>
      <c r="E1" s="8" t="s">
        <v>210</v>
      </c>
      <c r="F1" s="8"/>
      <c r="G1" s="8"/>
      <c r="I1" s="8" t="s">
        <v>211</v>
      </c>
      <c r="J1" s="8"/>
      <c r="K1" s="8"/>
      <c r="L1" s="8"/>
    </row>
    <row r="2" spans="1:12" x14ac:dyDescent="0.25">
      <c r="A2" t="s">
        <v>0</v>
      </c>
      <c r="B2" t="s">
        <v>1</v>
      </c>
      <c r="C2" t="s">
        <v>2</v>
      </c>
      <c r="E2" t="s">
        <v>1</v>
      </c>
      <c r="F2" t="s">
        <v>188</v>
      </c>
      <c r="G2" t="s">
        <v>192</v>
      </c>
      <c r="I2" t="s">
        <v>206</v>
      </c>
      <c r="J2" t="s">
        <v>189</v>
      </c>
      <c r="K2" s="1" t="s">
        <v>190</v>
      </c>
      <c r="L2" s="1" t="s">
        <v>193</v>
      </c>
    </row>
    <row r="3" spans="1:12" x14ac:dyDescent="0.25">
      <c r="A3" t="s">
        <v>3</v>
      </c>
      <c r="B3" t="s">
        <v>4</v>
      </c>
      <c r="C3">
        <v>40</v>
      </c>
      <c r="E3" t="s">
        <v>4</v>
      </c>
      <c r="F3">
        <f>COUNTIF(Tabulka1[Oblíbené jídlo],Tabulka2[[#This Row],[Oblíbené jídlo]])</f>
        <v>6</v>
      </c>
      <c r="G3" s="2">
        <f>Tabulka2[[#This Row],[Četnost oblíbených jídel]]/SUM(Tabulka2[Četnost oblíbených jídel])</f>
        <v>0.04</v>
      </c>
      <c r="H3" s="2"/>
      <c r="I3" s="6" t="s">
        <v>196</v>
      </c>
      <c r="J3">
        <v>5</v>
      </c>
      <c r="K3" s="4" cm="1">
        <f t="array" ref="K3:K13">FREQUENCY(Tabulka1[Počet snězení tohoto jídla],J3:J12)</f>
        <v>14</v>
      </c>
      <c r="L3" s="5">
        <f>K3/SUM($K$3:$K$12)</f>
        <v>9.3333333333333338E-2</v>
      </c>
    </row>
    <row r="4" spans="1:12" x14ac:dyDescent="0.25">
      <c r="A4" t="s">
        <v>5</v>
      </c>
      <c r="B4" t="s">
        <v>4</v>
      </c>
      <c r="C4">
        <v>49</v>
      </c>
      <c r="E4" t="s">
        <v>7</v>
      </c>
      <c r="F4">
        <f>COUNTIF(Tabulka1[Oblíbené jídlo],Tabulka2[[#This Row],[Oblíbené jídlo]])</f>
        <v>4</v>
      </c>
      <c r="G4" s="2">
        <f>Tabulka2[[#This Row],[Četnost oblíbených jídel]]/SUM(Tabulka2[Četnost oblíbených jídel])</f>
        <v>2.6666666666666668E-2</v>
      </c>
      <c r="H4" s="2" t="s">
        <v>191</v>
      </c>
      <c r="I4" s="6" t="s">
        <v>197</v>
      </c>
      <c r="J4">
        <v>10</v>
      </c>
      <c r="K4" s="4">
        <v>16</v>
      </c>
      <c r="L4" s="5">
        <f t="shared" ref="L4:L12" si="0">K4/SUM($K$3:$K$12)</f>
        <v>0.10666666666666667</v>
      </c>
    </row>
    <row r="5" spans="1:12" x14ac:dyDescent="0.25">
      <c r="A5" t="s">
        <v>6</v>
      </c>
      <c r="B5" t="s">
        <v>7</v>
      </c>
      <c r="C5">
        <v>29</v>
      </c>
      <c r="E5" t="s">
        <v>9</v>
      </c>
      <c r="F5">
        <f>COUNTIF(Tabulka1[Oblíbené jídlo],Tabulka2[[#This Row],[Oblíbené jídlo]])</f>
        <v>6</v>
      </c>
      <c r="G5" s="2">
        <f>Tabulka2[[#This Row],[Četnost oblíbených jídel]]/SUM(Tabulka2[Četnost oblíbených jídel])</f>
        <v>0.04</v>
      </c>
      <c r="H5" s="2"/>
      <c r="I5" s="6" t="s">
        <v>198</v>
      </c>
      <c r="J5">
        <v>15</v>
      </c>
      <c r="K5" s="4">
        <v>14</v>
      </c>
      <c r="L5" s="5">
        <f t="shared" si="0"/>
        <v>9.3333333333333338E-2</v>
      </c>
    </row>
    <row r="6" spans="1:12" x14ac:dyDescent="0.25">
      <c r="A6" t="s">
        <v>8</v>
      </c>
      <c r="B6" t="s">
        <v>9</v>
      </c>
      <c r="C6">
        <v>24</v>
      </c>
      <c r="E6" t="s">
        <v>11</v>
      </c>
      <c r="F6">
        <f>COUNTIF(Tabulka1[Oblíbené jídlo],Tabulka2[[#This Row],[Oblíbené jídlo]])</f>
        <v>6</v>
      </c>
      <c r="G6" s="2">
        <f>Tabulka2[[#This Row],[Četnost oblíbených jídel]]/SUM(Tabulka2[Četnost oblíbených jídel])</f>
        <v>0.04</v>
      </c>
      <c r="H6" s="2"/>
      <c r="I6" s="6" t="s">
        <v>199</v>
      </c>
      <c r="J6">
        <v>20</v>
      </c>
      <c r="K6" s="4">
        <v>14</v>
      </c>
      <c r="L6" s="5">
        <f t="shared" si="0"/>
        <v>9.3333333333333338E-2</v>
      </c>
    </row>
    <row r="7" spans="1:12" x14ac:dyDescent="0.25">
      <c r="A7" t="s">
        <v>10</v>
      </c>
      <c r="B7" t="s">
        <v>11</v>
      </c>
      <c r="C7">
        <v>30</v>
      </c>
      <c r="E7" t="s">
        <v>13</v>
      </c>
      <c r="F7">
        <f>COUNTIF(Tabulka1[Oblíbené jídlo],Tabulka2[[#This Row],[Oblíbené jídlo]])</f>
        <v>6</v>
      </c>
      <c r="G7" s="2">
        <f>Tabulka2[[#This Row],[Četnost oblíbených jídel]]/SUM(Tabulka2[Četnost oblíbených jídel])</f>
        <v>0.04</v>
      </c>
      <c r="H7" s="2"/>
      <c r="I7" s="6" t="s">
        <v>200</v>
      </c>
      <c r="J7">
        <v>25</v>
      </c>
      <c r="K7" s="4">
        <v>15</v>
      </c>
      <c r="L7" s="5">
        <f t="shared" si="0"/>
        <v>0.1</v>
      </c>
    </row>
    <row r="8" spans="1:12" x14ac:dyDescent="0.25">
      <c r="A8" t="s">
        <v>12</v>
      </c>
      <c r="B8" t="s">
        <v>13</v>
      </c>
      <c r="C8">
        <v>44</v>
      </c>
      <c r="E8" t="s">
        <v>15</v>
      </c>
      <c r="F8">
        <f>COUNTIF(Tabulka1[Oblíbené jídlo],Tabulka2[[#This Row],[Oblíbené jídlo]])</f>
        <v>6</v>
      </c>
      <c r="G8" s="2">
        <f>Tabulka2[[#This Row],[Četnost oblíbených jídel]]/SUM(Tabulka2[Četnost oblíbených jídel])</f>
        <v>0.04</v>
      </c>
      <c r="H8" s="2"/>
      <c r="I8" s="6" t="s">
        <v>201</v>
      </c>
      <c r="J8">
        <v>30</v>
      </c>
      <c r="K8" s="4">
        <v>21</v>
      </c>
      <c r="L8" s="5">
        <f t="shared" si="0"/>
        <v>0.14000000000000001</v>
      </c>
    </row>
    <row r="9" spans="1:12" x14ac:dyDescent="0.25">
      <c r="A9" t="s">
        <v>14</v>
      </c>
      <c r="B9" t="s">
        <v>15</v>
      </c>
      <c r="C9">
        <v>13</v>
      </c>
      <c r="E9" t="s">
        <v>17</v>
      </c>
      <c r="F9">
        <f>COUNTIF(Tabulka1[Oblíbené jídlo],Tabulka2[[#This Row],[Oblíbené jídlo]])</f>
        <v>7</v>
      </c>
      <c r="G9" s="2">
        <f>Tabulka2[[#This Row],[Četnost oblíbených jídel]]/SUM(Tabulka2[Četnost oblíbených jídel])</f>
        <v>4.6666666666666669E-2</v>
      </c>
      <c r="H9" s="2"/>
      <c r="I9" s="6" t="s">
        <v>202</v>
      </c>
      <c r="J9">
        <v>35</v>
      </c>
      <c r="K9" s="4">
        <v>10</v>
      </c>
      <c r="L9" s="5">
        <f t="shared" si="0"/>
        <v>6.6666666666666666E-2</v>
      </c>
    </row>
    <row r="10" spans="1:12" x14ac:dyDescent="0.25">
      <c r="A10" t="s">
        <v>16</v>
      </c>
      <c r="B10" t="s">
        <v>17</v>
      </c>
      <c r="C10">
        <v>9</v>
      </c>
      <c r="E10" t="s">
        <v>19</v>
      </c>
      <c r="F10">
        <f>COUNTIF(Tabulka1[Oblíbené jídlo],Tabulka2[[#This Row],[Oblíbené jídlo]])</f>
        <v>6</v>
      </c>
      <c r="G10" s="2">
        <f>Tabulka2[[#This Row],[Četnost oblíbených jídel]]/SUM(Tabulka2[Četnost oblíbených jídel])</f>
        <v>0.04</v>
      </c>
      <c r="H10" s="2"/>
      <c r="I10" s="6" t="s">
        <v>203</v>
      </c>
      <c r="J10">
        <v>40</v>
      </c>
      <c r="K10" s="4">
        <v>17</v>
      </c>
      <c r="L10" s="5">
        <f t="shared" si="0"/>
        <v>0.11333333333333333</v>
      </c>
    </row>
    <row r="11" spans="1:12" x14ac:dyDescent="0.25">
      <c r="A11" t="s">
        <v>18</v>
      </c>
      <c r="B11" t="s">
        <v>19</v>
      </c>
      <c r="C11">
        <v>26</v>
      </c>
      <c r="E11" t="s">
        <v>22</v>
      </c>
      <c r="F11">
        <f>COUNTIF(Tabulka1[Oblíbené jídlo],Tabulka2[[#This Row],[Oblíbené jídlo]])</f>
        <v>4</v>
      </c>
      <c r="G11" s="2">
        <f>Tabulka2[[#This Row],[Četnost oblíbených jídel]]/SUM(Tabulka2[Četnost oblíbených jídel])</f>
        <v>2.6666666666666668E-2</v>
      </c>
      <c r="H11" s="2"/>
      <c r="I11" s="6" t="s">
        <v>204</v>
      </c>
      <c r="J11">
        <v>45</v>
      </c>
      <c r="K11" s="4">
        <v>14</v>
      </c>
      <c r="L11" s="5">
        <f t="shared" si="0"/>
        <v>9.3333333333333338E-2</v>
      </c>
    </row>
    <row r="12" spans="1:12" x14ac:dyDescent="0.25">
      <c r="A12" t="s">
        <v>20</v>
      </c>
      <c r="B12" t="s">
        <v>17</v>
      </c>
      <c r="C12">
        <v>26</v>
      </c>
      <c r="E12" t="s">
        <v>25</v>
      </c>
      <c r="F12">
        <f>COUNTIF(Tabulka1[Oblíbené jídlo],Tabulka2[[#This Row],[Oblíbené jídlo]])</f>
        <v>2</v>
      </c>
      <c r="G12" s="2">
        <f>Tabulka2[[#This Row],[Četnost oblíbených jídel]]/SUM(Tabulka2[Četnost oblíbených jídel])</f>
        <v>1.3333333333333334E-2</v>
      </c>
      <c r="H12" s="2"/>
      <c r="I12" s="6" t="s">
        <v>205</v>
      </c>
      <c r="J12">
        <v>50</v>
      </c>
      <c r="K12" s="4">
        <v>15</v>
      </c>
      <c r="L12" s="5">
        <f t="shared" si="0"/>
        <v>0.1</v>
      </c>
    </row>
    <row r="13" spans="1:12" x14ac:dyDescent="0.25">
      <c r="A13" t="s">
        <v>21</v>
      </c>
      <c r="B13" t="s">
        <v>22</v>
      </c>
      <c r="C13">
        <v>13</v>
      </c>
      <c r="E13" t="s">
        <v>27</v>
      </c>
      <c r="F13">
        <f>COUNTIF(Tabulka1[Oblíbené jídlo],Tabulka2[[#This Row],[Oblíbené jídlo]])</f>
        <v>3</v>
      </c>
      <c r="G13" s="2">
        <f>Tabulka2[[#This Row],[Četnost oblíbených jídel]]/SUM(Tabulka2[Četnost oblíbených jídel])</f>
        <v>0.02</v>
      </c>
      <c r="H13" s="2"/>
      <c r="K13">
        <v>0</v>
      </c>
    </row>
    <row r="14" spans="1:12" x14ac:dyDescent="0.25">
      <c r="A14" t="s">
        <v>23</v>
      </c>
      <c r="B14" t="s">
        <v>13</v>
      </c>
      <c r="C14">
        <v>27</v>
      </c>
      <c r="E14" t="s">
        <v>29</v>
      </c>
      <c r="F14">
        <f>COUNTIF(Tabulka1[Oblíbené jídlo],Tabulka2[[#This Row],[Oblíbené jídlo]])</f>
        <v>7</v>
      </c>
      <c r="G14" s="2">
        <f>Tabulka2[[#This Row],[Četnost oblíbených jídel]]/SUM(Tabulka2[Četnost oblíbených jídel])</f>
        <v>4.6666666666666669E-2</v>
      </c>
      <c r="H14" s="2"/>
    </row>
    <row r="15" spans="1:12" x14ac:dyDescent="0.25">
      <c r="A15" t="s">
        <v>24</v>
      </c>
      <c r="B15" t="s">
        <v>25</v>
      </c>
      <c r="C15">
        <v>44</v>
      </c>
      <c r="E15" t="s">
        <v>31</v>
      </c>
      <c r="F15">
        <f>COUNTIF(Tabulka1[Oblíbené jídlo],Tabulka2[[#This Row],[Oblíbené jídlo]])</f>
        <v>11</v>
      </c>
      <c r="G15" s="2">
        <f>Tabulka2[[#This Row],[Četnost oblíbených jídel]]/SUM(Tabulka2[Četnost oblíbených jídel])</f>
        <v>7.3333333333333334E-2</v>
      </c>
      <c r="H15" s="2"/>
      <c r="J15" s="3" t="s">
        <v>194</v>
      </c>
      <c r="K15">
        <f>MODE(K3:K12)</f>
        <v>14</v>
      </c>
    </row>
    <row r="16" spans="1:12" x14ac:dyDescent="0.25">
      <c r="A16" t="s">
        <v>26</v>
      </c>
      <c r="B16" t="s">
        <v>27</v>
      </c>
      <c r="C16">
        <v>7</v>
      </c>
      <c r="E16" t="s">
        <v>33</v>
      </c>
      <c r="F16">
        <f>COUNTIF(Tabulka1[Oblíbené jídlo],Tabulka2[[#This Row],[Oblíbené jídlo]])</f>
        <v>4</v>
      </c>
      <c r="G16" s="2">
        <f>Tabulka2[[#This Row],[Četnost oblíbených jídel]]/SUM(Tabulka2[Četnost oblíbených jídel])</f>
        <v>2.6666666666666668E-2</v>
      </c>
      <c r="H16" s="2"/>
      <c r="J16" s="3" t="s">
        <v>195</v>
      </c>
      <c r="K16">
        <f>MODE(Tabulka1[Počet snězení tohoto jídla])</f>
        <v>50</v>
      </c>
      <c r="L16" t="s">
        <v>207</v>
      </c>
    </row>
    <row r="17" spans="1:11" x14ac:dyDescent="0.25">
      <c r="A17" t="s">
        <v>28</v>
      </c>
      <c r="B17" t="s">
        <v>29</v>
      </c>
      <c r="C17">
        <v>25</v>
      </c>
      <c r="E17" t="s">
        <v>35</v>
      </c>
      <c r="F17">
        <f>COUNTIF(Tabulka1[Oblíbené jídlo],Tabulka2[[#This Row],[Oblíbené jídlo]])</f>
        <v>3</v>
      </c>
      <c r="G17" s="2">
        <f>Tabulka2[[#This Row],[Četnost oblíbených jídel]]/SUM(Tabulka2[Četnost oblíbených jídel])</f>
        <v>0.02</v>
      </c>
      <c r="H17" s="2"/>
      <c r="J17" s="3" t="s">
        <v>212</v>
      </c>
      <c r="K17">
        <f>AVERAGE(Tabulka1[Počet snězení tohoto jídla])</f>
        <v>25.586666666666666</v>
      </c>
    </row>
    <row r="18" spans="1:11" x14ac:dyDescent="0.25">
      <c r="A18" t="s">
        <v>30</v>
      </c>
      <c r="B18" t="s">
        <v>31</v>
      </c>
      <c r="C18">
        <v>12</v>
      </c>
      <c r="E18" t="s">
        <v>37</v>
      </c>
      <c r="F18">
        <f>COUNTIF(Tabulka1[Oblíbené jídlo],Tabulka2[[#This Row],[Oblíbené jídlo]])</f>
        <v>4</v>
      </c>
      <c r="G18" s="2">
        <f>Tabulka2[[#This Row],[Četnost oblíbených jídel]]/SUM(Tabulka2[Četnost oblíbených jídel])</f>
        <v>2.6666666666666668E-2</v>
      </c>
      <c r="H18" s="2"/>
      <c r="J18" s="3" t="s">
        <v>213</v>
      </c>
      <c r="K18">
        <f>MEDIAN(Tabulka1[Počet snězení tohoto jídla])</f>
        <v>26</v>
      </c>
    </row>
    <row r="19" spans="1:11" x14ac:dyDescent="0.25">
      <c r="A19" t="s">
        <v>32</v>
      </c>
      <c r="B19" t="s">
        <v>33</v>
      </c>
      <c r="C19">
        <v>47</v>
      </c>
      <c r="E19" t="s">
        <v>43</v>
      </c>
      <c r="F19">
        <f>COUNTIF(Tabulka1[Oblíbené jídlo],Tabulka2[[#This Row],[Oblíbené jídlo]])</f>
        <v>2</v>
      </c>
      <c r="G19" s="2">
        <f>Tabulka2[[#This Row],[Četnost oblíbených jídel]]/SUM(Tabulka2[Četnost oblíbených jídel])</f>
        <v>1.3333333333333334E-2</v>
      </c>
      <c r="H19" s="2"/>
      <c r="J19" s="3" t="s">
        <v>214</v>
      </c>
      <c r="K19">
        <f>VARA(Tabulka1[Počet snězení tohoto jídla])</f>
        <v>209.73404921700225</v>
      </c>
    </row>
    <row r="20" spans="1:11" x14ac:dyDescent="0.25">
      <c r="A20" t="s">
        <v>34</v>
      </c>
      <c r="B20" t="s">
        <v>35</v>
      </c>
      <c r="C20">
        <v>14</v>
      </c>
      <c r="E20" t="s">
        <v>45</v>
      </c>
      <c r="F20">
        <f>COUNTIF(Tabulka1[Oblíbené jídlo],Tabulka2[[#This Row],[Oblíbené jídlo]])</f>
        <v>6</v>
      </c>
      <c r="G20" s="2">
        <f>Tabulka2[[#This Row],[Četnost oblíbených jídel]]/SUM(Tabulka2[Četnost oblíbených jídel])</f>
        <v>0.04</v>
      </c>
      <c r="H20" s="2"/>
      <c r="J20" s="9" t="s">
        <v>215</v>
      </c>
      <c r="K20" s="10">
        <f>STDEVP(Tabulka1[Počet snězení tohoto jídla])</f>
        <v>14.433842947123342</v>
      </c>
    </row>
    <row r="21" spans="1:11" x14ac:dyDescent="0.25">
      <c r="A21" t="s">
        <v>36</v>
      </c>
      <c r="B21" t="s">
        <v>37</v>
      </c>
      <c r="C21">
        <v>50</v>
      </c>
      <c r="E21" t="s">
        <v>48</v>
      </c>
      <c r="F21">
        <f>COUNTIF(Tabulka1[Oblíbené jídlo],Tabulka2[[#This Row],[Oblíbené jídlo]])</f>
        <v>4</v>
      </c>
      <c r="G21" s="2">
        <f>Tabulka2[[#This Row],[Četnost oblíbených jídel]]/SUM(Tabulka2[Četnost oblíbených jídel])</f>
        <v>2.6666666666666668E-2</v>
      </c>
      <c r="H21" s="2"/>
      <c r="J21" s="9"/>
      <c r="K21" s="10"/>
    </row>
    <row r="22" spans="1:11" x14ac:dyDescent="0.25">
      <c r="A22" t="s">
        <v>38</v>
      </c>
      <c r="B22" t="s">
        <v>15</v>
      </c>
      <c r="C22">
        <v>26</v>
      </c>
      <c r="E22" t="s">
        <v>50</v>
      </c>
      <c r="F22">
        <f>COUNTIF(Tabulka1[Oblíbené jídlo],Tabulka2[[#This Row],[Oblíbené jídlo]])</f>
        <v>2</v>
      </c>
      <c r="G22" s="2">
        <f>Tabulka2[[#This Row],[Četnost oblíbených jídel]]/SUM(Tabulka2[Četnost oblíbených jídel])</f>
        <v>1.3333333333333334E-2</v>
      </c>
      <c r="H22" s="2"/>
    </row>
    <row r="23" spans="1:11" x14ac:dyDescent="0.25">
      <c r="A23" t="s">
        <v>39</v>
      </c>
      <c r="B23" t="s">
        <v>31</v>
      </c>
      <c r="C23">
        <v>34</v>
      </c>
      <c r="E23" t="s">
        <v>53</v>
      </c>
      <c r="F23">
        <f>COUNTIF(Tabulka1[Oblíbené jídlo],Tabulka2[[#This Row],[Oblíbené jídlo]])</f>
        <v>7</v>
      </c>
      <c r="G23" s="2">
        <f>Tabulka2[[#This Row],[Četnost oblíbených jídel]]/SUM(Tabulka2[Četnost oblíbených jídel])</f>
        <v>4.6666666666666669E-2</v>
      </c>
      <c r="H23" s="2"/>
    </row>
    <row r="24" spans="1:11" x14ac:dyDescent="0.25">
      <c r="A24" t="s">
        <v>40</v>
      </c>
      <c r="B24" t="s">
        <v>9</v>
      </c>
      <c r="C24">
        <v>23</v>
      </c>
      <c r="E24" t="s">
        <v>56</v>
      </c>
      <c r="F24">
        <f>COUNTIF(Tabulka1[Oblíbené jídlo],Tabulka2[[#This Row],[Oblíbené jídlo]])</f>
        <v>4</v>
      </c>
      <c r="G24" s="2">
        <f>Tabulka2[[#This Row],[Četnost oblíbených jídel]]/SUM(Tabulka2[Četnost oblíbených jídel])</f>
        <v>2.6666666666666668E-2</v>
      </c>
      <c r="H24" s="2"/>
    </row>
    <row r="25" spans="1:11" x14ac:dyDescent="0.25">
      <c r="A25" t="s">
        <v>41</v>
      </c>
      <c r="B25" t="s">
        <v>29</v>
      </c>
      <c r="C25">
        <v>31</v>
      </c>
      <c r="E25" t="s">
        <v>59</v>
      </c>
      <c r="F25">
        <f>COUNTIF(Tabulka1[Oblíbené jídlo],Tabulka2[[#This Row],[Oblíbené jídlo]])</f>
        <v>2</v>
      </c>
      <c r="G25" s="2">
        <f>Tabulka2[[#This Row],[Četnost oblíbených jídel]]/SUM(Tabulka2[Četnost oblíbených jídel])</f>
        <v>1.3333333333333334E-2</v>
      </c>
      <c r="H25" s="2"/>
    </row>
    <row r="26" spans="1:11" x14ac:dyDescent="0.25">
      <c r="A26" t="s">
        <v>42</v>
      </c>
      <c r="B26" t="s">
        <v>43</v>
      </c>
      <c r="C26">
        <v>34</v>
      </c>
      <c r="E26" t="s">
        <v>61</v>
      </c>
      <c r="F26">
        <f>COUNTIF(Tabulka1[Oblíbené jídlo],Tabulka2[[#This Row],[Oblíbené jídlo]])</f>
        <v>2</v>
      </c>
      <c r="G26" s="2">
        <f>Tabulka2[[#This Row],[Četnost oblíbených jídel]]/SUM(Tabulka2[Četnost oblíbených jídel])</f>
        <v>1.3333333333333334E-2</v>
      </c>
      <c r="H26" s="2"/>
    </row>
    <row r="27" spans="1:11" x14ac:dyDescent="0.25">
      <c r="A27" t="s">
        <v>44</v>
      </c>
      <c r="B27" t="s">
        <v>45</v>
      </c>
      <c r="C27">
        <v>23</v>
      </c>
      <c r="E27" t="s">
        <v>69</v>
      </c>
      <c r="F27">
        <f>COUNTIF(Tabulka1[Oblíbené jídlo],Tabulka2[[#This Row],[Oblíbené jídlo]])</f>
        <v>6</v>
      </c>
      <c r="G27" s="2">
        <f>Tabulka2[[#This Row],[Četnost oblíbených jídel]]/SUM(Tabulka2[Četnost oblíbených jídel])</f>
        <v>0.04</v>
      </c>
      <c r="H27" s="2"/>
    </row>
    <row r="28" spans="1:11" x14ac:dyDescent="0.25">
      <c r="A28" t="s">
        <v>46</v>
      </c>
      <c r="B28" t="s">
        <v>43</v>
      </c>
      <c r="C28">
        <v>30</v>
      </c>
      <c r="E28" t="s">
        <v>73</v>
      </c>
      <c r="F28">
        <f>COUNTIF(Tabulka1[Oblíbené jídlo],Tabulka2[[#This Row],[Oblíbené jídlo]])</f>
        <v>3</v>
      </c>
      <c r="G28" s="2">
        <f>Tabulka2[[#This Row],[Četnost oblíbených jídel]]/SUM(Tabulka2[Četnost oblíbených jídel])</f>
        <v>0.02</v>
      </c>
      <c r="H28" s="2"/>
    </row>
    <row r="29" spans="1:11" x14ac:dyDescent="0.25">
      <c r="A29" t="s">
        <v>47</v>
      </c>
      <c r="B29" t="s">
        <v>48</v>
      </c>
      <c r="C29">
        <v>15</v>
      </c>
      <c r="E29" t="s">
        <v>76</v>
      </c>
      <c r="F29">
        <f>COUNTIF(Tabulka1[Oblíbené jídlo],Tabulka2[[#This Row],[Oblíbené jídlo]])</f>
        <v>4</v>
      </c>
      <c r="G29" s="2">
        <f>Tabulka2[[#This Row],[Četnost oblíbených jídel]]/SUM(Tabulka2[Četnost oblíbených jídel])</f>
        <v>2.6666666666666668E-2</v>
      </c>
      <c r="H29" s="2"/>
    </row>
    <row r="30" spans="1:11" x14ac:dyDescent="0.25">
      <c r="A30" t="s">
        <v>49</v>
      </c>
      <c r="B30" t="s">
        <v>50</v>
      </c>
      <c r="C30">
        <v>6</v>
      </c>
      <c r="E30" t="s">
        <v>82</v>
      </c>
      <c r="F30">
        <f>COUNTIF(Tabulka1[Oblíbené jídlo],Tabulka2[[#This Row],[Oblíbené jídlo]])</f>
        <v>5</v>
      </c>
      <c r="G30" s="2">
        <f>Tabulka2[[#This Row],[Četnost oblíbených jídel]]/SUM(Tabulka2[Četnost oblíbených jídel])</f>
        <v>3.3333333333333333E-2</v>
      </c>
      <c r="H30" s="2"/>
    </row>
    <row r="31" spans="1:11" x14ac:dyDescent="0.25">
      <c r="A31" t="s">
        <v>51</v>
      </c>
      <c r="B31" t="s">
        <v>9</v>
      </c>
      <c r="C31">
        <v>17</v>
      </c>
      <c r="E31" t="s">
        <v>87</v>
      </c>
      <c r="F31">
        <f>COUNTIF(Tabulka1[Oblíbené jídlo],Tabulka2[[#This Row],[Oblíbené jídlo]])</f>
        <v>4</v>
      </c>
      <c r="G31" s="2">
        <f>Tabulka2[[#This Row],[Četnost oblíbených jídel]]/SUM(Tabulka2[Četnost oblíbených jídel])</f>
        <v>2.6666666666666668E-2</v>
      </c>
      <c r="H31" s="2"/>
    </row>
    <row r="32" spans="1:11" x14ac:dyDescent="0.25">
      <c r="A32" t="s">
        <v>52</v>
      </c>
      <c r="B32" t="s">
        <v>53</v>
      </c>
      <c r="C32">
        <v>38</v>
      </c>
      <c r="E32" t="s">
        <v>89</v>
      </c>
      <c r="F32">
        <f>COUNTIF(Tabulka1[Oblíbené jídlo],Tabulka2[[#This Row],[Oblíbené jídlo]])</f>
        <v>3</v>
      </c>
      <c r="G32" s="2">
        <f>Tabulka2[[#This Row],[Četnost oblíbených jídel]]/SUM(Tabulka2[Četnost oblíbených jídel])</f>
        <v>0.02</v>
      </c>
      <c r="H32" s="2"/>
    </row>
    <row r="33" spans="1:11" x14ac:dyDescent="0.25">
      <c r="A33" t="s">
        <v>54</v>
      </c>
      <c r="B33" t="s">
        <v>50</v>
      </c>
      <c r="C33">
        <v>31</v>
      </c>
      <c r="E33" t="s">
        <v>93</v>
      </c>
      <c r="F33">
        <f>COUNTIF(Tabulka1[Oblíbené jídlo],Tabulka2[[#This Row],[Oblíbené jídlo]])</f>
        <v>1</v>
      </c>
      <c r="G33" s="2">
        <f>Tabulka2[[#This Row],[Četnost oblíbených jídel]]/SUM(Tabulka2[Četnost oblíbených jídel])</f>
        <v>6.6666666666666671E-3</v>
      </c>
      <c r="H33" s="2"/>
    </row>
    <row r="34" spans="1:11" x14ac:dyDescent="0.25">
      <c r="A34" t="s">
        <v>55</v>
      </c>
      <c r="B34" t="s">
        <v>56</v>
      </c>
      <c r="C34">
        <v>2</v>
      </c>
      <c r="E34" t="s">
        <v>113</v>
      </c>
      <c r="F34">
        <f>COUNTIF(Tabulka1[Oblíbené jídlo],Tabulka2[[#This Row],[Oblíbené jídlo]])</f>
        <v>2</v>
      </c>
      <c r="G34" s="2">
        <f>Tabulka2[[#This Row],[Četnost oblíbených jídel]]/SUM(Tabulka2[Četnost oblíbených jídel])</f>
        <v>1.3333333333333334E-2</v>
      </c>
      <c r="H34" s="2"/>
    </row>
    <row r="35" spans="1:11" x14ac:dyDescent="0.25">
      <c r="A35" t="s">
        <v>57</v>
      </c>
      <c r="B35" t="s">
        <v>9</v>
      </c>
      <c r="C35">
        <v>44</v>
      </c>
      <c r="E35" t="s">
        <v>116</v>
      </c>
      <c r="F35">
        <f>COUNTIF(Tabulka1[Oblíbené jídlo],Tabulka2[[#This Row],[Oblíbené jídlo]])</f>
        <v>4</v>
      </c>
      <c r="G35" s="2">
        <f>Tabulka2[[#This Row],[Četnost oblíbených jídel]]/SUM(Tabulka2[Četnost oblíbených jídel])</f>
        <v>2.6666666666666668E-2</v>
      </c>
      <c r="H35" s="2"/>
    </row>
    <row r="36" spans="1:11" x14ac:dyDescent="0.25">
      <c r="A36" t="s">
        <v>58</v>
      </c>
      <c r="B36" t="s">
        <v>59</v>
      </c>
      <c r="C36">
        <v>7</v>
      </c>
      <c r="E36" t="s">
        <v>146</v>
      </c>
      <c r="F36">
        <f>COUNTIF(Tabulka1[Oblíbené jídlo],Tabulka2[[#This Row],[Oblíbené jídlo]])</f>
        <v>2</v>
      </c>
      <c r="G36" s="2">
        <f>Tabulka2[[#This Row],[Četnost oblíbených jídel]]/SUM(Tabulka2[Četnost oblíbených jídel])</f>
        <v>1.3333333333333334E-2</v>
      </c>
      <c r="H36" s="2"/>
    </row>
    <row r="37" spans="1:11" x14ac:dyDescent="0.25">
      <c r="A37" t="s">
        <v>60</v>
      </c>
      <c r="B37" t="s">
        <v>61</v>
      </c>
      <c r="C37">
        <v>47</v>
      </c>
      <c r="E37" t="s">
        <v>150</v>
      </c>
      <c r="F37">
        <f>COUNTIF(Tabulka1[Oblíbené jídlo],Tabulka2[[#This Row],[Oblíbené jídlo]])</f>
        <v>2</v>
      </c>
      <c r="G37" s="2">
        <f>Tabulka2[[#This Row],[Četnost oblíbených jídel]]/SUM(Tabulka2[Četnost oblíbených jídel])</f>
        <v>1.3333333333333334E-2</v>
      </c>
      <c r="H37" s="2"/>
    </row>
    <row r="38" spans="1:11" x14ac:dyDescent="0.25">
      <c r="A38" t="s">
        <v>62</v>
      </c>
      <c r="B38" t="s">
        <v>45</v>
      </c>
      <c r="C38">
        <v>36</v>
      </c>
    </row>
    <row r="39" spans="1:11" x14ac:dyDescent="0.25">
      <c r="A39" t="s">
        <v>63</v>
      </c>
      <c r="B39" t="s">
        <v>19</v>
      </c>
      <c r="C39">
        <v>33</v>
      </c>
      <c r="E39" s="3" t="s">
        <v>194</v>
      </c>
      <c r="F39">
        <f>MODE(Tabulka2[Četnost oblíbených jídel])</f>
        <v>4</v>
      </c>
      <c r="J39" s="7" t="s">
        <v>208</v>
      </c>
      <c r="K39" s="7"/>
    </row>
    <row r="40" spans="1:11" x14ac:dyDescent="0.25">
      <c r="A40" t="s">
        <v>64</v>
      </c>
      <c r="B40" t="s">
        <v>31</v>
      </c>
      <c r="C40">
        <v>20</v>
      </c>
    </row>
    <row r="41" spans="1:11" x14ac:dyDescent="0.25">
      <c r="A41" t="s">
        <v>65</v>
      </c>
      <c r="B41" t="s">
        <v>29</v>
      </c>
      <c r="C41">
        <v>43</v>
      </c>
    </row>
    <row r="42" spans="1:11" x14ac:dyDescent="0.25">
      <c r="A42" t="s">
        <v>66</v>
      </c>
      <c r="B42" t="s">
        <v>15</v>
      </c>
      <c r="C42">
        <v>29</v>
      </c>
    </row>
    <row r="43" spans="1:11" x14ac:dyDescent="0.25">
      <c r="A43" t="s">
        <v>67</v>
      </c>
      <c r="B43" t="s">
        <v>45</v>
      </c>
      <c r="C43">
        <v>48</v>
      </c>
    </row>
    <row r="44" spans="1:11" x14ac:dyDescent="0.25">
      <c r="A44" t="s">
        <v>68</v>
      </c>
      <c r="B44" t="s">
        <v>69</v>
      </c>
      <c r="C44">
        <v>1</v>
      </c>
    </row>
    <row r="45" spans="1:11" x14ac:dyDescent="0.25">
      <c r="A45" t="s">
        <v>70</v>
      </c>
      <c r="B45" t="s">
        <v>69</v>
      </c>
      <c r="C45">
        <v>41</v>
      </c>
    </row>
    <row r="46" spans="1:11" x14ac:dyDescent="0.25">
      <c r="A46" t="s">
        <v>71</v>
      </c>
      <c r="B46" t="s">
        <v>45</v>
      </c>
      <c r="C46">
        <v>34</v>
      </c>
    </row>
    <row r="47" spans="1:11" x14ac:dyDescent="0.25">
      <c r="A47" t="s">
        <v>72</v>
      </c>
      <c r="B47" t="s">
        <v>73</v>
      </c>
      <c r="C47">
        <v>44</v>
      </c>
    </row>
    <row r="48" spans="1:11" x14ac:dyDescent="0.25">
      <c r="A48" t="s">
        <v>74</v>
      </c>
      <c r="B48" t="s">
        <v>13</v>
      </c>
      <c r="C48">
        <v>1</v>
      </c>
    </row>
    <row r="49" spans="1:3" x14ac:dyDescent="0.25">
      <c r="A49" t="s">
        <v>75</v>
      </c>
      <c r="B49" t="s">
        <v>76</v>
      </c>
      <c r="C49">
        <v>12</v>
      </c>
    </row>
    <row r="50" spans="1:3" x14ac:dyDescent="0.25">
      <c r="A50" t="s">
        <v>77</v>
      </c>
      <c r="B50" t="s">
        <v>31</v>
      </c>
      <c r="C50">
        <v>39</v>
      </c>
    </row>
    <row r="51" spans="1:3" x14ac:dyDescent="0.25">
      <c r="A51" t="s">
        <v>78</v>
      </c>
      <c r="B51" t="s">
        <v>13</v>
      </c>
      <c r="C51">
        <v>1</v>
      </c>
    </row>
    <row r="52" spans="1:3" x14ac:dyDescent="0.25">
      <c r="A52" t="s">
        <v>79</v>
      </c>
      <c r="B52" t="s">
        <v>31</v>
      </c>
      <c r="C52">
        <v>12</v>
      </c>
    </row>
    <row r="53" spans="1:3" x14ac:dyDescent="0.25">
      <c r="A53" t="s">
        <v>80</v>
      </c>
      <c r="B53" t="s">
        <v>11</v>
      </c>
      <c r="C53">
        <v>29</v>
      </c>
    </row>
    <row r="54" spans="1:3" x14ac:dyDescent="0.25">
      <c r="A54" t="s">
        <v>81</v>
      </c>
      <c r="B54" t="s">
        <v>82</v>
      </c>
      <c r="C54">
        <v>45</v>
      </c>
    </row>
    <row r="55" spans="1:3" x14ac:dyDescent="0.25">
      <c r="A55" t="s">
        <v>83</v>
      </c>
      <c r="B55" t="s">
        <v>76</v>
      </c>
      <c r="C55">
        <v>7</v>
      </c>
    </row>
    <row r="56" spans="1:3" x14ac:dyDescent="0.25">
      <c r="A56" t="s">
        <v>84</v>
      </c>
      <c r="B56" t="s">
        <v>11</v>
      </c>
      <c r="C56">
        <v>40</v>
      </c>
    </row>
    <row r="57" spans="1:3" x14ac:dyDescent="0.25">
      <c r="A57" t="s">
        <v>85</v>
      </c>
      <c r="B57" t="s">
        <v>33</v>
      </c>
      <c r="C57">
        <v>46</v>
      </c>
    </row>
    <row r="58" spans="1:3" x14ac:dyDescent="0.25">
      <c r="A58" t="s">
        <v>86</v>
      </c>
      <c r="B58" t="s">
        <v>87</v>
      </c>
      <c r="C58">
        <v>27</v>
      </c>
    </row>
    <row r="59" spans="1:3" x14ac:dyDescent="0.25">
      <c r="A59" t="s">
        <v>88</v>
      </c>
      <c r="B59" t="s">
        <v>89</v>
      </c>
      <c r="C59">
        <v>8</v>
      </c>
    </row>
    <row r="60" spans="1:3" x14ac:dyDescent="0.25">
      <c r="A60" t="s">
        <v>90</v>
      </c>
      <c r="B60" t="s">
        <v>4</v>
      </c>
      <c r="C60">
        <v>23</v>
      </c>
    </row>
    <row r="61" spans="1:3" x14ac:dyDescent="0.25">
      <c r="A61" t="s">
        <v>91</v>
      </c>
      <c r="B61" t="s">
        <v>19</v>
      </c>
      <c r="C61">
        <v>19</v>
      </c>
    </row>
    <row r="62" spans="1:3" x14ac:dyDescent="0.25">
      <c r="A62" t="s">
        <v>92</v>
      </c>
      <c r="B62" t="s">
        <v>93</v>
      </c>
      <c r="C62">
        <v>21</v>
      </c>
    </row>
    <row r="63" spans="1:3" x14ac:dyDescent="0.25">
      <c r="A63" t="s">
        <v>94</v>
      </c>
      <c r="B63" t="s">
        <v>27</v>
      </c>
      <c r="C63">
        <v>17</v>
      </c>
    </row>
    <row r="64" spans="1:3" x14ac:dyDescent="0.25">
      <c r="A64" t="s">
        <v>95</v>
      </c>
      <c r="B64" t="s">
        <v>29</v>
      </c>
      <c r="C64">
        <v>37</v>
      </c>
    </row>
    <row r="65" spans="1:3" x14ac:dyDescent="0.25">
      <c r="A65" t="s">
        <v>96</v>
      </c>
      <c r="B65" t="s">
        <v>73</v>
      </c>
      <c r="C65">
        <v>1</v>
      </c>
    </row>
    <row r="66" spans="1:3" x14ac:dyDescent="0.25">
      <c r="A66" t="s">
        <v>97</v>
      </c>
      <c r="B66" t="s">
        <v>19</v>
      </c>
      <c r="C66">
        <v>30</v>
      </c>
    </row>
    <row r="67" spans="1:3" x14ac:dyDescent="0.25">
      <c r="A67" t="s">
        <v>98</v>
      </c>
      <c r="B67" t="s">
        <v>33</v>
      </c>
      <c r="C67">
        <v>3</v>
      </c>
    </row>
    <row r="68" spans="1:3" x14ac:dyDescent="0.25">
      <c r="A68" t="s">
        <v>99</v>
      </c>
      <c r="B68" t="s">
        <v>61</v>
      </c>
      <c r="C68">
        <v>10</v>
      </c>
    </row>
    <row r="69" spans="1:3" x14ac:dyDescent="0.25">
      <c r="A69" t="s">
        <v>100</v>
      </c>
      <c r="B69" t="s">
        <v>76</v>
      </c>
      <c r="C69">
        <v>40</v>
      </c>
    </row>
    <row r="70" spans="1:3" x14ac:dyDescent="0.25">
      <c r="A70" t="s">
        <v>101</v>
      </c>
      <c r="B70" t="s">
        <v>87</v>
      </c>
      <c r="C70">
        <v>35</v>
      </c>
    </row>
    <row r="71" spans="1:3" x14ac:dyDescent="0.25">
      <c r="A71" t="s">
        <v>102</v>
      </c>
      <c r="B71" t="s">
        <v>17</v>
      </c>
      <c r="C71">
        <v>22</v>
      </c>
    </row>
    <row r="72" spans="1:3" x14ac:dyDescent="0.25">
      <c r="A72" t="s">
        <v>103</v>
      </c>
      <c r="B72" t="s">
        <v>19</v>
      </c>
      <c r="C72">
        <v>41</v>
      </c>
    </row>
    <row r="73" spans="1:3" x14ac:dyDescent="0.25">
      <c r="A73" t="s">
        <v>104</v>
      </c>
      <c r="B73" t="s">
        <v>56</v>
      </c>
      <c r="C73">
        <v>8</v>
      </c>
    </row>
    <row r="74" spans="1:3" x14ac:dyDescent="0.25">
      <c r="A74" t="s">
        <v>105</v>
      </c>
      <c r="B74" t="s">
        <v>56</v>
      </c>
      <c r="C74">
        <v>50</v>
      </c>
    </row>
    <row r="75" spans="1:3" x14ac:dyDescent="0.25">
      <c r="A75" t="s">
        <v>106</v>
      </c>
      <c r="B75" t="s">
        <v>53</v>
      </c>
      <c r="C75">
        <v>17</v>
      </c>
    </row>
    <row r="76" spans="1:3" x14ac:dyDescent="0.25">
      <c r="A76" t="s">
        <v>107</v>
      </c>
      <c r="B76" t="s">
        <v>11</v>
      </c>
      <c r="C76">
        <v>22</v>
      </c>
    </row>
    <row r="77" spans="1:3" x14ac:dyDescent="0.25">
      <c r="A77" t="s">
        <v>108</v>
      </c>
      <c r="B77" t="s">
        <v>76</v>
      </c>
      <c r="C77">
        <v>31</v>
      </c>
    </row>
    <row r="78" spans="1:3" x14ac:dyDescent="0.25">
      <c r="A78" t="s">
        <v>109</v>
      </c>
      <c r="B78" t="s">
        <v>15</v>
      </c>
      <c r="C78">
        <v>13</v>
      </c>
    </row>
    <row r="79" spans="1:3" x14ac:dyDescent="0.25">
      <c r="A79" t="s">
        <v>110</v>
      </c>
      <c r="B79" t="s">
        <v>13</v>
      </c>
      <c r="C79">
        <v>11</v>
      </c>
    </row>
    <row r="80" spans="1:3" x14ac:dyDescent="0.25">
      <c r="A80" t="s">
        <v>111</v>
      </c>
      <c r="B80" t="s">
        <v>7</v>
      </c>
      <c r="C80">
        <v>43</v>
      </c>
    </row>
    <row r="81" spans="1:3" x14ac:dyDescent="0.25">
      <c r="A81" t="s">
        <v>112</v>
      </c>
      <c r="B81" t="s">
        <v>113</v>
      </c>
      <c r="C81">
        <v>34</v>
      </c>
    </row>
    <row r="82" spans="1:3" x14ac:dyDescent="0.25">
      <c r="A82" t="s">
        <v>114</v>
      </c>
      <c r="B82" t="s">
        <v>82</v>
      </c>
      <c r="C82">
        <v>8</v>
      </c>
    </row>
    <row r="83" spans="1:3" x14ac:dyDescent="0.25">
      <c r="A83" t="s">
        <v>115</v>
      </c>
      <c r="B83" t="s">
        <v>116</v>
      </c>
      <c r="C83">
        <v>5</v>
      </c>
    </row>
    <row r="84" spans="1:3" x14ac:dyDescent="0.25">
      <c r="A84" t="s">
        <v>117</v>
      </c>
      <c r="B84" t="s">
        <v>25</v>
      </c>
      <c r="C84">
        <v>28</v>
      </c>
    </row>
    <row r="85" spans="1:3" x14ac:dyDescent="0.25">
      <c r="A85" t="s">
        <v>118</v>
      </c>
      <c r="B85" t="s">
        <v>53</v>
      </c>
      <c r="C85">
        <v>39</v>
      </c>
    </row>
    <row r="86" spans="1:3" x14ac:dyDescent="0.25">
      <c r="A86" t="s">
        <v>119</v>
      </c>
      <c r="B86" t="s">
        <v>22</v>
      </c>
      <c r="C86">
        <v>7</v>
      </c>
    </row>
    <row r="87" spans="1:3" x14ac:dyDescent="0.25">
      <c r="A87" t="s">
        <v>120</v>
      </c>
      <c r="B87" t="s">
        <v>29</v>
      </c>
      <c r="C87">
        <v>23</v>
      </c>
    </row>
    <row r="88" spans="1:3" x14ac:dyDescent="0.25">
      <c r="A88" t="s">
        <v>121</v>
      </c>
      <c r="B88" t="s">
        <v>27</v>
      </c>
      <c r="C88">
        <v>2</v>
      </c>
    </row>
    <row r="89" spans="1:3" x14ac:dyDescent="0.25">
      <c r="A89" t="s">
        <v>122</v>
      </c>
      <c r="B89" t="s">
        <v>29</v>
      </c>
      <c r="C89">
        <v>38</v>
      </c>
    </row>
    <row r="90" spans="1:3" x14ac:dyDescent="0.25">
      <c r="A90" t="s">
        <v>123</v>
      </c>
      <c r="B90" t="s">
        <v>53</v>
      </c>
      <c r="C90">
        <v>12</v>
      </c>
    </row>
    <row r="91" spans="1:3" x14ac:dyDescent="0.25">
      <c r="A91" t="s">
        <v>124</v>
      </c>
      <c r="B91" t="s">
        <v>113</v>
      </c>
      <c r="C91">
        <v>45</v>
      </c>
    </row>
    <row r="92" spans="1:3" x14ac:dyDescent="0.25">
      <c r="A92" t="s">
        <v>125</v>
      </c>
      <c r="B92" t="s">
        <v>69</v>
      </c>
      <c r="C92">
        <v>50</v>
      </c>
    </row>
    <row r="93" spans="1:3" x14ac:dyDescent="0.25">
      <c r="A93" t="s">
        <v>126</v>
      </c>
      <c r="B93" t="s">
        <v>31</v>
      </c>
      <c r="C93">
        <v>37</v>
      </c>
    </row>
    <row r="94" spans="1:3" x14ac:dyDescent="0.25">
      <c r="A94" t="s">
        <v>127</v>
      </c>
      <c r="B94" t="s">
        <v>82</v>
      </c>
      <c r="C94">
        <v>25</v>
      </c>
    </row>
    <row r="95" spans="1:3" x14ac:dyDescent="0.25">
      <c r="A95" t="s">
        <v>128</v>
      </c>
      <c r="B95" t="s">
        <v>69</v>
      </c>
      <c r="C95">
        <v>26</v>
      </c>
    </row>
    <row r="96" spans="1:3" x14ac:dyDescent="0.25">
      <c r="A96" t="s">
        <v>129</v>
      </c>
      <c r="B96" t="s">
        <v>13</v>
      </c>
      <c r="C96">
        <v>11</v>
      </c>
    </row>
    <row r="97" spans="1:3" x14ac:dyDescent="0.25">
      <c r="A97" t="s">
        <v>130</v>
      </c>
      <c r="B97" t="s">
        <v>89</v>
      </c>
      <c r="C97">
        <v>19</v>
      </c>
    </row>
    <row r="98" spans="1:3" x14ac:dyDescent="0.25">
      <c r="A98" t="s">
        <v>131</v>
      </c>
      <c r="B98" t="s">
        <v>116</v>
      </c>
      <c r="C98">
        <v>30</v>
      </c>
    </row>
    <row r="99" spans="1:3" x14ac:dyDescent="0.25">
      <c r="A99" t="s">
        <v>132</v>
      </c>
      <c r="B99" t="s">
        <v>15</v>
      </c>
      <c r="C99">
        <v>12</v>
      </c>
    </row>
    <row r="100" spans="1:3" x14ac:dyDescent="0.25">
      <c r="A100" t="s">
        <v>133</v>
      </c>
      <c r="B100" t="s">
        <v>33</v>
      </c>
      <c r="C100">
        <v>38</v>
      </c>
    </row>
    <row r="101" spans="1:3" x14ac:dyDescent="0.25">
      <c r="A101" t="s">
        <v>134</v>
      </c>
      <c r="B101" t="s">
        <v>116</v>
      </c>
      <c r="C101">
        <v>40</v>
      </c>
    </row>
    <row r="102" spans="1:3" x14ac:dyDescent="0.25">
      <c r="A102" t="s">
        <v>135</v>
      </c>
      <c r="B102" t="s">
        <v>45</v>
      </c>
      <c r="C102">
        <v>39</v>
      </c>
    </row>
    <row r="103" spans="1:3" x14ac:dyDescent="0.25">
      <c r="A103" t="s">
        <v>136</v>
      </c>
      <c r="B103" t="s">
        <v>17</v>
      </c>
      <c r="C103">
        <v>4</v>
      </c>
    </row>
    <row r="104" spans="1:3" x14ac:dyDescent="0.25">
      <c r="A104" t="s">
        <v>137</v>
      </c>
      <c r="B104" t="s">
        <v>4</v>
      </c>
      <c r="C104">
        <v>46</v>
      </c>
    </row>
    <row r="105" spans="1:3" x14ac:dyDescent="0.25">
      <c r="A105" t="s">
        <v>138</v>
      </c>
      <c r="B105" t="s">
        <v>7</v>
      </c>
      <c r="C105">
        <v>32</v>
      </c>
    </row>
    <row r="106" spans="1:3" x14ac:dyDescent="0.25">
      <c r="A106" t="s">
        <v>139</v>
      </c>
      <c r="B106" t="s">
        <v>31</v>
      </c>
      <c r="C106">
        <v>41</v>
      </c>
    </row>
    <row r="107" spans="1:3" x14ac:dyDescent="0.25">
      <c r="A107" t="s">
        <v>140</v>
      </c>
      <c r="B107" t="s">
        <v>15</v>
      </c>
      <c r="C107">
        <v>24</v>
      </c>
    </row>
    <row r="108" spans="1:3" x14ac:dyDescent="0.25">
      <c r="A108" t="s">
        <v>141</v>
      </c>
      <c r="B108" t="s">
        <v>48</v>
      </c>
      <c r="C108">
        <v>18</v>
      </c>
    </row>
    <row r="109" spans="1:3" x14ac:dyDescent="0.25">
      <c r="A109" t="s">
        <v>142</v>
      </c>
      <c r="B109" t="s">
        <v>53</v>
      </c>
      <c r="C109">
        <v>50</v>
      </c>
    </row>
    <row r="110" spans="1:3" x14ac:dyDescent="0.25">
      <c r="A110" t="s">
        <v>143</v>
      </c>
      <c r="B110" t="s">
        <v>31</v>
      </c>
      <c r="C110">
        <v>42</v>
      </c>
    </row>
    <row r="111" spans="1:3" x14ac:dyDescent="0.25">
      <c r="A111" t="s">
        <v>144</v>
      </c>
      <c r="B111" t="s">
        <v>17</v>
      </c>
      <c r="C111">
        <v>3</v>
      </c>
    </row>
    <row r="112" spans="1:3" x14ac:dyDescent="0.25">
      <c r="A112" t="s">
        <v>145</v>
      </c>
      <c r="B112" t="s">
        <v>146</v>
      </c>
      <c r="C112">
        <v>36</v>
      </c>
    </row>
    <row r="113" spans="1:3" x14ac:dyDescent="0.25">
      <c r="A113" t="s">
        <v>147</v>
      </c>
      <c r="B113" t="s">
        <v>22</v>
      </c>
      <c r="C113">
        <v>16</v>
      </c>
    </row>
    <row r="114" spans="1:3" x14ac:dyDescent="0.25">
      <c r="A114" t="s">
        <v>148</v>
      </c>
      <c r="B114" t="s">
        <v>17</v>
      </c>
      <c r="C114">
        <v>3</v>
      </c>
    </row>
    <row r="115" spans="1:3" x14ac:dyDescent="0.25">
      <c r="A115" t="s">
        <v>149</v>
      </c>
      <c r="B115" t="s">
        <v>150</v>
      </c>
      <c r="C115">
        <v>10</v>
      </c>
    </row>
    <row r="116" spans="1:3" x14ac:dyDescent="0.25">
      <c r="A116" t="s">
        <v>151</v>
      </c>
      <c r="B116" t="s">
        <v>89</v>
      </c>
      <c r="C116">
        <v>5</v>
      </c>
    </row>
    <row r="117" spans="1:3" x14ac:dyDescent="0.25">
      <c r="A117" t="s">
        <v>152</v>
      </c>
      <c r="B117" t="s">
        <v>22</v>
      </c>
      <c r="C117">
        <v>36</v>
      </c>
    </row>
    <row r="118" spans="1:3" x14ac:dyDescent="0.25">
      <c r="A118" t="s">
        <v>153</v>
      </c>
      <c r="B118" t="s">
        <v>53</v>
      </c>
      <c r="C118">
        <v>28</v>
      </c>
    </row>
    <row r="119" spans="1:3" x14ac:dyDescent="0.25">
      <c r="A119" t="s">
        <v>154</v>
      </c>
      <c r="B119" t="s">
        <v>69</v>
      </c>
      <c r="C119">
        <v>19</v>
      </c>
    </row>
    <row r="120" spans="1:3" x14ac:dyDescent="0.25">
      <c r="A120" t="s">
        <v>155</v>
      </c>
      <c r="B120" t="s">
        <v>35</v>
      </c>
      <c r="C120">
        <v>22</v>
      </c>
    </row>
    <row r="121" spans="1:3" x14ac:dyDescent="0.25">
      <c r="A121" t="s">
        <v>156</v>
      </c>
      <c r="B121" t="s">
        <v>53</v>
      </c>
      <c r="C121">
        <v>4</v>
      </c>
    </row>
    <row r="122" spans="1:3" x14ac:dyDescent="0.25">
      <c r="A122" t="s">
        <v>157</v>
      </c>
      <c r="B122" t="s">
        <v>146</v>
      </c>
      <c r="C122">
        <v>7</v>
      </c>
    </row>
    <row r="123" spans="1:3" x14ac:dyDescent="0.25">
      <c r="A123" t="s">
        <v>158</v>
      </c>
      <c r="B123" t="s">
        <v>31</v>
      </c>
      <c r="C123">
        <v>17</v>
      </c>
    </row>
    <row r="124" spans="1:3" x14ac:dyDescent="0.25">
      <c r="A124" t="s">
        <v>159</v>
      </c>
      <c r="B124" t="s">
        <v>29</v>
      </c>
      <c r="C124">
        <v>30</v>
      </c>
    </row>
    <row r="125" spans="1:3" x14ac:dyDescent="0.25">
      <c r="A125" t="s">
        <v>160</v>
      </c>
      <c r="B125" t="s">
        <v>17</v>
      </c>
      <c r="C125">
        <v>29</v>
      </c>
    </row>
    <row r="126" spans="1:3" x14ac:dyDescent="0.25">
      <c r="A126" t="s">
        <v>161</v>
      </c>
      <c r="B126" t="s">
        <v>31</v>
      </c>
      <c r="C126">
        <v>37</v>
      </c>
    </row>
    <row r="127" spans="1:3" x14ac:dyDescent="0.25">
      <c r="A127" t="s">
        <v>162</v>
      </c>
      <c r="B127" t="s">
        <v>11</v>
      </c>
      <c r="C127">
        <v>20</v>
      </c>
    </row>
    <row r="128" spans="1:3" x14ac:dyDescent="0.25">
      <c r="A128" t="s">
        <v>163</v>
      </c>
      <c r="B128" t="s">
        <v>87</v>
      </c>
      <c r="C128">
        <v>27</v>
      </c>
    </row>
    <row r="129" spans="1:3" x14ac:dyDescent="0.25">
      <c r="A129" t="s">
        <v>164</v>
      </c>
      <c r="B129" t="s">
        <v>11</v>
      </c>
      <c r="C129">
        <v>28</v>
      </c>
    </row>
    <row r="130" spans="1:3" x14ac:dyDescent="0.25">
      <c r="A130" t="s">
        <v>165</v>
      </c>
      <c r="B130" t="s">
        <v>4</v>
      </c>
      <c r="C130">
        <v>24</v>
      </c>
    </row>
    <row r="131" spans="1:3" x14ac:dyDescent="0.25">
      <c r="A131" t="s">
        <v>166</v>
      </c>
      <c r="B131" t="s">
        <v>9</v>
      </c>
      <c r="C131">
        <v>41</v>
      </c>
    </row>
    <row r="132" spans="1:3" x14ac:dyDescent="0.25">
      <c r="A132" t="s">
        <v>167</v>
      </c>
      <c r="B132" t="s">
        <v>37</v>
      </c>
      <c r="C132">
        <v>14</v>
      </c>
    </row>
    <row r="133" spans="1:3" x14ac:dyDescent="0.25">
      <c r="A133" t="s">
        <v>168</v>
      </c>
      <c r="B133" t="s">
        <v>9</v>
      </c>
      <c r="C133">
        <v>26</v>
      </c>
    </row>
    <row r="134" spans="1:3" x14ac:dyDescent="0.25">
      <c r="A134" t="s">
        <v>169</v>
      </c>
      <c r="B134" t="s">
        <v>59</v>
      </c>
      <c r="C134">
        <v>25</v>
      </c>
    </row>
    <row r="135" spans="1:3" x14ac:dyDescent="0.25">
      <c r="A135" t="s">
        <v>170</v>
      </c>
      <c r="B135" t="s">
        <v>150</v>
      </c>
      <c r="C135">
        <v>8</v>
      </c>
    </row>
    <row r="136" spans="1:3" x14ac:dyDescent="0.25">
      <c r="A136" t="s">
        <v>171</v>
      </c>
      <c r="B136" t="s">
        <v>48</v>
      </c>
      <c r="C136">
        <v>16</v>
      </c>
    </row>
    <row r="137" spans="1:3" x14ac:dyDescent="0.25">
      <c r="A137" t="s">
        <v>172</v>
      </c>
      <c r="B137" t="s">
        <v>82</v>
      </c>
      <c r="C137">
        <v>22</v>
      </c>
    </row>
    <row r="138" spans="1:3" x14ac:dyDescent="0.25">
      <c r="A138" t="s">
        <v>173</v>
      </c>
      <c r="B138" t="s">
        <v>35</v>
      </c>
      <c r="C138">
        <v>43</v>
      </c>
    </row>
    <row r="139" spans="1:3" x14ac:dyDescent="0.25">
      <c r="A139" t="s">
        <v>174</v>
      </c>
      <c r="B139" t="s">
        <v>82</v>
      </c>
      <c r="C139">
        <v>20</v>
      </c>
    </row>
    <row r="140" spans="1:3" x14ac:dyDescent="0.25">
      <c r="A140" t="s">
        <v>175</v>
      </c>
      <c r="B140" t="s">
        <v>73</v>
      </c>
      <c r="C140">
        <v>12</v>
      </c>
    </row>
    <row r="141" spans="1:3" x14ac:dyDescent="0.25">
      <c r="A141" t="s">
        <v>176</v>
      </c>
      <c r="B141" t="s">
        <v>7</v>
      </c>
      <c r="C141">
        <v>28</v>
      </c>
    </row>
    <row r="142" spans="1:3" x14ac:dyDescent="0.25">
      <c r="A142" t="s">
        <v>177</v>
      </c>
      <c r="B142" t="s">
        <v>37</v>
      </c>
      <c r="C142">
        <v>5</v>
      </c>
    </row>
    <row r="143" spans="1:3" x14ac:dyDescent="0.25">
      <c r="A143" t="s">
        <v>178</v>
      </c>
      <c r="B143" t="s">
        <v>56</v>
      </c>
      <c r="C143">
        <v>50</v>
      </c>
    </row>
    <row r="144" spans="1:3" x14ac:dyDescent="0.25">
      <c r="A144" t="s">
        <v>179</v>
      </c>
      <c r="B144" t="s">
        <v>31</v>
      </c>
      <c r="C144">
        <v>37</v>
      </c>
    </row>
    <row r="145" spans="1:3" x14ac:dyDescent="0.25">
      <c r="A145" t="s">
        <v>180</v>
      </c>
      <c r="B145" t="s">
        <v>45</v>
      </c>
      <c r="C145">
        <v>18</v>
      </c>
    </row>
    <row r="146" spans="1:3" x14ac:dyDescent="0.25">
      <c r="A146" t="s">
        <v>181</v>
      </c>
      <c r="B146" t="s">
        <v>87</v>
      </c>
      <c r="C146">
        <v>9</v>
      </c>
    </row>
    <row r="147" spans="1:3" x14ac:dyDescent="0.25">
      <c r="A147" t="s">
        <v>182</v>
      </c>
      <c r="B147" t="s">
        <v>37</v>
      </c>
      <c r="C147">
        <v>50</v>
      </c>
    </row>
    <row r="148" spans="1:3" x14ac:dyDescent="0.25">
      <c r="A148" t="s">
        <v>183</v>
      </c>
      <c r="B148" t="s">
        <v>48</v>
      </c>
      <c r="C148">
        <v>6</v>
      </c>
    </row>
    <row r="149" spans="1:3" x14ac:dyDescent="0.25">
      <c r="A149" t="s">
        <v>184</v>
      </c>
      <c r="B149" t="s">
        <v>69</v>
      </c>
      <c r="C149">
        <v>9</v>
      </c>
    </row>
    <row r="150" spans="1:3" x14ac:dyDescent="0.25">
      <c r="A150" t="s">
        <v>185</v>
      </c>
      <c r="B150" t="s">
        <v>4</v>
      </c>
      <c r="C150">
        <v>49</v>
      </c>
    </row>
    <row r="151" spans="1:3" x14ac:dyDescent="0.25">
      <c r="A151" t="s">
        <v>186</v>
      </c>
      <c r="B151" t="s">
        <v>116</v>
      </c>
      <c r="C151">
        <v>50</v>
      </c>
    </row>
    <row r="152" spans="1:3" x14ac:dyDescent="0.25">
      <c r="A152" t="s">
        <v>187</v>
      </c>
      <c r="B152" t="s">
        <v>19</v>
      </c>
      <c r="C152">
        <v>47</v>
      </c>
    </row>
  </sheetData>
  <mergeCells count="6">
    <mergeCell ref="J39:K39"/>
    <mergeCell ref="E1:G1"/>
    <mergeCell ref="A1:C1"/>
    <mergeCell ref="I1:L1"/>
    <mergeCell ref="J20:J21"/>
    <mergeCell ref="K20:K21"/>
  </mergeCells>
  <pageMargins left="0.75" right="0.75" top="1" bottom="1" header="0.5" footer="0.5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96702-EE98-4D58-B5C1-A0516EDF5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Analýza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Diblík</cp:lastModifiedBy>
  <dcterms:created xsi:type="dcterms:W3CDTF">2024-02-15T19:44:21Z</dcterms:created>
  <dcterms:modified xsi:type="dcterms:W3CDTF">2024-02-15T20:42:56Z</dcterms:modified>
</cp:coreProperties>
</file>