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68CE388-16C9-4F46-B5F8-42488FA994A7}" xr6:coauthVersionLast="47" xr6:coauthVersionMax="47" xr10:uidLastSave="{00000000-0000-0000-0000-000000000000}"/>
  <bookViews>
    <workbookView xWindow="-108" yWindow="-108" windowWidth="23256" windowHeight="12456" firstSheet="35" activeTab="3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0" i="79" l="1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1" i="79"/>
  <c r="F160" i="79"/>
  <c r="F159" i="79"/>
  <c r="F158" i="79"/>
  <c r="I157" i="79"/>
  <c r="F157" i="79"/>
  <c r="F156" i="79"/>
  <c r="I155" i="79"/>
  <c r="F155" i="79"/>
  <c r="I158" i="79" s="1"/>
  <c r="F154" i="79"/>
  <c r="I153" i="79"/>
  <c r="F153" i="79"/>
  <c r="I154" i="79" s="1"/>
  <c r="F152" i="79"/>
  <c r="I156" i="79" s="1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I95" i="79"/>
  <c r="F95" i="79"/>
  <c r="I94" i="79"/>
  <c r="F94" i="79"/>
  <c r="F93" i="79"/>
  <c r="I93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I49" i="79"/>
  <c r="F49" i="79"/>
  <c r="F48" i="79"/>
  <c r="I48" i="79" s="1"/>
  <c r="F47" i="79"/>
  <c r="I51" i="79" s="1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I4" i="79" s="1"/>
  <c r="F2" i="79"/>
  <c r="I3" i="79" s="1"/>
  <c r="I9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38" i="79" l="1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44" i="74" l="1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<sst xmlns="http://schemas.openxmlformats.org/spreadsheetml/2006/main" count="7028" uniqueCount="1375">
  <si>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</si>
  <si>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</si>
  <si>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</si>
  <si>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</si>
  <si>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</si>
  <si>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</si>
  <si>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</si>
  <si>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</si>
  <si>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</si>
  <si>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</si>
  <si>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</si>
  <si>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</si>
  <si>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</si>
  <si>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</si>
  <si>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</si>
  <si>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</si>
  <si>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</si>
  <si>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</si>
  <si>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</si>
  <si>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</si>
  <si>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</si>
  <si>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</si>
  <si>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</si>
  <si>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</si>
  <si>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</si>
  <si>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</si>
  <si>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</si>
  <si>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</si>
  <si>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</si>
  <si>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</si>
  <si>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</si>
  <si>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</si>
  <si>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</si>
  <si>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</si>
  <si>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</si>
  <si>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</si>
  <si>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</si>
  <si>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</si>
  <si>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</si>
  <si>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</si>
  <si>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</si>
  <si>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</si>
  <si>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</si>
  <si>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</si>
  <si>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</si>
  <si>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</si>
  <si>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</si>
  <si>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</si>
  <si>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</si>
  <si>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</si>
  <si>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</si>
  <si>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</si>
  <si>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</si>
  <si>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</si>
  <si>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</si>
  <si>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</si>
  <si>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</si>
  <si>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</si>
  <si>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</si>
  <si>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</si>
  <si>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</si>
  <si>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</si>
  <si>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</si>
  <si>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</si>
  <si>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</si>
  <si>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</si>
  <si>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</si>
  <si>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</si>
  <si>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</si>
  <si>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</si>
  <si>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</si>
  <si>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</si>
  <si>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</si>
  <si>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</si>
  <si>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</si>
  <si>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</si>
  <si>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</si>
  <si>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</si>
  <si>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</si>
  <si>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</si>
  <si>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</si>
  <si>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</si>
  <si>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</si>
  <si>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</si>
  <si>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</si>
  <si>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</si>
  <si>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</si>
  <si>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</si>
  <si>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</si>
  <si>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</si>
  <si>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</si>
  <si>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</si>
  <si>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</si>
  <si>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</si>
  <si>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</si>
  <si>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</si>
  <si>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</si>
  <si>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</si>
  <si>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</si>
  <si>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</si>
  <si>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</si>
  <si>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</si>
  <si>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</si>
  <si>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</si>
  <si>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</si>
  <si>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</si>
  <si>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</si>
  <si>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</si>
  <si>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</si>
  <si>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</si>
  <si>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</si>
  <si>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</si>
  <si>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</si>
  <si>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</si>
  <si>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</si>
  <si>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</si>
  <si>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</si>
  <si>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</si>
  <si>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</si>
  <si>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</si>
  <si>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</si>
  <si>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</si>
  <si>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</si>
  <si>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</si>
  <si>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</si>
  <si>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</si>
  <si>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</si>
  <si>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</si>
  <si>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</si>
  <si>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</si>
  <si>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</si>
  <si>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</si>
  <si>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</si>
  <si>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</si>
  <si>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</si>
  <si>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</si>
  <si>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</si>
  <si>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</si>
  <si>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</si>
  <si>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</si>
  <si>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</si>
  <si>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</si>
  <si>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</si>
  <si>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</si>
  <si>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</si>
  <si>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</si>
  <si>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</si>
  <si>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</si>
  <si>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</si>
  <si>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</si>
  <si>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</si>
  <si>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</si>
  <si>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</si>
  <si>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</si>
  <si>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</si>
  <si>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</si>
  <si>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</si>
  <si>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</si>
  <si>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</si>
  <si>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</si>
  <si>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</si>
  <si>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</si>
  <si>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</si>
  <si>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</si>
  <si>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</si>
  <si>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</si>
  <si>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</si>
  <si>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</si>
  <si>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</si>
  <si>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</si>
  <si>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</si>
  <si>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</si>
  <si>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</si>
  <si>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</si>
  <si>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</si>
  <si>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</si>
  <si>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</si>
  <si>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</si>
  <si>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</si>
  <si>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</si>
  <si>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</si>
  <si>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</si>
  <si>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</si>
  <si>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</si>
  <si>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</si>
  <si>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</si>
  <si>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</si>
  <si>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</si>
  <si>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</si>
  <si>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</si>
  <si>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</si>
  <si>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</si>
  <si>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</si>
  <si>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</si>
  <si>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</si>
  <si>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</si>
  <si>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</si>
  <si>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</si>
  <si>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</si>
  <si>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</si>
  <si>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</si>
  <si>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</si>
  <si>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</si>
  <si>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</si>
  <si>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</si>
  <si>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</si>
  <si>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</si>
  <si>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</si>
  <si>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</si>
  <si>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</si>
  <si>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</si>
  <si>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</si>
  <si>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</si>
  <si>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</si>
  <si>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</si>
  <si>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</si>
  <si>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</si>
  <si>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</si>
  <si>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</si>
  <si>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</si>
  <si>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</si>
  <si>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</si>
  <si>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</si>
  <si>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</si>
  <si>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</si>
  <si>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</si>
  <si>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</si>
  <si>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</si>
  <si>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</si>
  <si>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</si>
  <si>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</si>
  <si>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</si>
  <si>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</si>
  <si>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</si>
  <si>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</si>
  <si>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</si>
  <si>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</si>
  <si>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</si>
  <si>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</si>
  <si>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</si>
  <si>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</si>
  <si>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</si>
  <si>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</si>
  <si>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</si>
  <si>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</si>
  <si>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</si>
  <si>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</si>
  <si>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</si>
  <si>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</si>
  <si>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</si>
  <si>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</si>
  <si>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</si>
  <si>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</si>
  <si>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</si>
  <si>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</si>
  <si>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</si>
  <si>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</si>
  <si>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</si>
  <si>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</si>
  <si>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</si>
  <si>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</si>
  <si>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</si>
  <si>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</si>
  <si>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</si>
  <si>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</si>
  <si>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</si>
  <si>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</si>
  <si>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</si>
  <si>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</si>
  <si>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</si>
  <si>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</si>
  <si>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</si>
  <si>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</si>
  <si>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</si>
  <si>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</si>
  <si>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</si>
  <si>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</si>
  <si>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</si>
  <si>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</si>
  <si>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</si>
  <si>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</si>
  <si>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</si>
  <si>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</si>
  <si>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</si>
  <si>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</si>
  <si>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</si>
  <si>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</si>
  <si>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</si>
  <si>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</si>
  <si>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</si>
  <si>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</si>
  <si>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</si>
  <si>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</si>
  <si>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</si>
  <si>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</si>
  <si>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</si>
  <si>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</si>
  <si>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</si>
  <si>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</si>
  <si>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</si>
  <si>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</si>
  <si>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</si>
  <si>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</si>
  <si>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</si>
  <si>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</si>
  <si>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</si>
  <si>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</si>
  <si>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</si>
  <si>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</si>
  <si>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</si>
  <si>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</si>
  <si>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</si>
  <si>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</si>
  <si>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</si>
  <si>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</si>
  <si>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</si>
  <si>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</si>
  <si>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</si>
  <si>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</si>
  <si>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</si>
  <si>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</si>
  <si>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</si>
  <si>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</si>
  <si>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</si>
  <si>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</si>
  <si>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</si>
  <si>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</si>
  <si>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</si>
  <si>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</si>
  <si>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</si>
  <si>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</si>
  <si>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</si>
  <si>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</si>
  <si>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</si>
  <si>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</si>
  <si>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</si>
  <si>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</si>
  <si>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</si>
  <si>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</si>
  <si>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</si>
  <si>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</si>
  <si>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</si>
  <si>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</si>
  <si>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</si>
  <si>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</si>
  <si>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</si>
  <si>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</si>
  <si>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</si>
  <si>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</si>
  <si>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</si>
  <si>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</si>
  <si>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</si>
  <si>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</si>
  <si>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</si>
  <si>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</si>
  <si>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</si>
  <si>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</si>
  <si>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</si>
  <si>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</si>
  <si>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</si>
  <si>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</si>
  <si>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</si>
  <si>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</si>
  <si>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</si>
  <si>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</si>
  <si>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</si>
  <si>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</si>
  <si>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</si>
  <si>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</si>
  <si>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</si>
  <si>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</si>
  <si>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</si>
  <si>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</si>
  <si>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</si>
  <si>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</si>
  <si>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</si>
  <si>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</si>
  <si>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</si>
  <si>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</si>
  <si>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</si>
  <si>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</si>
  <si>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</si>
  <si>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</si>
  <si>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</si>
  <si>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</si>
  <si>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</si>
  <si>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</si>
  <si>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</si>
  <si>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</si>
  <si>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</si>
  <si>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</si>
  <si>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</si>
  <si>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</si>
  <si>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</si>
  <si>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</si>
  <si>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</si>
  <si>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</si>
  <si>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</si>
  <si>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</si>
  <si>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</si>
  <si>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</si>
  <si>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</si>
  <si>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</si>
  <si>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</si>
  <si>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</si>
  <si>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</si>
  <si>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</si>
  <si>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</si>
  <si>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</si>
  <si>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</si>
  <si>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</si>
  <si>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</si>
  <si>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</si>
  <si>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</si>
  <si>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</si>
  <si>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</si>
  <si>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</si>
  <si>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</si>
  <si>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</si>
  <si>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</si>
  <si>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</si>
  <si>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</si>
  <si>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</si>
  <si>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</si>
  <si>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</si>
  <si>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</si>
  <si>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</si>
  <si>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</si>
  <si>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</si>
  <si>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</si>
  <si>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</si>
  <si>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</si>
  <si>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</si>
  <si>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</si>
  <si>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</si>
  <si>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</si>
  <si>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</si>
  <si>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</si>
  <si>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</si>
  <si>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</si>
  <si>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</si>
  <si>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</si>
  <si>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</si>
  <si>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</si>
  <si>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</si>
  <si>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</si>
  <si>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</si>
  <si>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</si>
  <si>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</si>
  <si>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</si>
  <si>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</si>
  <si>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</si>
  <si>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</si>
  <si>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</si>
  <si>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</si>
  <si>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</si>
  <si>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</si>
  <si>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</si>
  <si>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</si>
  <si>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</si>
  <si>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</si>
  <si>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</si>
  <si>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</si>
  <si>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</si>
  <si>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</si>
  <si>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</si>
  <si>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</si>
  <si>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</si>
  <si>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</si>
  <si>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</si>
  <si>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</si>
  <si>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</si>
  <si>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</si>
  <si>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</si>
  <si>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</si>
  <si>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</si>
  <si>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</si>
  <si>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</si>
  <si>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</si>
  <si>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</si>
  <si>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</si>
  <si>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</si>
  <si>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</si>
  <si>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</si>
  <si>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</si>
  <si>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</si>
  <si>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</si>
  <si>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</si>
  <si>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</si>
  <si>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</si>
  <si>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</si>
  <si>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</si>
  <si>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</si>
  <si>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</si>
  <si>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</si>
  <si>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</si>
  <si>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</si>
  <si>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</si>
  <si>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</si>
  <si>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</si>
  <si>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</si>
  <si>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</si>
  <si>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</si>
  <si>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</si>
  <si>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</si>
  <si>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</si>
  <si>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</si>
  <si>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</si>
  <si>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</si>
  <si>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</si>
  <si>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</si>
  <si>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</si>
  <si>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</si>
  <si>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</si>
  <si>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</si>
  <si>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</si>
  <si>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</si>
  <si>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</si>
  <si>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</si>
  <si>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</si>
  <si>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</si>
  <si>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</si>
  <si>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</si>
  <si>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</si>
  <si>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</si>
  <si>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</si>
  <si>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</si>
  <si>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</si>
  <si>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</si>
  <si>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</si>
  <si>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</si>
  <si>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</si>
  <si>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</si>
  <si>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</si>
  <si>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</si>
  <si>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</si>
  <si>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</si>
  <si>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</si>
  <si>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</si>
  <si>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</si>
  <si>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</si>
  <si>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</si>
  <si>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</si>
  <si>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</si>
  <si>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</si>
  <si>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</si>
  <si>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</si>
  <si>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</si>
  <si>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</si>
  <si>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</si>
  <si>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</si>
  <si>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</si>
  <si>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</si>
  <si>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</si>
  <si>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</si>
  <si>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</si>
  <si>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</si>
  <si>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</si>
  <si>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</si>
  <si>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</si>
  <si>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</si>
  <si>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</si>
  <si>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</si>
  <si>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</si>
  <si>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</si>
  <si>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</si>
  <si>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</si>
  <si>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</si>
  <si>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</si>
  <si>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</si>
  <si>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</si>
  <si>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</si>
  <si>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</si>
  <si>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</si>
  <si>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</si>
  <si>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</si>
  <si>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</si>
  <si>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</si>
  <si>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</si>
  <si>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</si>
  <si>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</si>
  <si>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</si>
  <si>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</si>
  <si>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</si>
  <si>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</si>
  <si>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</si>
  <si>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</si>
  <si>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</si>
  <si>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</si>
  <si>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</si>
  <si>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</si>
  <si>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</si>
  <si>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</si>
  <si>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</si>
  <si>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</si>
  <si>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</si>
  <si>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</si>
  <si>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</si>
  <si>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</si>
  <si>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</si>
  <si>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</si>
  <si>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</si>
  <si>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</si>
  <si>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</si>
  <si>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</si>
  <si>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</si>
  <si>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</si>
  <si>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</si>
  <si>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</si>
  <si>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</si>
  <si>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</si>
  <si>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</si>
  <si>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</si>
  <si>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</si>
  <si>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</si>
  <si>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</si>
  <si>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</si>
  <si>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</si>
  <si>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</si>
  <si>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</si>
  <si>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</si>
  <si>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</si>
  <si>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</si>
  <si>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</si>
  <si>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</si>
  <si>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</si>
  <si>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</si>
  <si>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</si>
  <si>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</si>
  <si>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</si>
  <si>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</si>
  <si>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</si>
  <si>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</si>
  <si>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</si>
  <si>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</si>
  <si>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</si>
  <si>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</si>
  <si>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</si>
  <si>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</si>
  <si>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</si>
  <si>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</si>
  <si>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</si>
  <si>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</si>
  <si>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</si>
  <si>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</si>
  <si>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</si>
  <si>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</si>
  <si>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</si>
  <si>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</si>
  <si>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</si>
  <si>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</si>
  <si>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</si>
  <si>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</si>
  <si>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</si>
  <si>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</si>
  <si>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</si>
  <si>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</si>
  <si>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</si>
  <si>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</si>
  <si>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</si>
  <si>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</si>
  <si>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</si>
  <si>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</si>
  <si>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</si>
  <si>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</si>
  <si>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</si>
  <si>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</si>
  <si>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</si>
  <si>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</si>
  <si>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</si>
  <si>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</si>
  <si>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</si>
  <si>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</si>
  <si>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</si>
  <si>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</si>
  <si>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</si>
  <si>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</si>
  <si>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</si>
  <si>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</si>
  <si>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</si>
  <si>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</si>
  <si>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</si>
  <si>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</si>
  <si>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</si>
  <si>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</si>
  <si>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</si>
  <si>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</si>
  <si>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</si>
  <si>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</si>
  <si>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</si>
  <si>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</si>
  <si>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</si>
  <si>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</si>
  <si>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</si>
  <si>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</si>
  <si>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</si>
  <si>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</si>
  <si>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</si>
  <si>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</si>
  <si>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</si>
  <si>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</si>
  <si>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</si>
  <si>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</si>
  <si>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</si>
  <si>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</si>
  <si>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</si>
  <si>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</si>
  <si>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</si>
  <si>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</si>
  <si>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</si>
  <si>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</si>
  <si>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</si>
  <si>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</si>
  <si>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</si>
  <si>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</si>
  <si>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</si>
  <si>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</si>
  <si>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</si>
  <si>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</si>
  <si>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</si>
  <si>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</si>
  <si>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</si>
  <si>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</si>
  <si>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</si>
  <si>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</si>
  <si>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</si>
  <si>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</si>
  <si>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</si>
  <si>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</si>
  <si>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</si>
  <si>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</si>
  <si>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</si>
  <si>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</si>
  <si>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</si>
  <si>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</si>
  <si>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</si>
  <si>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</si>
  <si>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</si>
  <si>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</si>
  <si>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</si>
  <si>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</si>
  <si>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</si>
  <si>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</si>
  <si>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</si>
  <si>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</si>
  <si>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</si>
  <si>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</si>
  <si>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</si>
  <si>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</si>
  <si>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</si>
  <si>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</si>
  <si>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</si>
  <si>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</si>
  <si>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</si>
  <si>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</si>
  <si>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</si>
  <si>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</si>
  <si>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</si>
  <si>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</si>
  <si>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</si>
  <si>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</si>
  <si>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</si>
  <si>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</si>
  <si>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</si>
  <si>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</si>
  <si>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</si>
  <si>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</si>
  <si>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</si>
  <si>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</si>
  <si>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</si>
  <si>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</si>
  <si>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</si>
  <si>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</si>
  <si>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</si>
  <si>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</si>
  <si>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</si>
  <si>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</si>
  <si>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</si>
  <si>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</si>
  <si>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</si>
  <si>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</si>
  <si>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</si>
  <si>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</si>
  <si>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</si>
  <si>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</si>
  <si>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</si>
  <si>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</si>
  <si>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</si>
  <si>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</si>
  <si>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</si>
  <si>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</si>
  <si>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</si>
  <si>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</si>
  <si>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</si>
  <si>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</si>
  <si>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</si>
  <si>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</si>
  <si>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</si>
  <si>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</si>
  <si>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</si>
  <si>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</si>
  <si>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</si>
  <si>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</si>
  <si>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</si>
  <si>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</si>
  <si>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</si>
  <si>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</si>
  <si>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</si>
  <si>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</si>
  <si>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</si>
  <si>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</si>
  <si>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</si>
  <si>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</si>
  <si>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</si>
  <si>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</si>
  <si>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</si>
  <si>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</si>
  <si>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</si>
  <si>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</si>
  <si>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</si>
  <si>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</si>
  <si>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</si>
  <si>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</si>
  <si>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</si>
  <si>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</si>
  <si>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</si>
  <si>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</si>
  <si>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</si>
  <si>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</si>
  <si>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</si>
  <si>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</si>
  <si>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</si>
  <si>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</si>
  <si>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</si>
  <si>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</si>
  <si>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</si>
  <si>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</si>
  <si>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</si>
  <si>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</si>
  <si>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</si>
  <si>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</si>
  <si>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</si>
  <si>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</si>
  <si>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</si>
  <si>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</si>
  <si>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</si>
  <si>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</si>
  <si>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</si>
  <si>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</si>
  <si>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</si>
  <si>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</si>
  <si>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</si>
  <si>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</si>
  <si>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</si>
  <si>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</si>
  <si>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</si>
  <si>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</si>
  <si>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</si>
  <si>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</si>
  <si>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</si>
  <si>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</si>
  <si>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</si>
  <si>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</si>
  <si>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</si>
  <si>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</si>
  <si>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</si>
  <si>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</si>
  <si>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</si>
  <si>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</si>
  <si>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</si>
  <si>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</si>
  <si>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</si>
  <si>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</si>
  <si>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</si>
  <si>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</si>
  <si>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</si>
  <si>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</si>
  <si>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</si>
  <si>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</si>
  <si>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</si>
  <si>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</si>
  <si>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</si>
  <si>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</si>
  <si>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</si>
  <si>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</si>
  <si>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</si>
  <si>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</si>
  <si>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</si>
  <si>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</si>
  <si>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</si>
  <si>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</si>
  <si>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</si>
  <si>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</si>
  <si>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</si>
  <si>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</si>
  <si>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</si>
  <si>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</si>
  <si>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</si>
  <si>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</si>
  <si>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</si>
  <si>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</si>
  <si>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</si>
  <si>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</si>
  <si>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</si>
  <si>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</si>
  <si>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</si>
  <si>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</si>
  <si>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</si>
  <si>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</si>
  <si>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</si>
  <si>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</si>
  <si>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</si>
  <si>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</si>
  <si>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</si>
  <si>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</si>
  <si>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</si>
  <si>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</si>
  <si>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</si>
  <si>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</si>
  <si>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</si>
  <si>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</si>
  <si>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</si>
  <si>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</si>
  <si>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</si>
  <si>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</si>
  <si>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</si>
  <si>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</si>
  <si>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</si>
  <si>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</si>
  <si>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</si>
  <si>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</si>
  <si>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</si>
  <si>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</si>
  <si>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</si>
  <si>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</si>
  <si>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</si>
  <si>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</si>
  <si>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</si>
  <si>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</si>
  <si>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</si>
  <si>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</si>
  <si>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</si>
  <si>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</si>
  <si>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</si>
  <si>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</si>
  <si>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</si>
  <si>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</si>
  <si>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</si>
  <si>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</si>
  <si>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</si>
  <si>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</si>
  <si>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</si>
  <si>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</si>
  <si>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</si>
  <si>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</si>
  <si>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</si>
  <si>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</si>
  <si>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</si>
  <si>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</si>
  <si>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</si>
  <si>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</si>
  <si>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</si>
  <si>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</si>
  <si>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</si>
  <si>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</si>
  <si>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</si>
  <si>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</si>
  <si>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</si>
  <si>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</si>
  <si>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</si>
  <si>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</si>
  <si>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</si>
  <si>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</si>
  <si>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</si>
  <si>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</si>
  <si>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</si>
  <si>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</si>
  <si>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</si>
  <si>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</si>
  <si>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</si>
  <si>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</si>
  <si>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</si>
  <si>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</si>
  <si>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</si>
  <si>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</si>
  <si>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</si>
  <si>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</si>
  <si>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</si>
  <si>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</si>
  <si>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</si>
  <si>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</si>
  <si>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</si>
  <si>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</si>
  <si>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</si>
  <si>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</si>
  <si>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</si>
  <si>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</si>
  <si>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</si>
  <si>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</si>
  <si>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</si>
  <si>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</si>
  <si>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</si>
  <si>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</si>
  <si>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</si>
  <si>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</si>
  <si>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</si>
  <si>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</si>
  <si>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</si>
  <si>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</si>
  <si>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</si>
  <si>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</si>
  <si>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</si>
  <si>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</si>
  <si>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</si>
  <si>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</si>
  <si>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</si>
  <si>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</si>
  <si>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</si>
  <si>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</si>
  <si>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</si>
  <si>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</si>
  <si>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</si>
  <si>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</si>
  <si>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</si>
  <si>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</si>
  <si>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</si>
  <si>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</si>
  <si>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</si>
  <si>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</si>
  <si>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</si>
  <si>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</si>
  <si>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</si>
  <si>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</si>
  <si>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</si>
  <si>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</si>
  <si>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</si>
  <si>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</si>
  <si>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</si>
  <si>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</si>
  <si>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</si>
  <si>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</si>
  <si>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</si>
  <si>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</si>
  <si>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</si>
  <si>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</si>
  <si>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</si>
  <si>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</si>
  <si>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</si>
  <si>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</si>
  <si>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</si>
  <si>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</si>
  <si>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</si>
  <si>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</si>
  <si>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</si>
  <si>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</si>
  <si>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</si>
  <si>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</si>
  <si>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</si>
  <si>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</si>
  <si>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</si>
  <si>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</si>
  <si>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</si>
  <si>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</si>
  <si>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</si>
  <si>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</si>
  <si>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</si>
  <si>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</si>
  <si>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</si>
  <si>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</si>
  <si>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</si>
  <si>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</si>
  <si>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</si>
  <si>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</si>
  <si>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</si>
  <si>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</si>
  <si>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</si>
  <si>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</si>
  <si>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</si>
  <si>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</si>
  <si>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</si>
  <si>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</si>
  <si>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</si>
  <si>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</si>
  <si>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</si>
  <si>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</si>
  <si>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</si>
  <si>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</si>
  <si>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</si>
  <si>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</si>
  <si>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</si>
  <si>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</si>
  <si>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</si>
  <si>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</si>
  <si>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</si>
  <si>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</si>
  <si>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</si>
  <si>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</si>
  <si>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</si>
  <si>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</si>
  <si>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</si>
  <si>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</si>
  <si>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</si>
  <si>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</si>
  <si>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</si>
  <si>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</si>
  <si>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</si>
  <si>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</si>
  <si>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</si>
  <si>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</si>
  <si>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</si>
  <si>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</si>
  <si>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</si>
  <si>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</si>
  <si>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</si>
  <si>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</si>
  <si>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</si>
  <si>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</si>
  <si>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</si>
  <si>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</si>
  <si>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</si>
  <si>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</si>
  <si>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</si>
  <si>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</si>
  <si>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</si>
  <si>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</si>
  <si>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</si>
  <si>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</si>
  <si>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</si>
  <si>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</si>
  <si>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</si>
  <si>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</si>
  <si>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</si>
  <si>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</si>
  <si>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</si>
  <si>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</si>
  <si>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</si>
  <si>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</si>
  <si>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</si>
  <si>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</si>
  <si>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</si>
  <si>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</si>
  <si>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</si>
  <si>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</si>
  <si>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</si>
  <si>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</si>
  <si>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</si>
  <si>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</si>
  <si>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</si>
  <si>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</si>
  <si>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</si>
  <si>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</si>
  <si>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</si>
  <si>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</si>
  <si>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</si>
  <si>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</si>
  <si>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</si>
  <si>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</si>
  <si>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</si>
  <si>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</si>
  <si>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</si>
  <si>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</si>
  <si>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</si>
  <si>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</si>
  <si>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</si>
  <si>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</si>
  <si>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</si>
  <si>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</si>
  <si>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</si>
  <si>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</si>
  <si>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</si>
  <si>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</si>
  <si>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</si>
  <si>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</si>
  <si>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</si>
  <si>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</si>
  <si>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</si>
  <si>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</si>
  <si>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</si>
  <si>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</si>
  <si>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</si>
  <si>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</si>
  <si>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</si>
  <si>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</si>
  <si>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</si>
  <si>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</si>
  <si>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</si>
  <si>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</si>
  <si>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</si>
  <si>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</si>
  <si>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</si>
  <si>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</si>
  <si>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</si>
  <si>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</si>
  <si>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</si>
  <si>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</si>
  <si>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</si>
  <si>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</si>
  <si>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</si>
  <si>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</si>
  <si>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</si>
  <si>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</si>
  <si>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</si>
  <si>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</si>
  <si>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</si>
  <si>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</si>
  <si>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</si>
  <si>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</si>
  <si>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</si>
  <si>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</si>
  <si>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</si>
  <si>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</si>
  <si>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</si>
  <si>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</si>
  <si>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</si>
  <si>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</si>
  <si>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</si>
  <si>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</si>
  <si>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</si>
  <si>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</si>
  <si>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</si>
  <si>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</si>
  <si>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</si>
  <si>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</si>
  <si>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</si>
  <si>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</si>
  <si>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</si>
  <si>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</si>
  <si>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</si>
  <si>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</si>
  <si>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</si>
  <si>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</si>
  <si>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</si>
  <si>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</si>
  <si>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</si>
  <si>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</si>
  <si>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</si>
  <si>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</si>
  <si>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</si>
  <si>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</si>
  <si>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</si>
  <si>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</si>
  <si>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</si>
  <si>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</si>
  <si>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</si>
  <si>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</si>
  <si>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</si>
  <si>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</si>
  <si>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</si>
  <si>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</si>
  <si>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</si>
  <si>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</si>
  <si>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</si>
  <si>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</si>
  <si>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</si>
  <si>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</si>
  <si>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</si>
  <si>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</si>
  <si>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</si>
  <si>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</si>
  <si>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</si>
  <si>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</si>
  <si>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</si>
  <si>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</si>
  <si>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</si>
  <si>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</si>
  <si>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</si>
  <si>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</si>
  <si>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</si>
  <si>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</si>
  <si>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</si>
  <si>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</si>
  <si>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</si>
  <si>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</si>
  <si>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</si>
  <si>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</si>
  <si>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</si>
  <si>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</si>
  <si>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</si>
  <si>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</si>
  <si>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</si>
  <si>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</si>
  <si>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</si>
  <si>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</si>
  <si>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</si>
  <si>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</si>
  <si>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</si>
  <si>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</si>
  <si>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</si>
  <si>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</si>
  <si>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</si>
  <si>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</si>
  <si>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</si>
  <si>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</si>
  <si>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</si>
  <si>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</si>
  <si>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</si>
  <si>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</si>
  <si>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</si>
  <si>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</si>
  <si>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</si>
  <si>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</si>
  <si>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</si>
  <si>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</si>
  <si>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</si>
  <si>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</si>
  <si>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</si>
  <si>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</si>
  <si>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</si>
  <si>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</si>
  <si>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</si>
  <si>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</si>
  <si>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</si>
  <si>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</si>
  <si>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</si>
  <si>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</si>
  <si>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</si>
  <si>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</si>
  <si>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</si>
  <si>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</si>
  <si>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</si>
  <si>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</si>
  <si>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</si>
  <si>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</si>
  <si>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</si>
  <si>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</si>
  <si>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</si>
  <si>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</si>
  <si>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</si>
  <si>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</si>
  <si>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</si>
  <si>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</si>
  <si>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</si>
  <si>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</si>
  <si>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</si>
  <si>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</si>
  <si>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</si>
  <si>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</si>
  <si>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</si>
  <si>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</si>
  <si>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</si>
  <si>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</si>
  <si>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</si>
  <si>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</si>
  <si>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</si>
  <si>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</si>
  <si>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</si>
  <si>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</si>
  <si>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</si>
  <si>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</si>
  <si>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</si>
  <si>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</si>
  <si>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</si>
  <si>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</si>
  <si>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</si>
  <si>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</si>
  <si>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</si>
  <si>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</si>
  <si>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</si>
  <si>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</si>
  <si>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</si>
  <si>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</si>
  <si>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</si>
  <si>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</si>
  <si>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</si>
  <si>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</si>
  <si>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</si>
  <si>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</si>
  <si>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</si>
  <si>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</si>
  <si>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</si>
  <si>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</si>
  <si>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</si>
  <si>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pulled work from git to local</t>
  </si>
  <si>
    <t>resolved errors</t>
  </si>
  <si>
    <t>refined mom contollers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</si>
</sst>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2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8 I63 I78 I93 I108 I123 I138 I153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49 I64 I79 I94 I109 I124 I139 I154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0 I65 I80 I95 I110 I125 I140 I155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1 I66 I81 I96 I111 I126 I141 I156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2 I67 I82 I97 I112 I127 I142 I157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46" priority="38" operator="greaterThan">
      <formula>0.25</formula>
    </cfRule>
    <cfRule type="cellIs" dxfId="245" priority="39" operator="lessThan">
      <formula>0.25</formula>
    </cfRule>
  </conditionalFormatting>
  <conditionalFormatting sqref="I4 I19 I34 I49 I64 I79 I109 I124 I139 I154">
    <cfRule type="cellIs" dxfId="244" priority="35" operator="lessThan">
      <formula>0.0416666666666667</formula>
    </cfRule>
    <cfRule type="cellIs" dxfId="243" priority="36" operator="greaterThan">
      <formula>0.0416666666666667</formula>
    </cfRule>
    <cfRule type="cellIs" dxfId="242" priority="37" operator="greaterThan">
      <formula>0.0416666666666667</formula>
    </cfRule>
  </conditionalFormatting>
  <conditionalFormatting sqref="I5 I20 I35 I50 I65 I80 I110 I125 I140 I155">
    <cfRule type="cellIs" dxfId="241" priority="33" operator="lessThan">
      <formula>0.0833333333333333</formula>
    </cfRule>
    <cfRule type="cellIs" dxfId="240" priority="34" operator="greaterThan">
      <formula>0.0833333333333333</formula>
    </cfRule>
  </conditionalFormatting>
  <conditionalFormatting sqref="I6 I21 I36 I51 I66 I81 I111 I126 I141 I156">
    <cfRule type="cellIs" dxfId="239" priority="31" operator="lessThan">
      <formula>0.0416666666666667</formula>
    </cfRule>
    <cfRule type="cellIs" dxfId="238" priority="32" operator="greaterThan">
      <formula>0.0416666666666667</formula>
    </cfRule>
  </conditionalFormatting>
  <conditionalFormatting sqref="I7 I22 I37 I52 I67 I82 I112 I127 I142 I157">
    <cfRule type="cellIs" dxfId="237" priority="29" operator="lessThan">
      <formula>0.0416666666666667</formula>
    </cfRule>
    <cfRule type="cellIs" dxfId="236" priority="30" operator="greaterThan">
      <formula>0.0416666666666667</formula>
    </cfRule>
  </conditionalFormatting>
  <conditionalFormatting sqref="I8 I23 I38 I53 I68 I83 I113 I128 I143 I158">
    <cfRule type="cellIs" dxfId="235" priority="27" operator="lessThan">
      <formula>0.0625</formula>
    </cfRule>
    <cfRule type="cellIs" dxfId="234" priority="28" operator="greaterThan">
      <formula>0.0625</formula>
    </cfRule>
  </conditionalFormatting>
  <conditionalFormatting sqref="I9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9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9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9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9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9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20" priority="25" operator="greaterThan">
      <formula>0.25</formula>
    </cfRule>
    <cfRule type="cellIs" dxfId="219" priority="26" operator="lessThan">
      <formula>0.25</formula>
    </cfRule>
  </conditionalFormatting>
  <conditionalFormatting sqref="I4 I19 I34 I49 I64 I79 I109 I124 I139 I154">
    <cfRule type="cellIs" dxfId="218" priority="22" operator="lessThan">
      <formula>0.0416666666666667</formula>
    </cfRule>
    <cfRule type="cellIs" dxfId="217" priority="23" operator="greaterThan">
      <formula>0.0416666666666667</formula>
    </cfRule>
    <cfRule type="cellIs" dxfId="216" priority="24" operator="greaterThan">
      <formula>0.0416666666666667</formula>
    </cfRule>
  </conditionalFormatting>
  <conditionalFormatting sqref="I5 I20 I35 I50 I65 I80 I110 I125 I140 I155">
    <cfRule type="cellIs" dxfId="215" priority="20" operator="lessThan">
      <formula>0.0833333333333333</formula>
    </cfRule>
    <cfRule type="cellIs" dxfId="214" priority="21" operator="greaterThan">
      <formula>0.0833333333333333</formula>
    </cfRule>
  </conditionalFormatting>
  <conditionalFormatting sqref="I6 I21 I36 I51 I66 I81 I111 I126 I141 I156">
    <cfRule type="cellIs" dxfId="213" priority="18" operator="lessThan">
      <formula>0.0416666666666667</formula>
    </cfRule>
    <cfRule type="cellIs" dxfId="212" priority="19" operator="greaterThan">
      <formula>0.0416666666666667</formula>
    </cfRule>
  </conditionalFormatting>
  <conditionalFormatting sqref="I7 I22 I37 I52 I67 I82 I112 I127 I142 I157">
    <cfRule type="cellIs" dxfId="211" priority="16" operator="lessThan">
      <formula>0.0416666666666667</formula>
    </cfRule>
    <cfRule type="cellIs" dxfId="210" priority="17" operator="greaterThan">
      <formula>0.0416666666666667</formula>
    </cfRule>
  </conditionalFormatting>
  <conditionalFormatting sqref="I8 I23 I38 I53 I68 I83 I113 I128 I143 I158">
    <cfRule type="cellIs" dxfId="209" priority="14" operator="lessThan">
      <formula>0.0625</formula>
    </cfRule>
    <cfRule type="cellIs" dxfId="208" priority="15" operator="greaterThan">
      <formula>0.0625</formula>
    </cfRule>
  </conditionalFormatting>
  <conditionalFormatting sqref="I9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9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9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9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9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9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94" priority="25" operator="greaterThan">
      <formula>0.25</formula>
    </cfRule>
    <cfRule type="cellIs" dxfId="193" priority="26" operator="lessThan">
      <formula>0.25</formula>
    </cfRule>
  </conditionalFormatting>
  <conditionalFormatting sqref="I4 I19 I34 I49 I64 I79 I109 I124 I139 I154">
    <cfRule type="cellIs" dxfId="192" priority="22" operator="lessThan">
      <formula>0.0416666666666667</formula>
    </cfRule>
    <cfRule type="cellIs" dxfId="191" priority="23" operator="greaterThan">
      <formula>0.0416666666666667</formula>
    </cfRule>
    <cfRule type="cellIs" dxfId="190" priority="24" operator="greaterThan">
      <formula>0.0416666666666667</formula>
    </cfRule>
  </conditionalFormatting>
  <conditionalFormatting sqref="I5 I20 I35 I50 I65 I80 I110 I125 I140 I155">
    <cfRule type="cellIs" dxfId="189" priority="20" operator="lessThan">
      <formula>0.0833333333333333</formula>
    </cfRule>
    <cfRule type="cellIs" dxfId="188" priority="21" operator="greaterThan">
      <formula>0.0833333333333333</formula>
    </cfRule>
  </conditionalFormatting>
  <conditionalFormatting sqref="I6 I21 I36 I51 I66 I81 I111 I126 I141 I156">
    <cfRule type="cellIs" dxfId="187" priority="18" operator="lessThan">
      <formula>0.0416666666666667</formula>
    </cfRule>
    <cfRule type="cellIs" dxfId="186" priority="19" operator="greaterThan">
      <formula>0.0416666666666667</formula>
    </cfRule>
  </conditionalFormatting>
  <conditionalFormatting sqref="I7 I22 I37 I52 I67 I82 I112 I127 I142 I157">
    <cfRule type="cellIs" dxfId="185" priority="16" operator="lessThan">
      <formula>0.0416666666666667</formula>
    </cfRule>
    <cfRule type="cellIs" dxfId="184" priority="17" operator="greaterThan">
      <formula>0.0416666666666667</formula>
    </cfRule>
  </conditionalFormatting>
  <conditionalFormatting sqref="I8 I23 I38 I53 I68 I83 I113 I128 I143 I158">
    <cfRule type="cellIs" dxfId="183" priority="14" operator="lessThan">
      <formula>0.0625</formula>
    </cfRule>
    <cfRule type="cellIs" dxfId="182" priority="15" operator="greaterThan">
      <formula>0.0625</formula>
    </cfRule>
  </conditionalFormatting>
  <conditionalFormatting sqref="I9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9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9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9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9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9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2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68" priority="25" operator="greaterThan">
      <formula>0.25</formula>
    </cfRule>
    <cfRule type="cellIs" dxfId="167" priority="26" operator="lessThan">
      <formula>0.25</formula>
    </cfRule>
  </conditionalFormatting>
  <conditionalFormatting sqref="I4 I19 I34 I49 I64 I79 I109 I124 I139 I154">
    <cfRule type="cellIs" dxfId="166" priority="22" operator="lessThan">
      <formula>0.0416666666666667</formula>
    </cfRule>
    <cfRule type="cellIs" dxfId="165" priority="23" operator="greaterThan">
      <formula>0.0416666666666667</formula>
    </cfRule>
    <cfRule type="cellIs" dxfId="164" priority="24" operator="greaterThan">
      <formula>0.0416666666666667</formula>
    </cfRule>
  </conditionalFormatting>
  <conditionalFormatting sqref="I5 I20 I35 I50 I65 I80 I110 I125 I140 I155">
    <cfRule type="cellIs" dxfId="163" priority="20" operator="lessThan">
      <formula>0.0833333333333333</formula>
    </cfRule>
    <cfRule type="cellIs" dxfId="162" priority="21" operator="greaterThan">
      <formula>0.0833333333333333</formula>
    </cfRule>
  </conditionalFormatting>
  <conditionalFormatting sqref="I6 I21 I36 I51 I66 I81 I111 I126 I141 I156">
    <cfRule type="cellIs" dxfId="161" priority="18" operator="lessThan">
      <formula>0.0416666666666667</formula>
    </cfRule>
    <cfRule type="cellIs" dxfId="160" priority="19" operator="greaterThan">
      <formula>0.0416666666666667</formula>
    </cfRule>
  </conditionalFormatting>
  <conditionalFormatting sqref="I7 I22 I37 I52 I67 I82 I112 I127 I142 I157">
    <cfRule type="cellIs" dxfId="159" priority="16" operator="lessThan">
      <formula>0.0416666666666667</formula>
    </cfRule>
    <cfRule type="cellIs" dxfId="158" priority="17" operator="greaterThan">
      <formula>0.0416666666666667</formula>
    </cfRule>
  </conditionalFormatting>
  <conditionalFormatting sqref="I8 I23 I38 I53 I68 I83 I113 I128 I143 I158">
    <cfRule type="cellIs" dxfId="157" priority="14" operator="lessThan">
      <formula>0.0625</formula>
    </cfRule>
    <cfRule type="cellIs" dxfId="156" priority="15" operator="greaterThan">
      <formula>0.0625</formula>
    </cfRule>
  </conditionalFormatting>
  <conditionalFormatting sqref="I9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9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9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9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9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9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42" priority="25" operator="greaterThan">
      <formula>0.25</formula>
    </cfRule>
    <cfRule type="cellIs" dxfId="141" priority="26" operator="lessThan">
      <formula>0.25</formula>
    </cfRule>
  </conditionalFormatting>
  <conditionalFormatting sqref="I4 I19 I34 I49 I64 I79 I109 I124 I139 I154">
    <cfRule type="cellIs" dxfId="140" priority="22" operator="lessThan">
      <formula>0.0416666666666667</formula>
    </cfRule>
    <cfRule type="cellIs" dxfId="139" priority="23" operator="greaterThan">
      <formula>0.0416666666666667</formula>
    </cfRule>
    <cfRule type="cellIs" dxfId="138" priority="24" operator="greaterThan">
      <formula>0.0416666666666667</formula>
    </cfRule>
  </conditionalFormatting>
  <conditionalFormatting sqref="I5 I20 I35 I50 I65 I80 I110 I125 I140 I155">
    <cfRule type="cellIs" dxfId="137" priority="20" operator="lessThan">
      <formula>0.0833333333333333</formula>
    </cfRule>
    <cfRule type="cellIs" dxfId="136" priority="21" operator="greaterThan">
      <formula>0.0833333333333333</formula>
    </cfRule>
  </conditionalFormatting>
  <conditionalFormatting sqref="I6 I21 I36 I51 I66 I81 I111 I126 I141 I156">
    <cfRule type="cellIs" dxfId="135" priority="18" operator="lessThan">
      <formula>0.0416666666666667</formula>
    </cfRule>
    <cfRule type="cellIs" dxfId="134" priority="19" operator="greaterThan">
      <formula>0.0416666666666667</formula>
    </cfRule>
  </conditionalFormatting>
  <conditionalFormatting sqref="I7 I22 I37 I52 I67 I82 I112 I127 I142 I157">
    <cfRule type="cellIs" dxfId="133" priority="16" operator="lessThan">
      <formula>0.0416666666666667</formula>
    </cfRule>
    <cfRule type="cellIs" dxfId="132" priority="17" operator="greaterThan">
      <formula>0.0416666666666667</formula>
    </cfRule>
  </conditionalFormatting>
  <conditionalFormatting sqref="I8 I23 I38 I53 I68 I83 I113 I128 I143 I158">
    <cfRule type="cellIs" dxfId="131" priority="14" operator="lessThan">
      <formula>0.0625</formula>
    </cfRule>
    <cfRule type="cellIs" dxfId="130" priority="15" operator="greaterThan">
      <formula>0.0625</formula>
    </cfRule>
  </conditionalFormatting>
  <conditionalFormatting sqref="I9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9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9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9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9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9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16" priority="25" operator="greaterThan">
      <formula>0.25</formula>
    </cfRule>
    <cfRule type="cellIs" dxfId="115" priority="26" operator="lessThan">
      <formula>0.25</formula>
    </cfRule>
  </conditionalFormatting>
  <conditionalFormatting sqref="I4 I19 I34 I49 I64 I79 I109 I124 I139 I154">
    <cfRule type="cellIs" dxfId="114" priority="22" operator="lessThan">
      <formula>0.0416666666666667</formula>
    </cfRule>
    <cfRule type="cellIs" dxfId="113" priority="23" operator="greaterThan">
      <formula>0.0416666666666667</formula>
    </cfRule>
    <cfRule type="cellIs" dxfId="112" priority="24" operator="greaterThan">
      <formula>0.0416666666666667</formula>
    </cfRule>
  </conditionalFormatting>
  <conditionalFormatting sqref="I5 I20 I35 I50 I65 I80 I110 I125 I140 I155">
    <cfRule type="cellIs" dxfId="111" priority="20" operator="lessThan">
      <formula>0.0833333333333333</formula>
    </cfRule>
    <cfRule type="cellIs" dxfId="110" priority="21" operator="greaterThan">
      <formula>0.0833333333333333</formula>
    </cfRule>
  </conditionalFormatting>
  <conditionalFormatting sqref="I6 I21 I36 I51 I66 I81 I111 I126 I141 I156">
    <cfRule type="cellIs" dxfId="109" priority="18" operator="lessThan">
      <formula>0.0416666666666667</formula>
    </cfRule>
    <cfRule type="cellIs" dxfId="108" priority="19" operator="greaterThan">
      <formula>0.0416666666666667</formula>
    </cfRule>
  </conditionalFormatting>
  <conditionalFormatting sqref="I7 I22 I37 I52 I67 I82 I112 I127 I142 I157">
    <cfRule type="cellIs" dxfId="107" priority="16" operator="lessThan">
      <formula>0.0416666666666667</formula>
    </cfRule>
    <cfRule type="cellIs" dxfId="106" priority="17" operator="greaterThan">
      <formula>0.0416666666666667</formula>
    </cfRule>
  </conditionalFormatting>
  <conditionalFormatting sqref="I8 I23 I38 I53 I68 I83 I113 I128 I143 I158">
    <cfRule type="cellIs" dxfId="105" priority="14" operator="lessThan">
      <formula>0.0625</formula>
    </cfRule>
    <cfRule type="cellIs" dxfId="104" priority="15" operator="greaterThan">
      <formula>0.0625</formula>
    </cfRule>
  </conditionalFormatting>
  <conditionalFormatting sqref="I9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9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9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9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9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9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1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24" workbookViewId="0">
      <selection activeCell="C35" sqref="C3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1351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1352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1353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1354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1355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1354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1356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1354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1357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tabSelected="1" topLeftCell="A54" workbookViewId="0">
      <selection activeCell="G70" sqref="G7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C2" s="80"/>
      <c r="D2" s="81"/>
      <c r="E2" s="81"/>
      <c r="F2" s="81">
        <f>E2-D2</f>
        <v>0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1358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1359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1360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1361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1362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1363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1364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1365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1366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1362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1367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1368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1369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1364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1370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1371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1367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/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/>
      <c r="E107" s="81"/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/>
      <c r="E108" s="81"/>
      <c r="F108" s="81">
        <f>E108-D108</f>
        <v>0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730</v>
      </c>
      <c r="C109" s="80" t="s">
        <v>510</v>
      </c>
      <c r="D109" s="81"/>
      <c r="E109" s="81"/>
      <c r="F109" s="81">
        <f>E109-D109</f>
        <v>0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792</v>
      </c>
      <c r="C110" s="80" t="s">
        <v>516</v>
      </c>
      <c r="D110" s="81"/>
      <c r="E110" s="81"/>
      <c r="F110" s="81">
        <f>E110-D110</f>
        <v>0</v>
      </c>
      <c r="H110" s="83" t="s">
        <v>510</v>
      </c>
      <c r="I110" s="81">
        <f>SUMIFS(F107:F121, C107:C121,H110)</f>
        <v>0</v>
      </c>
    </row>
    <row r="111" spans="1:9">
      <c r="A111" s="102"/>
      <c r="B111" s="80" t="s">
        <v>1372</v>
      </c>
      <c r="C111" s="80" t="s">
        <v>504</v>
      </c>
      <c r="D111" s="81"/>
      <c r="E111" s="81"/>
      <c r="F111" s="81">
        <f>E111-D111</f>
        <v>0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1373</v>
      </c>
      <c r="C112" s="80" t="s">
        <v>504</v>
      </c>
      <c r="D112" s="81"/>
      <c r="E112" s="81"/>
      <c r="F112" s="81">
        <f>E112-D112</f>
        <v>0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1264</v>
      </c>
      <c r="C113" s="80" t="s">
        <v>504</v>
      </c>
      <c r="D113" s="81"/>
      <c r="E113" s="81"/>
      <c r="F113" s="81">
        <f>E113-D113</f>
        <v>0</v>
      </c>
      <c r="H113" s="83" t="s">
        <v>516</v>
      </c>
      <c r="I113" s="81">
        <f>SUMIFS(F107:F121, C107:C121,H113)</f>
        <v>0</v>
      </c>
    </row>
    <row r="114" spans="1:9">
      <c r="A114" s="102"/>
      <c r="B114" s="80" t="s">
        <v>1364</v>
      </c>
      <c r="C114" s="80" t="s">
        <v>516</v>
      </c>
      <c r="D114" s="81"/>
      <c r="E114" s="81"/>
      <c r="F114" s="81">
        <f>E114-D114</f>
        <v>0</v>
      </c>
      <c r="H114" s="78" t="s">
        <v>519</v>
      </c>
      <c r="I114" s="79">
        <f>SUM(I108:I113)</f>
        <v>0</v>
      </c>
    </row>
    <row r="115" spans="1:9">
      <c r="A115" s="102"/>
      <c r="B115" s="80" t="s">
        <v>1374</v>
      </c>
      <c r="C115" s="80" t="s">
        <v>504</v>
      </c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/>
      <c r="C152" s="80"/>
      <c r="D152" s="81"/>
      <c r="E152" s="81"/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/>
      <c r="C153" s="80"/>
      <c r="D153" s="81"/>
      <c r="E153" s="81"/>
      <c r="F153" s="81">
        <f>E153-D153</f>
        <v>0</v>
      </c>
      <c r="H153" s="83" t="s">
        <v>504</v>
      </c>
      <c r="I153" s="81">
        <f>SUMIFS(F152:F166, C152:C166,H153)</f>
        <v>0</v>
      </c>
    </row>
    <row r="154" spans="1:9">
      <c r="A154" s="102"/>
      <c r="B154" s="80"/>
      <c r="C154" s="80"/>
      <c r="D154" s="81"/>
      <c r="E154" s="81"/>
      <c r="F154" s="81">
        <f>E154-D154</f>
        <v>0</v>
      </c>
      <c r="H154" s="83" t="s">
        <v>508</v>
      </c>
      <c r="I154" s="81">
        <f>SUMIFS(F152:F166, C152:C166,H154)</f>
        <v>0</v>
      </c>
    </row>
    <row r="155" spans="1:9">
      <c r="A155" s="102"/>
      <c r="B155" s="80"/>
      <c r="C155" s="80"/>
      <c r="D155" s="81"/>
      <c r="E155" s="81"/>
      <c r="F155" s="81">
        <f>E155-D155</f>
        <v>0</v>
      </c>
      <c r="H155" s="83" t="s">
        <v>510</v>
      </c>
      <c r="I155" s="81">
        <f>SUMIFS(F152:F166, C152:C166,H155)</f>
        <v>0</v>
      </c>
    </row>
    <row r="156" spans="1:9">
      <c r="A156" s="102"/>
      <c r="B156" s="80"/>
      <c r="C156" s="80"/>
      <c r="D156" s="81"/>
      <c r="E156" s="81"/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/>
      <c r="D157" s="81"/>
      <c r="E157" s="81"/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/>
      <c r="D158" s="81"/>
      <c r="E158" s="81"/>
      <c r="F158" s="81">
        <f>E158-D158</f>
        <v>0</v>
      </c>
      <c r="H158" s="83" t="s">
        <v>516</v>
      </c>
      <c r="I158" s="81">
        <f>SUMIFS(F152:F166, C152:C166,H158)</f>
        <v>0</v>
      </c>
    </row>
    <row r="159" spans="1:9">
      <c r="A159" s="102"/>
      <c r="B159" s="80"/>
      <c r="C159" s="80"/>
      <c r="D159" s="81"/>
      <c r="E159" s="81"/>
      <c r="F159" s="81">
        <f>E159-D159</f>
        <v>0</v>
      </c>
      <c r="H159" s="78" t="s">
        <v>519</v>
      </c>
      <c r="I159" s="79">
        <f>SUM(I153:I158)</f>
        <v>0</v>
      </c>
    </row>
    <row r="160" spans="1:9">
      <c r="A160" s="102"/>
      <c r="B160" s="80"/>
      <c r="C160" s="80"/>
      <c r="D160" s="81"/>
      <c r="E160" s="81"/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2022-05-20T05:15:53Z</dcterms:modified>
  <cp:category/>
  <cp:contentStatus/>
</cp:coreProperties>
</file>